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3256" windowHeight="13176"/>
  </bookViews>
  <sheets>
    <sheet name="Фінансування" sheetId="1" r:id="rId1"/>
    <sheet name="Кошторис  витрат" sheetId="2" r:id="rId2"/>
  </sheets>
  <calcPr calcId="114210"/>
</workbook>
</file>

<file path=xl/calcChain.xml><?xml version="1.0" encoding="utf-8"?>
<calcChain xmlns="http://schemas.openxmlformats.org/spreadsheetml/2006/main">
  <c r="G186" i="2"/>
  <c r="P164"/>
  <c r="M164"/>
  <c r="G164"/>
  <c r="S164"/>
  <c r="W164"/>
  <c r="J164"/>
  <c r="V164"/>
  <c r="X164"/>
  <c r="Y164"/>
  <c r="Z164"/>
  <c r="G163"/>
  <c r="M163"/>
  <c r="S163"/>
  <c r="W163"/>
  <c r="J163"/>
  <c r="P163"/>
  <c r="V163"/>
  <c r="X163"/>
  <c r="Y163"/>
  <c r="Z163"/>
  <c r="G162"/>
  <c r="M162"/>
  <c r="S162"/>
  <c r="W162"/>
  <c r="J162"/>
  <c r="P162"/>
  <c r="V162"/>
  <c r="X162"/>
  <c r="Y162"/>
  <c r="Z162"/>
  <c r="G124"/>
  <c r="M124"/>
  <c r="S124"/>
  <c r="W124"/>
  <c r="J124"/>
  <c r="P124"/>
  <c r="V124"/>
  <c r="X124"/>
  <c r="Y124"/>
  <c r="Z124"/>
  <c r="G123"/>
  <c r="M123"/>
  <c r="S123"/>
  <c r="W123"/>
  <c r="J123"/>
  <c r="P123"/>
  <c r="V123"/>
  <c r="X123"/>
  <c r="Y123"/>
  <c r="Z123"/>
  <c r="G122"/>
  <c r="M122"/>
  <c r="S122"/>
  <c r="W122"/>
  <c r="J122"/>
  <c r="P122"/>
  <c r="V122"/>
  <c r="X122"/>
  <c r="Y122"/>
  <c r="Z122"/>
  <c r="G121"/>
  <c r="M121"/>
  <c r="S121"/>
  <c r="W121"/>
  <c r="J121"/>
  <c r="P121"/>
  <c r="V121"/>
  <c r="X121"/>
  <c r="Y121"/>
  <c r="Z121"/>
  <c r="G120"/>
  <c r="M120"/>
  <c r="S120"/>
  <c r="W120"/>
  <c r="J120"/>
  <c r="P120"/>
  <c r="V120"/>
  <c r="X120"/>
  <c r="Y120"/>
  <c r="Z120"/>
  <c r="G119"/>
  <c r="M119"/>
  <c r="S119"/>
  <c r="W119"/>
  <c r="J119"/>
  <c r="P119"/>
  <c r="V119"/>
  <c r="X119"/>
  <c r="Y119"/>
  <c r="Z119"/>
  <c r="G118"/>
  <c r="M118"/>
  <c r="S118"/>
  <c r="W118"/>
  <c r="J118"/>
  <c r="P118"/>
  <c r="V118"/>
  <c r="X118"/>
  <c r="Y118"/>
  <c r="Z118"/>
  <c r="G117"/>
  <c r="M117"/>
  <c r="S117"/>
  <c r="W117"/>
  <c r="J117"/>
  <c r="P117"/>
  <c r="V117"/>
  <c r="X117"/>
  <c r="Y117"/>
  <c r="Z117"/>
  <c r="G116"/>
  <c r="M116"/>
  <c r="S116"/>
  <c r="W116"/>
  <c r="J116"/>
  <c r="P116"/>
  <c r="V116"/>
  <c r="X116"/>
  <c r="Y116"/>
  <c r="Z116"/>
  <c r="G115"/>
  <c r="M115"/>
  <c r="S115"/>
  <c r="W115"/>
  <c r="J115"/>
  <c r="P115"/>
  <c r="V115"/>
  <c r="X115"/>
  <c r="Y115"/>
  <c r="Z115"/>
  <c r="G114"/>
  <c r="M114"/>
  <c r="S114"/>
  <c r="W114"/>
  <c r="J114"/>
  <c r="P114"/>
  <c r="V114"/>
  <c r="X114"/>
  <c r="Y114"/>
  <c r="Z114"/>
  <c r="G113"/>
  <c r="M113"/>
  <c r="S113"/>
  <c r="W113"/>
  <c r="J113"/>
  <c r="P113"/>
  <c r="V113"/>
  <c r="X113"/>
  <c r="Y113"/>
  <c r="Z113"/>
  <c r="G112"/>
  <c r="M112"/>
  <c r="S112"/>
  <c r="W112"/>
  <c r="J112"/>
  <c r="P112"/>
  <c r="V112"/>
  <c r="X112"/>
  <c r="Y112"/>
  <c r="Z112"/>
  <c r="G111"/>
  <c r="M111"/>
  <c r="S111"/>
  <c r="W111"/>
  <c r="J111"/>
  <c r="P111"/>
  <c r="V111"/>
  <c r="X111"/>
  <c r="Y111"/>
  <c r="Z111"/>
  <c r="G110"/>
  <c r="M110"/>
  <c r="S110"/>
  <c r="W110"/>
  <c r="J110"/>
  <c r="P110"/>
  <c r="V110"/>
  <c r="X110"/>
  <c r="Y110"/>
  <c r="Z110"/>
  <c r="G109"/>
  <c r="M109"/>
  <c r="S109"/>
  <c r="W109"/>
  <c r="J109"/>
  <c r="P109"/>
  <c r="V109"/>
  <c r="X109"/>
  <c r="Y109"/>
  <c r="Z109"/>
  <c r="G108"/>
  <c r="M108"/>
  <c r="S108"/>
  <c r="W108"/>
  <c r="J108"/>
  <c r="P108"/>
  <c r="V108"/>
  <c r="X108"/>
  <c r="Y108"/>
  <c r="Z108"/>
  <c r="G161"/>
  <c r="M161"/>
  <c r="S161"/>
  <c r="W161"/>
  <c r="J161"/>
  <c r="P161"/>
  <c r="V161"/>
  <c r="X161"/>
  <c r="Y161"/>
  <c r="Z161"/>
  <c r="J79"/>
  <c r="G79"/>
  <c r="J70"/>
  <c r="G70"/>
  <c r="G62"/>
  <c r="G63"/>
  <c r="G61"/>
  <c r="G60"/>
  <c r="G59"/>
  <c r="G58"/>
  <c r="G57"/>
  <c r="G56"/>
  <c r="G55"/>
  <c r="G54"/>
  <c r="G53"/>
  <c r="G52"/>
  <c r="G51"/>
  <c r="G50"/>
  <c r="M63"/>
  <c r="S63"/>
  <c r="W63"/>
  <c r="J63"/>
  <c r="P63"/>
  <c r="V63"/>
  <c r="X63"/>
  <c r="Y63"/>
  <c r="Z63"/>
  <c r="M62"/>
  <c r="S62"/>
  <c r="W62"/>
  <c r="J62"/>
  <c r="P62"/>
  <c r="V62"/>
  <c r="X62"/>
  <c r="Y62"/>
  <c r="Z62"/>
  <c r="M61"/>
  <c r="S61"/>
  <c r="W61"/>
  <c r="J61"/>
  <c r="P61"/>
  <c r="V61"/>
  <c r="X61"/>
  <c r="Y61"/>
  <c r="Z61"/>
  <c r="M60"/>
  <c r="S60"/>
  <c r="W60"/>
  <c r="J60"/>
  <c r="P60"/>
  <c r="V60"/>
  <c r="X60"/>
  <c r="Y60"/>
  <c r="Z60"/>
  <c r="M59"/>
  <c r="S59"/>
  <c r="W59"/>
  <c r="J59"/>
  <c r="P59"/>
  <c r="V59"/>
  <c r="X59"/>
  <c r="Y59"/>
  <c r="Z59"/>
  <c r="M58"/>
  <c r="S58"/>
  <c r="W58"/>
  <c r="J58"/>
  <c r="P58"/>
  <c r="V58"/>
  <c r="X58"/>
  <c r="Y58"/>
  <c r="Z58"/>
  <c r="M57"/>
  <c r="S57"/>
  <c r="W57"/>
  <c r="J57"/>
  <c r="P57"/>
  <c r="V57"/>
  <c r="X57"/>
  <c r="Y57"/>
  <c r="Z57"/>
  <c r="M56"/>
  <c r="S56"/>
  <c r="W56"/>
  <c r="J56"/>
  <c r="P56"/>
  <c r="V56"/>
  <c r="X56"/>
  <c r="Y56"/>
  <c r="Z56"/>
  <c r="M55"/>
  <c r="S55"/>
  <c r="W55"/>
  <c r="J55"/>
  <c r="P55"/>
  <c r="V55"/>
  <c r="X55"/>
  <c r="Y55"/>
  <c r="Z55"/>
  <c r="M54"/>
  <c r="S54"/>
  <c r="W54"/>
  <c r="J54"/>
  <c r="P54"/>
  <c r="V54"/>
  <c r="X54"/>
  <c r="Y54"/>
  <c r="Z54"/>
  <c r="M53"/>
  <c r="S53"/>
  <c r="W53"/>
  <c r="J53"/>
  <c r="P53"/>
  <c r="V53"/>
  <c r="X53"/>
  <c r="Y53"/>
  <c r="Z53"/>
  <c r="M52"/>
  <c r="S52"/>
  <c r="W52"/>
  <c r="J52"/>
  <c r="P52"/>
  <c r="V52"/>
  <c r="X52"/>
  <c r="Y52"/>
  <c r="Z52"/>
  <c r="H199"/>
  <c r="H195"/>
  <c r="H190"/>
  <c r="H185"/>
  <c r="H208"/>
  <c r="J207"/>
  <c r="P207"/>
  <c r="V207"/>
  <c r="X207"/>
  <c r="S207"/>
  <c r="S200"/>
  <c r="S201"/>
  <c r="S202"/>
  <c r="S203"/>
  <c r="S204"/>
  <c r="S205"/>
  <c r="S206"/>
  <c r="S199"/>
  <c r="M207"/>
  <c r="G207"/>
  <c r="W207"/>
  <c r="Y207"/>
  <c r="Z207"/>
  <c r="V206"/>
  <c r="P206"/>
  <c r="M206"/>
  <c r="G206"/>
  <c r="W206"/>
  <c r="J206"/>
  <c r="X206"/>
  <c r="Y206"/>
  <c r="Z206"/>
  <c r="J205"/>
  <c r="P205"/>
  <c r="V205"/>
  <c r="X205"/>
  <c r="M205"/>
  <c r="G205"/>
  <c r="W205"/>
  <c r="Y205"/>
  <c r="Z205"/>
  <c r="V204"/>
  <c r="P204"/>
  <c r="M204"/>
  <c r="G204"/>
  <c r="W204"/>
  <c r="J204"/>
  <c r="X204"/>
  <c r="Y204"/>
  <c r="Z204"/>
  <c r="J203"/>
  <c r="P203"/>
  <c r="V203"/>
  <c r="X203"/>
  <c r="M203"/>
  <c r="G203"/>
  <c r="W203"/>
  <c r="Y203"/>
  <c r="Z203"/>
  <c r="V202"/>
  <c r="P202"/>
  <c r="M202"/>
  <c r="G202"/>
  <c r="W202"/>
  <c r="J202"/>
  <c r="X202"/>
  <c r="Y202"/>
  <c r="Z202"/>
  <c r="J201"/>
  <c r="P201"/>
  <c r="V201"/>
  <c r="X201"/>
  <c r="P200"/>
  <c r="P199"/>
  <c r="M201"/>
  <c r="G201"/>
  <c r="V200"/>
  <c r="V199"/>
  <c r="M200"/>
  <c r="G200"/>
  <c r="W200"/>
  <c r="J200"/>
  <c r="T199"/>
  <c r="T195"/>
  <c r="T190"/>
  <c r="T185"/>
  <c r="T208"/>
  <c r="Q199"/>
  <c r="N199"/>
  <c r="N195"/>
  <c r="N190"/>
  <c r="N185"/>
  <c r="N208"/>
  <c r="M199"/>
  <c r="K199"/>
  <c r="E199"/>
  <c r="E195"/>
  <c r="E190"/>
  <c r="E185"/>
  <c r="E208"/>
  <c r="G198"/>
  <c r="M198"/>
  <c r="S198"/>
  <c r="W198"/>
  <c r="J198"/>
  <c r="P198"/>
  <c r="V198"/>
  <c r="X198"/>
  <c r="Y198"/>
  <c r="Z198"/>
  <c r="V197"/>
  <c r="S197"/>
  <c r="P197"/>
  <c r="M197"/>
  <c r="M196"/>
  <c r="M195"/>
  <c r="J197"/>
  <c r="X197"/>
  <c r="G197"/>
  <c r="V196"/>
  <c r="S196"/>
  <c r="S195"/>
  <c r="P196"/>
  <c r="J196"/>
  <c r="G196"/>
  <c r="V195"/>
  <c r="Q195"/>
  <c r="K195"/>
  <c r="J195"/>
  <c r="V194"/>
  <c r="S194"/>
  <c r="P194"/>
  <c r="M194"/>
  <c r="G194"/>
  <c r="W194"/>
  <c r="J194"/>
  <c r="X194"/>
  <c r="Y194"/>
  <c r="Z194"/>
  <c r="G193"/>
  <c r="M193"/>
  <c r="S193"/>
  <c r="W193"/>
  <c r="J193"/>
  <c r="P193"/>
  <c r="V193"/>
  <c r="X193"/>
  <c r="Y193"/>
  <c r="Z193"/>
  <c r="V192"/>
  <c r="S192"/>
  <c r="P192"/>
  <c r="M192"/>
  <c r="G192"/>
  <c r="W192"/>
  <c r="J192"/>
  <c r="X192"/>
  <c r="Y192"/>
  <c r="Z192"/>
  <c r="V191"/>
  <c r="S191"/>
  <c r="S190"/>
  <c r="P191"/>
  <c r="M191"/>
  <c r="M190"/>
  <c r="J191"/>
  <c r="G191"/>
  <c r="V190"/>
  <c r="Q190"/>
  <c r="K190"/>
  <c r="J190"/>
  <c r="V189"/>
  <c r="V186"/>
  <c r="V187"/>
  <c r="V188"/>
  <c r="V185"/>
  <c r="S189"/>
  <c r="P189"/>
  <c r="M189"/>
  <c r="G189"/>
  <c r="W189"/>
  <c r="J189"/>
  <c r="X189"/>
  <c r="J188"/>
  <c r="P188"/>
  <c r="X188"/>
  <c r="G188"/>
  <c r="M188"/>
  <c r="S188"/>
  <c r="W188"/>
  <c r="Y188"/>
  <c r="Z188"/>
  <c r="S187"/>
  <c r="P187"/>
  <c r="M187"/>
  <c r="G187"/>
  <c r="W187"/>
  <c r="J187"/>
  <c r="J186"/>
  <c r="P186"/>
  <c r="X186"/>
  <c r="S186"/>
  <c r="S185"/>
  <c r="M186"/>
  <c r="M185"/>
  <c r="Q185"/>
  <c r="P185"/>
  <c r="K185"/>
  <c r="T183"/>
  <c r="Q183"/>
  <c r="N183"/>
  <c r="K183"/>
  <c r="H183"/>
  <c r="E183"/>
  <c r="V182"/>
  <c r="S182"/>
  <c r="P182"/>
  <c r="M182"/>
  <c r="G182"/>
  <c r="W182"/>
  <c r="J182"/>
  <c r="X182"/>
  <c r="G181"/>
  <c r="M181"/>
  <c r="S181"/>
  <c r="W181"/>
  <c r="J181"/>
  <c r="P181"/>
  <c r="V181"/>
  <c r="X181"/>
  <c r="Y181"/>
  <c r="Z181"/>
  <c r="V180"/>
  <c r="V179"/>
  <c r="V183"/>
  <c r="S180"/>
  <c r="P180"/>
  <c r="M180"/>
  <c r="G180"/>
  <c r="W180"/>
  <c r="J180"/>
  <c r="S179"/>
  <c r="S183"/>
  <c r="P179"/>
  <c r="M179"/>
  <c r="M183"/>
  <c r="J179"/>
  <c r="G179"/>
  <c r="V175"/>
  <c r="V176"/>
  <c r="V177"/>
  <c r="T177"/>
  <c r="Q177"/>
  <c r="P175"/>
  <c r="P176"/>
  <c r="P177"/>
  <c r="N177"/>
  <c r="K177"/>
  <c r="H177"/>
  <c r="E177"/>
  <c r="S176"/>
  <c r="M176"/>
  <c r="G176"/>
  <c r="W176"/>
  <c r="J176"/>
  <c r="S175"/>
  <c r="J175"/>
  <c r="X175"/>
  <c r="M175"/>
  <c r="G175"/>
  <c r="T173"/>
  <c r="Q173"/>
  <c r="P168"/>
  <c r="P169"/>
  <c r="P170"/>
  <c r="P171"/>
  <c r="P172"/>
  <c r="P173"/>
  <c r="N173"/>
  <c r="K173"/>
  <c r="J168"/>
  <c r="J169"/>
  <c r="J170"/>
  <c r="J171"/>
  <c r="J172"/>
  <c r="J173"/>
  <c r="H173"/>
  <c r="E173"/>
  <c r="V172"/>
  <c r="S172"/>
  <c r="M172"/>
  <c r="G172"/>
  <c r="W172"/>
  <c r="X172"/>
  <c r="Y172"/>
  <c r="Z172"/>
  <c r="V171"/>
  <c r="X171"/>
  <c r="S171"/>
  <c r="M171"/>
  <c r="G171"/>
  <c r="W171"/>
  <c r="V170"/>
  <c r="S170"/>
  <c r="M170"/>
  <c r="X170"/>
  <c r="G170"/>
  <c r="W170"/>
  <c r="Y170"/>
  <c r="Z170"/>
  <c r="V169"/>
  <c r="S169"/>
  <c r="X169"/>
  <c r="M169"/>
  <c r="G169"/>
  <c r="W169"/>
  <c r="G168"/>
  <c r="M168"/>
  <c r="S168"/>
  <c r="W168"/>
  <c r="V168"/>
  <c r="X168"/>
  <c r="Y168"/>
  <c r="Z168"/>
  <c r="V173"/>
  <c r="T166"/>
  <c r="Q166"/>
  <c r="N166"/>
  <c r="K166"/>
  <c r="H166"/>
  <c r="E166"/>
  <c r="G165"/>
  <c r="M165"/>
  <c r="S165"/>
  <c r="W165"/>
  <c r="J165"/>
  <c r="P165"/>
  <c r="V165"/>
  <c r="X165"/>
  <c r="Y165"/>
  <c r="Z165"/>
  <c r="V160"/>
  <c r="S160"/>
  <c r="P160"/>
  <c r="M160"/>
  <c r="G160"/>
  <c r="W160"/>
  <c r="J160"/>
  <c r="X160"/>
  <c r="V159"/>
  <c r="S159"/>
  <c r="P159"/>
  <c r="J159"/>
  <c r="X159"/>
  <c r="M159"/>
  <c r="G159"/>
  <c r="W159"/>
  <c r="G158"/>
  <c r="M158"/>
  <c r="S158"/>
  <c r="W158"/>
  <c r="J158"/>
  <c r="P158"/>
  <c r="V158"/>
  <c r="X158"/>
  <c r="Y158"/>
  <c r="Z158"/>
  <c r="J157"/>
  <c r="P157"/>
  <c r="V157"/>
  <c r="X157"/>
  <c r="S157"/>
  <c r="M157"/>
  <c r="G157"/>
  <c r="W157"/>
  <c r="V156"/>
  <c r="S156"/>
  <c r="P156"/>
  <c r="M156"/>
  <c r="M166"/>
  <c r="J156"/>
  <c r="G156"/>
  <c r="T154"/>
  <c r="Q154"/>
  <c r="N154"/>
  <c r="K154"/>
  <c r="H154"/>
  <c r="E154"/>
  <c r="V153"/>
  <c r="S153"/>
  <c r="P153"/>
  <c r="J153"/>
  <c r="X153"/>
  <c r="M153"/>
  <c r="M148"/>
  <c r="M149"/>
  <c r="M150"/>
  <c r="M151"/>
  <c r="M152"/>
  <c r="M154"/>
  <c r="G153"/>
  <c r="V152"/>
  <c r="S152"/>
  <c r="P152"/>
  <c r="G152"/>
  <c r="W152"/>
  <c r="J152"/>
  <c r="X152"/>
  <c r="Y152"/>
  <c r="Z152"/>
  <c r="G151"/>
  <c r="S151"/>
  <c r="W151"/>
  <c r="J151"/>
  <c r="P151"/>
  <c r="V151"/>
  <c r="X151"/>
  <c r="Y151"/>
  <c r="Z151"/>
  <c r="V150"/>
  <c r="S150"/>
  <c r="P150"/>
  <c r="G150"/>
  <c r="W150"/>
  <c r="J150"/>
  <c r="X150"/>
  <c r="V149"/>
  <c r="S149"/>
  <c r="P149"/>
  <c r="G149"/>
  <c r="W149"/>
  <c r="J149"/>
  <c r="X149"/>
  <c r="J148"/>
  <c r="P148"/>
  <c r="V148"/>
  <c r="X148"/>
  <c r="S148"/>
  <c r="S154"/>
  <c r="G148"/>
  <c r="T146"/>
  <c r="S135"/>
  <c r="S136"/>
  <c r="S137"/>
  <c r="S138"/>
  <c r="S139"/>
  <c r="S140"/>
  <c r="S141"/>
  <c r="S142"/>
  <c r="S143"/>
  <c r="S144"/>
  <c r="S145"/>
  <c r="S146"/>
  <c r="Q146"/>
  <c r="N146"/>
  <c r="K146"/>
  <c r="H146"/>
  <c r="G135"/>
  <c r="G136"/>
  <c r="G137"/>
  <c r="G138"/>
  <c r="G139"/>
  <c r="G140"/>
  <c r="G141"/>
  <c r="G142"/>
  <c r="G143"/>
  <c r="G144"/>
  <c r="G145"/>
  <c r="G146"/>
  <c r="E146"/>
  <c r="V145"/>
  <c r="P145"/>
  <c r="J145"/>
  <c r="X145"/>
  <c r="M145"/>
  <c r="W145"/>
  <c r="Y145"/>
  <c r="Z145"/>
  <c r="M144"/>
  <c r="W144"/>
  <c r="J144"/>
  <c r="P144"/>
  <c r="V144"/>
  <c r="X144"/>
  <c r="Y144"/>
  <c r="Z144"/>
  <c r="V143"/>
  <c r="P143"/>
  <c r="M143"/>
  <c r="W143"/>
  <c r="J143"/>
  <c r="X143"/>
  <c r="Y143"/>
  <c r="Z143"/>
  <c r="V142"/>
  <c r="P142"/>
  <c r="M142"/>
  <c r="J142"/>
  <c r="W142"/>
  <c r="V141"/>
  <c r="P141"/>
  <c r="J141"/>
  <c r="X141"/>
  <c r="M141"/>
  <c r="W141"/>
  <c r="Y141"/>
  <c r="Z141"/>
  <c r="V140"/>
  <c r="P140"/>
  <c r="M140"/>
  <c r="J140"/>
  <c r="W140"/>
  <c r="V139"/>
  <c r="P139"/>
  <c r="M139"/>
  <c r="M135"/>
  <c r="M136"/>
  <c r="M137"/>
  <c r="M138"/>
  <c r="M146"/>
  <c r="J139"/>
  <c r="X139"/>
  <c r="V138"/>
  <c r="P138"/>
  <c r="J138"/>
  <c r="X138"/>
  <c r="W138"/>
  <c r="Y138"/>
  <c r="Z138"/>
  <c r="V137"/>
  <c r="P137"/>
  <c r="J137"/>
  <c r="X137"/>
  <c r="W137"/>
  <c r="Y137"/>
  <c r="Z137"/>
  <c r="W136"/>
  <c r="J136"/>
  <c r="P136"/>
  <c r="V136"/>
  <c r="X136"/>
  <c r="Y136"/>
  <c r="Z136"/>
  <c r="V135"/>
  <c r="V146"/>
  <c r="P135"/>
  <c r="W135"/>
  <c r="J135"/>
  <c r="X135"/>
  <c r="N129"/>
  <c r="N125"/>
  <c r="N105"/>
  <c r="N133"/>
  <c r="V132"/>
  <c r="S132"/>
  <c r="P132"/>
  <c r="M132"/>
  <c r="J132"/>
  <c r="X132"/>
  <c r="G132"/>
  <c r="W132"/>
  <c r="Y132"/>
  <c r="Z132"/>
  <c r="V131"/>
  <c r="S131"/>
  <c r="P131"/>
  <c r="J131"/>
  <c r="X131"/>
  <c r="M131"/>
  <c r="M130"/>
  <c r="M129"/>
  <c r="G131"/>
  <c r="V130"/>
  <c r="S130"/>
  <c r="S129"/>
  <c r="S126"/>
  <c r="S127"/>
  <c r="S128"/>
  <c r="S125"/>
  <c r="S106"/>
  <c r="S107"/>
  <c r="S105"/>
  <c r="S133"/>
  <c r="P130"/>
  <c r="J130"/>
  <c r="G130"/>
  <c r="W130"/>
  <c r="T129"/>
  <c r="Q129"/>
  <c r="Q125"/>
  <c r="Q105"/>
  <c r="Q133"/>
  <c r="K129"/>
  <c r="H129"/>
  <c r="E129"/>
  <c r="E125"/>
  <c r="E105"/>
  <c r="E133"/>
  <c r="V128"/>
  <c r="P128"/>
  <c r="M128"/>
  <c r="G128"/>
  <c r="W128"/>
  <c r="J128"/>
  <c r="J127"/>
  <c r="P127"/>
  <c r="V127"/>
  <c r="X127"/>
  <c r="M127"/>
  <c r="G127"/>
  <c r="J126"/>
  <c r="P126"/>
  <c r="V126"/>
  <c r="X126"/>
  <c r="M126"/>
  <c r="G126"/>
  <c r="W126"/>
  <c r="T125"/>
  <c r="T105"/>
  <c r="T133"/>
  <c r="M125"/>
  <c r="K125"/>
  <c r="H125"/>
  <c r="H105"/>
  <c r="H133"/>
  <c r="V107"/>
  <c r="P107"/>
  <c r="J107"/>
  <c r="X107"/>
  <c r="M107"/>
  <c r="M106"/>
  <c r="M105"/>
  <c r="G107"/>
  <c r="V106"/>
  <c r="V105"/>
  <c r="P106"/>
  <c r="P105"/>
  <c r="J106"/>
  <c r="G106"/>
  <c r="W106"/>
  <c r="K105"/>
  <c r="J102"/>
  <c r="P102"/>
  <c r="V102"/>
  <c r="X102"/>
  <c r="S102"/>
  <c r="M102"/>
  <c r="G102"/>
  <c r="W102"/>
  <c r="Y102"/>
  <c r="Z102"/>
  <c r="V101"/>
  <c r="S101"/>
  <c r="P101"/>
  <c r="P100"/>
  <c r="P99"/>
  <c r="M101"/>
  <c r="G101"/>
  <c r="W101"/>
  <c r="J101"/>
  <c r="X101"/>
  <c r="J100"/>
  <c r="V100"/>
  <c r="X100"/>
  <c r="V99"/>
  <c r="S100"/>
  <c r="M100"/>
  <c r="M99"/>
  <c r="J99"/>
  <c r="G100"/>
  <c r="T99"/>
  <c r="Q99"/>
  <c r="N99"/>
  <c r="K99"/>
  <c r="H99"/>
  <c r="E99"/>
  <c r="V98"/>
  <c r="S98"/>
  <c r="P98"/>
  <c r="J98"/>
  <c r="X98"/>
  <c r="M98"/>
  <c r="G98"/>
  <c r="W98"/>
  <c r="Y98"/>
  <c r="Z98"/>
  <c r="G97"/>
  <c r="M97"/>
  <c r="S97"/>
  <c r="W97"/>
  <c r="J97"/>
  <c r="P97"/>
  <c r="V97"/>
  <c r="X97"/>
  <c r="Y97"/>
  <c r="Z97"/>
  <c r="V96"/>
  <c r="S96"/>
  <c r="S95"/>
  <c r="P96"/>
  <c r="J96"/>
  <c r="X96"/>
  <c r="M96"/>
  <c r="M95"/>
  <c r="G96"/>
  <c r="G95"/>
  <c r="V95"/>
  <c r="T95"/>
  <c r="Q95"/>
  <c r="P95"/>
  <c r="N95"/>
  <c r="K95"/>
  <c r="J95"/>
  <c r="H95"/>
  <c r="E95"/>
  <c r="V94"/>
  <c r="S94"/>
  <c r="P94"/>
  <c r="M94"/>
  <c r="G94"/>
  <c r="W94"/>
  <c r="J94"/>
  <c r="X94"/>
  <c r="Y94"/>
  <c r="Z94"/>
  <c r="J93"/>
  <c r="P93"/>
  <c r="V93"/>
  <c r="X93"/>
  <c r="S93"/>
  <c r="P92"/>
  <c r="P91"/>
  <c r="P103"/>
  <c r="M93"/>
  <c r="G93"/>
  <c r="W93"/>
  <c r="V92"/>
  <c r="V91"/>
  <c r="V103"/>
  <c r="S92"/>
  <c r="S91"/>
  <c r="M92"/>
  <c r="J92"/>
  <c r="G92"/>
  <c r="T91"/>
  <c r="Q91"/>
  <c r="N91"/>
  <c r="M91"/>
  <c r="M103"/>
  <c r="K91"/>
  <c r="H91"/>
  <c r="E91"/>
  <c r="T85"/>
  <c r="T81"/>
  <c r="T77"/>
  <c r="T73"/>
  <c r="T69"/>
  <c r="T89"/>
  <c r="V88"/>
  <c r="S88"/>
  <c r="P88"/>
  <c r="J88"/>
  <c r="X88"/>
  <c r="M88"/>
  <c r="G88"/>
  <c r="W88"/>
  <c r="Y88"/>
  <c r="Z88"/>
  <c r="V87"/>
  <c r="S87"/>
  <c r="P87"/>
  <c r="M87"/>
  <c r="G87"/>
  <c r="W87"/>
  <c r="J87"/>
  <c r="X87"/>
  <c r="Y87"/>
  <c r="Z87"/>
  <c r="J86"/>
  <c r="P86"/>
  <c r="V86"/>
  <c r="X86"/>
  <c r="X85"/>
  <c r="S86"/>
  <c r="P85"/>
  <c r="M86"/>
  <c r="G86"/>
  <c r="V85"/>
  <c r="Q85"/>
  <c r="N85"/>
  <c r="K85"/>
  <c r="J85"/>
  <c r="H85"/>
  <c r="E85"/>
  <c r="G84"/>
  <c r="M84"/>
  <c r="S84"/>
  <c r="W84"/>
  <c r="J84"/>
  <c r="P84"/>
  <c r="V84"/>
  <c r="X84"/>
  <c r="Y84"/>
  <c r="Z84"/>
  <c r="V83"/>
  <c r="S83"/>
  <c r="P83"/>
  <c r="P82"/>
  <c r="P81"/>
  <c r="M83"/>
  <c r="G83"/>
  <c r="W83"/>
  <c r="J83"/>
  <c r="V82"/>
  <c r="V81"/>
  <c r="S82"/>
  <c r="S81"/>
  <c r="M82"/>
  <c r="M81"/>
  <c r="J82"/>
  <c r="X82"/>
  <c r="G82"/>
  <c r="Q81"/>
  <c r="N81"/>
  <c r="K81"/>
  <c r="H81"/>
  <c r="E81"/>
  <c r="E77"/>
  <c r="E73"/>
  <c r="E69"/>
  <c r="E89"/>
  <c r="V80"/>
  <c r="S80"/>
  <c r="P80"/>
  <c r="J80"/>
  <c r="X80"/>
  <c r="M80"/>
  <c r="G80"/>
  <c r="W80"/>
  <c r="Y80"/>
  <c r="Z80"/>
  <c r="V79"/>
  <c r="S79"/>
  <c r="P79"/>
  <c r="M79"/>
  <c r="X79"/>
  <c r="W79"/>
  <c r="Y79"/>
  <c r="Z79"/>
  <c r="V78"/>
  <c r="S78"/>
  <c r="S77"/>
  <c r="P78"/>
  <c r="J78"/>
  <c r="X78"/>
  <c r="M78"/>
  <c r="G78"/>
  <c r="G77"/>
  <c r="V77"/>
  <c r="Q77"/>
  <c r="P77"/>
  <c r="N77"/>
  <c r="K77"/>
  <c r="J77"/>
  <c r="H77"/>
  <c r="V76"/>
  <c r="S76"/>
  <c r="P76"/>
  <c r="M76"/>
  <c r="J76"/>
  <c r="X76"/>
  <c r="G76"/>
  <c r="W76"/>
  <c r="Y76"/>
  <c r="Z76"/>
  <c r="V75"/>
  <c r="S75"/>
  <c r="P75"/>
  <c r="P74"/>
  <c r="P73"/>
  <c r="M75"/>
  <c r="M74"/>
  <c r="M73"/>
  <c r="J75"/>
  <c r="G75"/>
  <c r="V74"/>
  <c r="V73"/>
  <c r="S74"/>
  <c r="S73"/>
  <c r="J74"/>
  <c r="X74"/>
  <c r="G74"/>
  <c r="Q73"/>
  <c r="N73"/>
  <c r="K73"/>
  <c r="H73"/>
  <c r="V72"/>
  <c r="S72"/>
  <c r="P72"/>
  <c r="J72"/>
  <c r="X72"/>
  <c r="M72"/>
  <c r="G72"/>
  <c r="W72"/>
  <c r="Y72"/>
  <c r="Z72"/>
  <c r="V71"/>
  <c r="S71"/>
  <c r="P71"/>
  <c r="M71"/>
  <c r="J71"/>
  <c r="X71"/>
  <c r="G71"/>
  <c r="W71"/>
  <c r="Y71"/>
  <c r="Z71"/>
  <c r="V70"/>
  <c r="S70"/>
  <c r="P70"/>
  <c r="X70"/>
  <c r="X69"/>
  <c r="M70"/>
  <c r="V69"/>
  <c r="Q69"/>
  <c r="P69"/>
  <c r="N69"/>
  <c r="K69"/>
  <c r="J69"/>
  <c r="H69"/>
  <c r="N49"/>
  <c r="N64"/>
  <c r="N67"/>
  <c r="H49"/>
  <c r="H67"/>
  <c r="V66"/>
  <c r="S66"/>
  <c r="P66"/>
  <c r="X66"/>
  <c r="M66"/>
  <c r="V65"/>
  <c r="S65"/>
  <c r="P65"/>
  <c r="X65"/>
  <c r="X64"/>
  <c r="M65"/>
  <c r="M64"/>
  <c r="V64"/>
  <c r="T64"/>
  <c r="T49"/>
  <c r="T67"/>
  <c r="Q64"/>
  <c r="P64"/>
  <c r="P50"/>
  <c r="P51"/>
  <c r="P49"/>
  <c r="P67"/>
  <c r="K64"/>
  <c r="V51"/>
  <c r="S51"/>
  <c r="M51"/>
  <c r="M50"/>
  <c r="M49"/>
  <c r="J51"/>
  <c r="V50"/>
  <c r="V49"/>
  <c r="S50"/>
  <c r="S49"/>
  <c r="J50"/>
  <c r="X50"/>
  <c r="Q49"/>
  <c r="K49"/>
  <c r="E49"/>
  <c r="E67"/>
  <c r="Q43"/>
  <c r="Q39"/>
  <c r="Q35"/>
  <c r="Q47"/>
  <c r="V46"/>
  <c r="S46"/>
  <c r="P46"/>
  <c r="J46"/>
  <c r="X46"/>
  <c r="M46"/>
  <c r="G46"/>
  <c r="W46"/>
  <c r="Y46"/>
  <c r="Z46"/>
  <c r="V45"/>
  <c r="S45"/>
  <c r="P45"/>
  <c r="M45"/>
  <c r="J45"/>
  <c r="X45"/>
  <c r="G45"/>
  <c r="W45"/>
  <c r="Y45"/>
  <c r="Z45"/>
  <c r="V44"/>
  <c r="S44"/>
  <c r="P44"/>
  <c r="J44"/>
  <c r="X44"/>
  <c r="X43"/>
  <c r="M44"/>
  <c r="G44"/>
  <c r="V43"/>
  <c r="T43"/>
  <c r="P43"/>
  <c r="N43"/>
  <c r="K43"/>
  <c r="J43"/>
  <c r="H43"/>
  <c r="H39"/>
  <c r="H35"/>
  <c r="H47"/>
  <c r="E43"/>
  <c r="V42"/>
  <c r="S42"/>
  <c r="P42"/>
  <c r="M42"/>
  <c r="J42"/>
  <c r="X42"/>
  <c r="G42"/>
  <c r="W42"/>
  <c r="Y42"/>
  <c r="Z42"/>
  <c r="V41"/>
  <c r="S41"/>
  <c r="P41"/>
  <c r="P40"/>
  <c r="P39"/>
  <c r="M41"/>
  <c r="M40"/>
  <c r="M39"/>
  <c r="J41"/>
  <c r="G41"/>
  <c r="V40"/>
  <c r="V39"/>
  <c r="S40"/>
  <c r="J40"/>
  <c r="X40"/>
  <c r="G40"/>
  <c r="T39"/>
  <c r="N39"/>
  <c r="K39"/>
  <c r="K35"/>
  <c r="K47"/>
  <c r="E39"/>
  <c r="V38"/>
  <c r="S38"/>
  <c r="P38"/>
  <c r="J38"/>
  <c r="X38"/>
  <c r="M38"/>
  <c r="G38"/>
  <c r="W38"/>
  <c r="Y38"/>
  <c r="Z38"/>
  <c r="V37"/>
  <c r="S37"/>
  <c r="P37"/>
  <c r="M37"/>
  <c r="J37"/>
  <c r="X37"/>
  <c r="G37"/>
  <c r="W37"/>
  <c r="Y37"/>
  <c r="Z37"/>
  <c r="V36"/>
  <c r="S36"/>
  <c r="S35"/>
  <c r="P36"/>
  <c r="J36"/>
  <c r="X36"/>
  <c r="X35"/>
  <c r="M36"/>
  <c r="M35"/>
  <c r="G36"/>
  <c r="G35"/>
  <c r="V35"/>
  <c r="T35"/>
  <c r="P35"/>
  <c r="N35"/>
  <c r="J35"/>
  <c r="E35"/>
  <c r="E47"/>
  <c r="V32"/>
  <c r="S32"/>
  <c r="P32"/>
  <c r="J32"/>
  <c r="X32"/>
  <c r="M32"/>
  <c r="G32"/>
  <c r="W32"/>
  <c r="Y32"/>
  <c r="Z32"/>
  <c r="V31"/>
  <c r="S31"/>
  <c r="P31"/>
  <c r="M31"/>
  <c r="G31"/>
  <c r="W31"/>
  <c r="J31"/>
  <c r="X31"/>
  <c r="Y31"/>
  <c r="Z31"/>
  <c r="V30"/>
  <c r="S30"/>
  <c r="P30"/>
  <c r="P29"/>
  <c r="M30"/>
  <c r="J30"/>
  <c r="G30"/>
  <c r="V29"/>
  <c r="T29"/>
  <c r="Q29"/>
  <c r="N29"/>
  <c r="K29"/>
  <c r="J29"/>
  <c r="H29"/>
  <c r="E29"/>
  <c r="M18"/>
  <c r="M19"/>
  <c r="M20"/>
  <c r="M17"/>
  <c r="K27"/>
  <c r="M27"/>
  <c r="V14"/>
  <c r="V15"/>
  <c r="V16"/>
  <c r="V13"/>
  <c r="T26"/>
  <c r="V26"/>
  <c r="V24"/>
  <c r="S24"/>
  <c r="P24"/>
  <c r="M24"/>
  <c r="J24"/>
  <c r="X24"/>
  <c r="G24"/>
  <c r="W24"/>
  <c r="Y24"/>
  <c r="Z24"/>
  <c r="V23"/>
  <c r="S23"/>
  <c r="P23"/>
  <c r="P22"/>
  <c r="P21"/>
  <c r="N28"/>
  <c r="P28"/>
  <c r="M23"/>
  <c r="G23"/>
  <c r="W23"/>
  <c r="J23"/>
  <c r="V22"/>
  <c r="S22"/>
  <c r="S21"/>
  <c r="Q28"/>
  <c r="S28"/>
  <c r="M22"/>
  <c r="G22"/>
  <c r="W22"/>
  <c r="J22"/>
  <c r="G21"/>
  <c r="E28"/>
  <c r="G28"/>
  <c r="T21"/>
  <c r="Q21"/>
  <c r="N21"/>
  <c r="K21"/>
  <c r="H21"/>
  <c r="E21"/>
  <c r="V20"/>
  <c r="S20"/>
  <c r="P20"/>
  <c r="J20"/>
  <c r="X20"/>
  <c r="G20"/>
  <c r="W20"/>
  <c r="V19"/>
  <c r="V18"/>
  <c r="V17"/>
  <c r="S19"/>
  <c r="P19"/>
  <c r="J19"/>
  <c r="X19"/>
  <c r="G19"/>
  <c r="W19"/>
  <c r="Y19"/>
  <c r="Z19"/>
  <c r="S18"/>
  <c r="P18"/>
  <c r="J18"/>
  <c r="X18"/>
  <c r="X17"/>
  <c r="G18"/>
  <c r="T17"/>
  <c r="Q17"/>
  <c r="P17"/>
  <c r="N27"/>
  <c r="P27"/>
  <c r="N17"/>
  <c r="K17"/>
  <c r="J17"/>
  <c r="H27"/>
  <c r="J27"/>
  <c r="H17"/>
  <c r="E17"/>
  <c r="S16"/>
  <c r="P16"/>
  <c r="M16"/>
  <c r="G16"/>
  <c r="W16"/>
  <c r="J16"/>
  <c r="X16"/>
  <c r="Y16"/>
  <c r="Z16"/>
  <c r="S15"/>
  <c r="P15"/>
  <c r="P14"/>
  <c r="P13"/>
  <c r="N26"/>
  <c r="M15"/>
  <c r="J15"/>
  <c r="G15"/>
  <c r="W15"/>
  <c r="S14"/>
  <c r="S13"/>
  <c r="M14"/>
  <c r="J14"/>
  <c r="G14"/>
  <c r="W14"/>
  <c r="T13"/>
  <c r="Q13"/>
  <c r="N13"/>
  <c r="M13"/>
  <c r="K13"/>
  <c r="H13"/>
  <c r="E13"/>
  <c r="A5"/>
  <c r="A4"/>
  <c r="A3"/>
  <c r="A2"/>
  <c r="H30" i="1"/>
  <c r="G30"/>
  <c r="F30"/>
  <c r="E30"/>
  <c r="D30"/>
  <c r="J29"/>
  <c r="N29"/>
  <c r="I29"/>
  <c r="K29"/>
  <c r="B29"/>
  <c r="J28"/>
  <c r="J27"/>
  <c r="Q26" i="2"/>
  <c r="P26"/>
  <c r="P25"/>
  <c r="N25"/>
  <c r="X15"/>
  <c r="Y15"/>
  <c r="Z15"/>
  <c r="Y20"/>
  <c r="Z20"/>
  <c r="W13"/>
  <c r="W21"/>
  <c r="T27"/>
  <c r="X176"/>
  <c r="Y176"/>
  <c r="Z176"/>
  <c r="K26"/>
  <c r="W139"/>
  <c r="Y139"/>
  <c r="Z139"/>
  <c r="G13"/>
  <c r="X14"/>
  <c r="X13"/>
  <c r="J13"/>
  <c r="W18"/>
  <c r="G29"/>
  <c r="S29"/>
  <c r="G43"/>
  <c r="G39"/>
  <c r="G47"/>
  <c r="S43"/>
  <c r="W50"/>
  <c r="G49"/>
  <c r="G67"/>
  <c r="Q67"/>
  <c r="M67"/>
  <c r="G69"/>
  <c r="S69"/>
  <c r="W74"/>
  <c r="G73"/>
  <c r="Q89"/>
  <c r="X83"/>
  <c r="X81"/>
  <c r="N89"/>
  <c r="P89"/>
  <c r="Y126"/>
  <c r="Z126"/>
  <c r="W148"/>
  <c r="G154"/>
  <c r="X30"/>
  <c r="X29"/>
  <c r="P47"/>
  <c r="K89"/>
  <c r="M21"/>
  <c r="K28"/>
  <c r="M28"/>
  <c r="W28"/>
  <c r="J21"/>
  <c r="H28"/>
  <c r="J28"/>
  <c r="V21"/>
  <c r="T28"/>
  <c r="V28"/>
  <c r="X28"/>
  <c r="Y28"/>
  <c r="Z28"/>
  <c r="X23"/>
  <c r="Y23"/>
  <c r="Z23"/>
  <c r="W36"/>
  <c r="W40"/>
  <c r="S39"/>
  <c r="T47"/>
  <c r="W51"/>
  <c r="K67"/>
  <c r="W66"/>
  <c r="Y66"/>
  <c r="Z66"/>
  <c r="W75"/>
  <c r="M77"/>
  <c r="W78"/>
  <c r="H89"/>
  <c r="X95"/>
  <c r="P33"/>
  <c r="W82"/>
  <c r="G81"/>
  <c r="W92"/>
  <c r="G91"/>
  <c r="J105"/>
  <c r="X106"/>
  <c r="J30" i="1"/>
  <c r="G17" i="2"/>
  <c r="E27"/>
  <c r="G27"/>
  <c r="S17"/>
  <c r="Q27"/>
  <c r="S27"/>
  <c r="X22"/>
  <c r="M29"/>
  <c r="W30"/>
  <c r="X41"/>
  <c r="X39"/>
  <c r="X47"/>
  <c r="W41"/>
  <c r="N47"/>
  <c r="V47"/>
  <c r="M43"/>
  <c r="M47"/>
  <c r="W44"/>
  <c r="V67"/>
  <c r="S64"/>
  <c r="S67"/>
  <c r="M69"/>
  <c r="W70"/>
  <c r="X77"/>
  <c r="Y93"/>
  <c r="Z93"/>
  <c r="W107"/>
  <c r="X128"/>
  <c r="X125"/>
  <c r="Y135"/>
  <c r="Z135"/>
  <c r="W146"/>
  <c r="P146"/>
  <c r="Y169"/>
  <c r="Z169"/>
  <c r="X51"/>
  <c r="X49"/>
  <c r="X67"/>
  <c r="X75"/>
  <c r="X73"/>
  <c r="Y83"/>
  <c r="Z83"/>
  <c r="V89"/>
  <c r="G85"/>
  <c r="G89"/>
  <c r="S85"/>
  <c r="S89"/>
  <c r="X92"/>
  <c r="X91"/>
  <c r="J91"/>
  <c r="J103"/>
  <c r="W100"/>
  <c r="G99"/>
  <c r="S99"/>
  <c r="S103"/>
  <c r="P125"/>
  <c r="W127"/>
  <c r="Y127"/>
  <c r="Z127"/>
  <c r="G125"/>
  <c r="J129"/>
  <c r="X130"/>
  <c r="V129"/>
  <c r="M133"/>
  <c r="W131"/>
  <c r="Y150"/>
  <c r="Z150"/>
  <c r="W156"/>
  <c r="M177"/>
  <c r="W175"/>
  <c r="Y189"/>
  <c r="Z189"/>
  <c r="X191"/>
  <c r="X190"/>
  <c r="P190"/>
  <c r="M208"/>
  <c r="W65"/>
  <c r="K133"/>
  <c r="X142"/>
  <c r="Y142"/>
  <c r="Z142"/>
  <c r="J146"/>
  <c r="X154"/>
  <c r="Y149"/>
  <c r="Z149"/>
  <c r="W153"/>
  <c r="Y153"/>
  <c r="Z153"/>
  <c r="Y157"/>
  <c r="Z157"/>
  <c r="Y160"/>
  <c r="Z160"/>
  <c r="W173"/>
  <c r="X173"/>
  <c r="Y173"/>
  <c r="Z173"/>
  <c r="W179"/>
  <c r="G183"/>
  <c r="X180"/>
  <c r="Y180"/>
  <c r="Z180"/>
  <c r="J183"/>
  <c r="W196"/>
  <c r="G195"/>
  <c r="X200"/>
  <c r="X199"/>
  <c r="J199"/>
  <c r="V208"/>
  <c r="S208"/>
  <c r="J39"/>
  <c r="J47"/>
  <c r="J49"/>
  <c r="J67"/>
  <c r="J73"/>
  <c r="J81"/>
  <c r="J89"/>
  <c r="M85"/>
  <c r="W86"/>
  <c r="W96"/>
  <c r="X99"/>
  <c r="Y101"/>
  <c r="Z101"/>
  <c r="J125"/>
  <c r="V125"/>
  <c r="Y128"/>
  <c r="Z128"/>
  <c r="P129"/>
  <c r="P133"/>
  <c r="X140"/>
  <c r="Y140"/>
  <c r="Z140"/>
  <c r="G166"/>
  <c r="S166"/>
  <c r="Y159"/>
  <c r="Z159"/>
  <c r="Y171"/>
  <c r="Z171"/>
  <c r="X187"/>
  <c r="X185"/>
  <c r="J185"/>
  <c r="G105"/>
  <c r="G129"/>
  <c r="J154"/>
  <c r="V154"/>
  <c r="J166"/>
  <c r="X156"/>
  <c r="X166"/>
  <c r="V166"/>
  <c r="M173"/>
  <c r="X177"/>
  <c r="J177"/>
  <c r="X179"/>
  <c r="X183"/>
  <c r="P183"/>
  <c r="Y182"/>
  <c r="Z182"/>
  <c r="X196"/>
  <c r="X195"/>
  <c r="P195"/>
  <c r="K208"/>
  <c r="W201"/>
  <c r="Y201"/>
  <c r="Z201"/>
  <c r="G199"/>
  <c r="P154"/>
  <c r="G173"/>
  <c r="S173"/>
  <c r="W191"/>
  <c r="G190"/>
  <c r="P166"/>
  <c r="G177"/>
  <c r="S177"/>
  <c r="W186"/>
  <c r="G185"/>
  <c r="W197"/>
  <c r="Y197"/>
  <c r="Z197"/>
  <c r="Q208"/>
  <c r="P208"/>
  <c r="X89"/>
  <c r="Y186"/>
  <c r="Z186"/>
  <c r="W185"/>
  <c r="Y185"/>
  <c r="Z185"/>
  <c r="X208"/>
  <c r="W81"/>
  <c r="Y81"/>
  <c r="Z81"/>
  <c r="Y82"/>
  <c r="Z82"/>
  <c r="Y74"/>
  <c r="Z74"/>
  <c r="W73"/>
  <c r="Y73"/>
  <c r="Z73"/>
  <c r="Y18"/>
  <c r="Z18"/>
  <c r="W17"/>
  <c r="Y17"/>
  <c r="Z17"/>
  <c r="W199"/>
  <c r="W95"/>
  <c r="Y95"/>
  <c r="Z95"/>
  <c r="Y96"/>
  <c r="Z96"/>
  <c r="W64"/>
  <c r="Y65"/>
  <c r="Z65"/>
  <c r="W166"/>
  <c r="Y166"/>
  <c r="Z166"/>
  <c r="Y156"/>
  <c r="Z156"/>
  <c r="V133"/>
  <c r="Y100"/>
  <c r="Z100"/>
  <c r="W99"/>
  <c r="Y99"/>
  <c r="Z99"/>
  <c r="W29"/>
  <c r="Y29"/>
  <c r="Z29"/>
  <c r="Y30"/>
  <c r="Z30"/>
  <c r="X21"/>
  <c r="Y21"/>
  <c r="Z21"/>
  <c r="Y187"/>
  <c r="Z187"/>
  <c r="Y92"/>
  <c r="Z92"/>
  <c r="W91"/>
  <c r="Y51"/>
  <c r="Z51"/>
  <c r="W125"/>
  <c r="Y125"/>
  <c r="Z125"/>
  <c r="H26"/>
  <c r="T25"/>
  <c r="V27"/>
  <c r="Y13"/>
  <c r="Z13"/>
  <c r="Y75"/>
  <c r="Z75"/>
  <c r="Y148"/>
  <c r="Z148"/>
  <c r="W154"/>
  <c r="Y154"/>
  <c r="Z154"/>
  <c r="S26"/>
  <c r="S25"/>
  <c r="S33"/>
  <c r="S47"/>
  <c r="S209"/>
  <c r="L27" i="1"/>
  <c r="Q25" i="2"/>
  <c r="Y200"/>
  <c r="Z200"/>
  <c r="W85"/>
  <c r="Y86"/>
  <c r="Z86"/>
  <c r="W195"/>
  <c r="Y195"/>
  <c r="Z195"/>
  <c r="Y196"/>
  <c r="Z196"/>
  <c r="W183"/>
  <c r="Y183"/>
  <c r="Z183"/>
  <c r="Y179"/>
  <c r="Z179"/>
  <c r="X129"/>
  <c r="Y130"/>
  <c r="Z130"/>
  <c r="X105"/>
  <c r="Y106"/>
  <c r="Z106"/>
  <c r="P209"/>
  <c r="P211"/>
  <c r="Y78"/>
  <c r="Z78"/>
  <c r="W77"/>
  <c r="Y77"/>
  <c r="Z77"/>
  <c r="W39"/>
  <c r="Y39"/>
  <c r="Z39"/>
  <c r="Y40"/>
  <c r="Z40"/>
  <c r="Y50"/>
  <c r="Z50"/>
  <c r="W49"/>
  <c r="Y49"/>
  <c r="Z49"/>
  <c r="M26"/>
  <c r="M25"/>
  <c r="K25"/>
  <c r="Y22"/>
  <c r="Z22"/>
  <c r="Y14"/>
  <c r="Z14"/>
  <c r="M33"/>
  <c r="Y107"/>
  <c r="Z107"/>
  <c r="W105"/>
  <c r="Y105"/>
  <c r="Z105"/>
  <c r="G103"/>
  <c r="G133"/>
  <c r="W190"/>
  <c r="Y190"/>
  <c r="Z190"/>
  <c r="Y191"/>
  <c r="Z191"/>
  <c r="G208"/>
  <c r="M89"/>
  <c r="J208"/>
  <c r="Y175"/>
  <c r="Z175"/>
  <c r="W177"/>
  <c r="Y177"/>
  <c r="Z177"/>
  <c r="Y131"/>
  <c r="Z131"/>
  <c r="W129"/>
  <c r="J133"/>
  <c r="X103"/>
  <c r="Y70"/>
  <c r="Z70"/>
  <c r="W69"/>
  <c r="Y69"/>
  <c r="Z69"/>
  <c r="Y44"/>
  <c r="Z44"/>
  <c r="W43"/>
  <c r="Y41"/>
  <c r="Z41"/>
  <c r="W27"/>
  <c r="X146"/>
  <c r="Y146"/>
  <c r="Z146"/>
  <c r="Y36"/>
  <c r="Z36"/>
  <c r="W35"/>
  <c r="Y35"/>
  <c r="Z35"/>
  <c r="E26"/>
  <c r="S211"/>
  <c r="G26"/>
  <c r="E25"/>
  <c r="Y85"/>
  <c r="Z85"/>
  <c r="W89"/>
  <c r="Y89"/>
  <c r="Z89"/>
  <c r="W103"/>
  <c r="Y103"/>
  <c r="Z103"/>
  <c r="Y91"/>
  <c r="Z91"/>
  <c r="W208"/>
  <c r="Y208"/>
  <c r="Z208"/>
  <c r="Y199"/>
  <c r="Z199"/>
  <c r="W47"/>
  <c r="Y47"/>
  <c r="Z47"/>
  <c r="Y43"/>
  <c r="Z43"/>
  <c r="W133"/>
  <c r="X133"/>
  <c r="Y133"/>
  <c r="Z133"/>
  <c r="Y129"/>
  <c r="Z129"/>
  <c r="J26"/>
  <c r="H25"/>
  <c r="W67"/>
  <c r="Y67"/>
  <c r="Z67"/>
  <c r="Y64"/>
  <c r="Z64"/>
  <c r="M209"/>
  <c r="M211"/>
  <c r="V25"/>
  <c r="V33"/>
  <c r="V209"/>
  <c r="L28" i="1"/>
  <c r="X27" i="2"/>
  <c r="Y27"/>
  <c r="Z27"/>
  <c r="X26"/>
  <c r="X25"/>
  <c r="X33"/>
  <c r="X209"/>
  <c r="J25"/>
  <c r="J33"/>
  <c r="J209"/>
  <c r="C28" i="1"/>
  <c r="G25" i="2"/>
  <c r="G33"/>
  <c r="G209"/>
  <c r="C27" i="1"/>
  <c r="W26" i="2"/>
  <c r="V211"/>
  <c r="L30" i="1"/>
  <c r="Y26" i="2"/>
  <c r="Z26"/>
  <c r="W25"/>
  <c r="G211"/>
  <c r="N27" i="1"/>
  <c r="B27"/>
  <c r="J211" i="2"/>
  <c r="N28" i="1"/>
  <c r="B28"/>
  <c r="B30"/>
  <c r="C30"/>
  <c r="Y25" i="2"/>
  <c r="Z25"/>
  <c r="W33"/>
  <c r="X211"/>
  <c r="N30" i="1"/>
  <c r="I28"/>
  <c r="I30"/>
  <c r="M29"/>
  <c r="M30"/>
  <c r="K28"/>
  <c r="K30"/>
  <c r="I27"/>
  <c r="K27"/>
  <c r="W209" i="2"/>
  <c r="W211"/>
  <c r="Y33"/>
  <c r="Y209"/>
  <c r="Z209"/>
  <c r="Z33"/>
</calcChain>
</file>

<file path=xl/sharedStrings.xml><?xml version="1.0" encoding="utf-8"?>
<sst xmlns="http://schemas.openxmlformats.org/spreadsheetml/2006/main" count="763" uniqueCount="411">
  <si>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</si>
  <si>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</si>
  <si>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</si>
  <si>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</si>
  <si>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</si>
  <si>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</si>
  <si>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</si>
  <si>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</si>
  <si>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</si>
  <si>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</si>
  <si>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</si>
  <si>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</si>
  <si>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</si>
  <si>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</si>
  <si>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</si>
  <si>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</si>
  <si>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</si>
  <si>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</si>
  <si>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</si>
  <si>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</si>
  <si>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</si>
  <si>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</si>
  <si>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</si>
  <si>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</si>
  <si>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</si>
  <si>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</si>
  <si>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</si>
  <si>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</si>
  <si>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</si>
  <si>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</si>
  <si>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</si>
  <si>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</si>
  <si>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</si>
  <si>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</si>
  <si>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</si>
  <si>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</si>
  <si>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</si>
  <si>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</si>
  <si>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</si>
  <si>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</si>
  <si>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</si>
  <si>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</si>
  <si>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</si>
  <si>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</si>
  <si>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</si>
  <si>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</si>
  <si>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</si>
  <si>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</si>
  <si>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</si>
  <si>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</si>
  <si>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</si>
  <si>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</si>
  <si>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</si>
  <si>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</si>
  <si>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</si>
  <si>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</si>
  <si>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</si>
  <si>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</si>
  <si>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</si>
  <si>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</si>
  <si>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</si>
  <si>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</si>
  <si>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</si>
  <si>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</si>
  <si>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</si>
  <si>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</si>
  <si>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</si>
  <si>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</si>
  <si>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</si>
  <si>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</si>
  <si>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</si>
  <si>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</si>
  <si>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</si>
  <si>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</si>
  <si>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</si>
  <si>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</si>
  <si>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</si>
  <si>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</si>
  <si>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</si>
  <si>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</si>
  <si>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</si>
  <si>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</si>
  <si>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</si>
  <si>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</si>
  <si>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</si>
  <si>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</si>
  <si>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</si>
  <si>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</si>
  <si>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</si>
  <si>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</si>
  <si>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</si>
  <si>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</si>
  <si>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</si>
  <si>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</si>
  <si>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</si>
  <si>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</si>
  <si>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</si>
  <si>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</si>
  <si>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</si>
  <si>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</si>
  <si>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</si>
  <si>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</si>
  <si>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</si>
  <si>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</si>
  <si>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</si>
  <si>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</si>
  <si>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</si>
  <si>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</si>
  <si>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</si>
  <si>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</si>
  <si>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</si>
  <si>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</si>
  <si>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</si>
  <si>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</si>
  <si>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</si>
  <si>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</si>
  <si>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</si>
  <si>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</si>
  <si>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</si>
  <si>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</si>
  <si>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</si>
  <si>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</si>
  <si>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</si>
  <si>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</si>
  <si>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</si>
  <si>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</si>
  <si>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</si>
  <si>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</si>
  <si>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</si>
  <si>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</si>
  <si>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</si>
  <si>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</si>
  <si>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</si>
  <si>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</si>
  <si>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</si>
  <si>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</si>
  <si>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</si>
  <si>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</si>
  <si>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</si>
  <si>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</si>
  <si>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</si>
  <si>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</si>
  <si>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</si>
  <si>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</si>
  <si>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</si>
  <si>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</si>
  <si>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</si>
  <si>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</si>
  <si>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</si>
  <si>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</si>
  <si>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</si>
  <si>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</si>
  <si>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</si>
  <si>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</si>
  <si>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</si>
  <si>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</si>
  <si>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</si>
  <si>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</si>
  <si>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</si>
  <si>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</si>
  <si>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</si>
  <si>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</si>
  <si>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</si>
  <si>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</si>
  <si>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</si>
  <si>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</si>
  <si>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</si>
  <si>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</si>
  <si>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</si>
  <si>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</si>
  <si>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</si>
  <si>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</si>
  <si>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</si>
  <si>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</si>
  <si>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</si>
  <si>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</si>
  <si>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</si>
  <si>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</si>
  <si>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</si>
  <si>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</si>
  <si>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</si>
  <si>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</si>
  <si>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</si>
  <si>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</si>
  <si>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</si>
  <si>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</si>
  <si>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</si>
  <si>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</si>
  <si>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</si>
  <si>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</si>
  <si>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</si>
  <si>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</si>
  <si>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</si>
  <si>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</si>
  <si>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</si>
  <si>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</si>
  <si>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</si>
  <si>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</si>
  <si>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</si>
  <si>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</si>
  <si>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</si>
  <si>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</si>
  <si>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</si>
  <si>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</si>
  <si>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</si>
  <si>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</si>
  <si>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</si>
  <si>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</si>
  <si>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</si>
  <si>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</si>
  <si>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</si>
  <si>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</si>
  <si>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</si>
  <si>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</si>
  <si>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</si>
  <si>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</si>
  <si>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</si>
  <si>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</si>
  <si>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</si>
  <si>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</si>
  <si>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</si>
  <si>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</si>
  <si>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</si>
  <si>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</si>
  <si>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</si>
  <si>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</si>
  <si>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</si>
  <si>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</si>
  <si>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</si>
  <si>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</si>
  <si>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</si>
  <si>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</si>
  <si>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</si>
  <si>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</si>
  <si>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</si>
  <si>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</si>
  <si>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</si>
  <si>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</si>
  <si>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</si>
  <si>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</si>
  <si>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</si>
  <si>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</si>
  <si>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</si>
  <si>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</si>
  <si>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</si>
  <si>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</si>
  <si>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</si>
  <si>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</si>
  <si>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</si>
  <si>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</si>
  <si>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</si>
  <si>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</si>
  <si>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</si>
  <si>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</si>
  <si>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</si>
  <si>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</si>
  <si>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</si>
  <si>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</si>
  <si>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</si>
  <si>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</si>
  <si>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</si>
  <si>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</si>
  <si>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</si>
  <si>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</si>
  <si>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</si>
  <si>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</si>
  <si>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</si>
  <si>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</si>
  <si>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</si>
  <si>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</si>
  <si>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</si>
  <si>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</si>
  <si>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</si>
  <si>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</si>
  <si>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</si>
  <si>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</si>
  <si>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</si>
  <si>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</si>
  <si>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</si>
  <si>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</si>
  <si>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</si>
  <si>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</si>
  <si>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</si>
  <si>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</si>
  <si>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</si>
  <si>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</si>
  <si>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</si>
  <si>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</si>
  <si>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</si>
  <si>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</si>
  <si>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</si>
  <si>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</si>
  <si>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</si>
  <si>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</si>
  <si>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</si>
  <si>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</si>
  <si>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</si>
  <si>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</si>
  <si>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</si>
  <si>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</si>
  <si>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</si>
  <si>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</si>
  <si>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</si>
  <si>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</si>
  <si>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</si>
  <si>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</si>
  <si>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</si>
  <si>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</si>
  <si>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</si>
  <si>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</si>
  <si>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</si>
  <si>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</si>
  <si>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</si>
  <si>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</si>
  <si>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</si>
  <si>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</si>
  <si>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</si>
  <si>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</si>
  <si>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</si>
  <si>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</si>
  <si>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</si>
  <si>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</si>
  <si>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</si>
  <si>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</si>
  <si>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</si>
  <si>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</si>
  <si>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</si>
  <si>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</si>
  <si>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 xml:space="preserve">Культура. Регіони </t>
  </si>
  <si>
    <t xml:space="preserve">Культура у фокусі громад </t>
  </si>
  <si>
    <t>Громадська організація «Спілка ветеранів АТО «Янів»</t>
  </si>
  <si>
    <t>Розвиток та популяризація культурних традицій Яворівщини у фокусі ветеранської спільноти та громади селища Івано-Франкове</t>
  </si>
  <si>
    <t>до Договору про надання гранту № 8REG32-36245</t>
  </si>
  <si>
    <t>від "02" червня 2025 року</t>
  </si>
  <si>
    <t>за період з 02 червня по 30 жовтня 2025 року</t>
  </si>
  <si>
    <t>Когут Роман Любомирович, координатор заходів проєкту за напрямком "Яворівська іграшка"</t>
  </si>
  <si>
    <t xml:space="preserve">Пензель KOLOS, Синтетика, Carrot, № 2, к.р. </t>
  </si>
  <si>
    <t xml:space="preserve">Пензель KOLOS, синтетика, Carrot, № 4, к.р.   </t>
  </si>
  <si>
    <t xml:space="preserve">Пензель KOLOS, Carrot, № 8, к.р.  </t>
  </si>
  <si>
    <t>3.1.4</t>
  </si>
  <si>
    <t>Верстат рейсмусний Makita 1,65 кВт 304х155 мм</t>
  </si>
  <si>
    <t>3.1.5</t>
  </si>
  <si>
    <t>Пилосос Metabo ASR 25 L SC</t>
  </si>
  <si>
    <t>3.1.6</t>
  </si>
  <si>
    <t xml:space="preserve">Лобзик електричний Metabo STAB 18 LTX  </t>
  </si>
  <si>
    <t>3.1.7</t>
  </si>
  <si>
    <t>Шліфмашина ексцентрикова Metabo SXE 450 TurboTec</t>
  </si>
  <si>
    <t>3.1.8</t>
  </si>
  <si>
    <t>Дрель-шуруповерт аккумуляторный Metabo BS 18 L</t>
  </si>
  <si>
    <t>3.1.9</t>
  </si>
  <si>
    <t xml:space="preserve">Пила торцювальна Metabo KGS 305 M </t>
  </si>
  <si>
    <t>3.1.10</t>
  </si>
  <si>
    <t>Лобзиковий верстат JET JSS-16A JSS-16A</t>
  </si>
  <si>
    <t>Витяжна установка JET DC-1200M</t>
  </si>
  <si>
    <t>3.1.12</t>
  </si>
  <si>
    <t>Шліфувальний тарілко-стрічковий верстат JET JSG-64</t>
  </si>
  <si>
    <t>3.1.13</t>
  </si>
  <si>
    <t>Барабанний шліфувальний верстат FDB MASCHINEN MM560</t>
  </si>
  <si>
    <t>3.1.14</t>
  </si>
  <si>
    <t>Стрічкова пила Metabo BAS 318 Precision DNB</t>
  </si>
  <si>
    <t xml:space="preserve">Проведення прес-конференції в Агенції Укрінформ, м.Київ вул. Б. Хмельницького, 8/16 </t>
  </si>
  <si>
    <t>Оренда вантажного автомобіля (за маршрутом Івано-Франкове-Київ-Івано-Франкове, 1146 км.)</t>
  </si>
  <si>
    <t>Деревина (сосна)</t>
  </si>
  <si>
    <t>Деревина (липа)</t>
  </si>
  <si>
    <t>Труба металева профільна оцинкована 30х30</t>
  </si>
  <si>
    <t>Хімія для обробки та консервації металу</t>
  </si>
  <si>
    <t>Лак яхтний глянцевий Хімрезерв 1.8 кг</t>
  </si>
  <si>
    <t>шт</t>
  </si>
  <si>
    <t>Деревохорон 4,5 л. грунт безколірний</t>
  </si>
  <si>
    <t>Фарба художня акрилова, 200 мл (червона, жовта, зелена, синя)</t>
  </si>
  <si>
    <t>Болт М10х 100 шес./гл</t>
  </si>
  <si>
    <t>Гайка М 10</t>
  </si>
  <si>
    <t>Шайба збільшена Ф 10 (29 мм)</t>
  </si>
  <si>
    <t>Шуруп ж. гарантований UC-Z6,0 х 120 (100)</t>
  </si>
  <si>
    <t>Тканина лляна молочна</t>
  </si>
  <si>
    <t>м.</t>
  </si>
  <si>
    <t xml:space="preserve">Тканина льняна, етнольон </t>
  </si>
  <si>
    <t xml:space="preserve">Тканина конопляна </t>
  </si>
  <si>
    <t xml:space="preserve"> Тканина вовняна  </t>
  </si>
  <si>
    <t xml:space="preserve"> Тканина бавовняна</t>
  </si>
  <si>
    <t>Бавниця з мерсеризованої бавовни</t>
  </si>
  <si>
    <t xml:space="preserve"> Гудзики</t>
  </si>
  <si>
    <t xml:space="preserve"> Нитки для вишивання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</si>
  <si>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</si>
  <si>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</si>
  <si>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</si>
  <si>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</si>
  <si>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</si>
  <si>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</si>
  <si>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</si>
  <si>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</si>
  <si>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</si>
  <si>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</si>
  <si>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</si>
  <si>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</si>
  <si>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</si>
  <si>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</si>
  <si>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</si>
  <si>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</si>
  <si>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Інші послуги (Виготовлення проморолика «Яворівська тріада культурної спадщини: іграшка, вишивка, пиріг»)</t>
  </si>
  <si>
    <t>ролик</t>
  </si>
  <si>
    <t>Інші послуги (Проведення прес-конференції у Львівському прес-клубі)</t>
  </si>
  <si>
    <t>Інші Послуги (Проведення інформаційно-комунікаційної кампанії проєкту)</t>
  </si>
  <si>
    <t>місяць</t>
  </si>
  <si>
    <t>Послуги з монтажу арт-об'єкту</t>
  </si>
  <si>
    <t>Інші прямі витрати (Послуги з пошиття народних строїв для вистави аматорського театру)</t>
  </si>
  <si>
    <t>костюм</t>
  </si>
  <si>
    <t xml:space="preserve">Склав: 
</t>
  </si>
  <si>
    <t>Голова ГО «Спілка ветеранів АТО «Янів»</t>
  </si>
  <si>
    <t xml:space="preserve">
Дадак Тарас Володимирович</t>
  </si>
  <si>
    <t>Дадак Тарас Володимирович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</si>
</sst>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"/>
      <color theme="1"/>
      <name val="Calibri"/>
      <scheme val="minor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sz val="11"/>
      <name val="Calibri"/>
    </font>
    <font>
      <sz val="12"/>
      <color indexed="8"/>
      <name val="Calibri"/>
    </font>
    <font>
      <b/>
      <sz val="11"/>
      <color indexed="10"/>
      <name val="Calibri"/>
    </font>
    <font>
      <b/>
      <sz val="12"/>
      <color indexed="8"/>
      <name val="Arial"/>
    </font>
    <font>
      <b/>
      <sz val="10"/>
      <color indexed="10"/>
      <name val="Arial"/>
    </font>
    <font>
      <b/>
      <sz val="10"/>
      <color indexed="9"/>
      <name val="Arial"/>
    </font>
    <font>
      <b/>
      <i/>
      <sz val="10"/>
      <color indexed="10"/>
      <name val="Arial"/>
    </font>
    <font>
      <b/>
      <sz val="11"/>
      <color indexed="8"/>
      <name val="Arial"/>
    </font>
    <font>
      <b/>
      <sz val="11"/>
      <color indexed="10"/>
      <name val="Arial"/>
    </font>
    <font>
      <b/>
      <i/>
      <sz val="10"/>
      <color indexed="8"/>
      <name val="Arial"/>
    </font>
    <font>
      <b/>
      <i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sz val="10"/>
      <color indexed="8"/>
      <name val="Arial"/>
    </font>
    <font>
      <i/>
      <vertAlign val="superscript"/>
      <sz val="10"/>
      <color indexed="8"/>
      <name val="Arial"/>
    </font>
    <font>
      <sz val="10"/>
      <color indexed="10"/>
      <name val="Arial"/>
    </font>
    <font>
      <sz val="8"/>
      <name val="Calibri"/>
    </font>
    <font>
      <b/>
      <u/>
      <sz val="10"/>
      <name val="Arial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13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</fills>
  <borders count="7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21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horizontal="center" vertical="center"/>
    </xf>
    <xf numFmtId="4" fontId="4" fillId="4" borderId="28" xfId="0" applyNumberFormat="1" applyFont="1" applyFill="1" applyBorder="1" applyAlignment="1">
      <alignment horizontal="right" vertical="center"/>
    </xf>
    <xf numFmtId="4" fontId="19" fillId="4" borderId="28" xfId="0" applyNumberFormat="1" applyFont="1" applyFill="1" applyBorder="1" applyAlignment="1">
      <alignment horizontal="right" vertical="center"/>
    </xf>
    <xf numFmtId="0" fontId="4" fillId="4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4" fontId="1" fillId="5" borderId="27" xfId="0" applyNumberFormat="1" applyFont="1" applyFill="1" applyBorder="1" applyAlignment="1">
      <alignment horizontal="right" vertical="center"/>
    </xf>
    <xf numFmtId="4" fontId="15" fillId="5" borderId="27" xfId="0" applyNumberFormat="1" applyFont="1" applyFill="1" applyBorder="1" applyAlignment="1">
      <alignment horizontal="right" vertical="center"/>
    </xf>
    <xf numFmtId="0" fontId="1" fillId="5" borderId="30" xfId="0" applyFont="1" applyFill="1" applyBorder="1" applyAlignment="1">
      <alignment vertical="center"/>
    </xf>
    <xf numFmtId="165" fontId="2" fillId="6" borderId="31" xfId="0" applyNumberFormat="1" applyFont="1" applyFill="1" applyBorder="1" applyAlignment="1">
      <alignment vertical="top"/>
    </xf>
    <xf numFmtId="49" fontId="2" fillId="6" borderId="32" xfId="0" applyNumberFormat="1" applyFont="1" applyFill="1" applyBorder="1" applyAlignment="1">
      <alignment horizontal="center" vertical="top"/>
    </xf>
    <xf numFmtId="0" fontId="20" fillId="6" borderId="21" xfId="0" applyFont="1" applyFill="1" applyBorder="1" applyAlignment="1">
      <alignment vertical="top" wrapText="1"/>
    </xf>
    <xf numFmtId="0" fontId="2" fillId="6" borderId="33" xfId="0" applyFont="1" applyFill="1" applyBorder="1" applyAlignment="1">
      <alignment horizontal="center" vertical="top"/>
    </xf>
    <xf numFmtId="4" fontId="2" fillId="6" borderId="9" xfId="0" applyNumberFormat="1" applyFont="1" applyFill="1" applyBorder="1" applyAlignment="1">
      <alignment horizontal="right" vertical="top"/>
    </xf>
    <xf numFmtId="4" fontId="2" fillId="6" borderId="11" xfId="0" applyNumberFormat="1" applyFont="1" applyFill="1" applyBorder="1" applyAlignment="1">
      <alignment horizontal="right" vertical="top"/>
    </xf>
    <xf numFmtId="4" fontId="2" fillId="6" borderId="10" xfId="0" applyNumberFormat="1" applyFont="1" applyFill="1" applyBorder="1" applyAlignment="1">
      <alignment horizontal="right" vertical="top"/>
    </xf>
    <xf numFmtId="4" fontId="15" fillId="6" borderId="34" xfId="0" applyNumberFormat="1" applyFont="1" applyFill="1" applyBorder="1" applyAlignment="1">
      <alignment horizontal="right" vertical="top"/>
    </xf>
    <xf numFmtId="10" fontId="15" fillId="6" borderId="34" xfId="0" applyNumberFormat="1" applyFont="1" applyFill="1" applyBorder="1" applyAlignment="1">
      <alignment horizontal="right" vertical="top"/>
    </xf>
    <xf numFmtId="0" fontId="2" fillId="6" borderId="10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35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4" fontId="1" fillId="0" borderId="13" xfId="0" applyNumberFormat="1" applyFont="1" applyBorder="1" applyAlignment="1">
      <alignment horizontal="right" vertical="top"/>
    </xf>
    <xf numFmtId="4" fontId="1" fillId="0" borderId="15" xfId="0" applyNumberFormat="1" applyFont="1" applyBorder="1" applyAlignment="1">
      <alignment horizontal="right" vertical="top"/>
    </xf>
    <xf numFmtId="4" fontId="1" fillId="0" borderId="14" xfId="0" applyNumberFormat="1" applyFont="1" applyBorder="1" applyAlignment="1">
      <alignment horizontal="right" vertical="top"/>
    </xf>
    <xf numFmtId="4" fontId="15" fillId="0" borderId="37" xfId="0" applyNumberFormat="1" applyFont="1" applyBorder="1" applyAlignment="1">
      <alignment horizontal="right" vertical="top"/>
    </xf>
    <xf numFmtId="4" fontId="15" fillId="0" borderId="34" xfId="0" applyNumberFormat="1" applyFont="1" applyBorder="1" applyAlignment="1">
      <alignment horizontal="right" vertical="top"/>
    </xf>
    <xf numFmtId="10" fontId="15" fillId="0" borderId="34" xfId="0" applyNumberFormat="1" applyFont="1" applyBorder="1" applyAlignment="1">
      <alignment horizontal="right" vertical="top"/>
    </xf>
    <xf numFmtId="0" fontId="1" fillId="0" borderId="14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38" xfId="0" applyNumberFormat="1" applyFont="1" applyBorder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4" fontId="1" fillId="0" borderId="39" xfId="0" applyNumberFormat="1" applyFont="1" applyBorder="1" applyAlignment="1">
      <alignment horizontal="right" vertical="top"/>
    </xf>
    <xf numFmtId="4" fontId="1" fillId="0" borderId="40" xfId="0" applyNumberFormat="1" applyFont="1" applyBorder="1" applyAlignment="1">
      <alignment horizontal="right" vertical="top"/>
    </xf>
    <xf numFmtId="4" fontId="1" fillId="0" borderId="41" xfId="0" applyNumberFormat="1" applyFont="1" applyBorder="1" applyAlignment="1">
      <alignment horizontal="right" vertical="top"/>
    </xf>
    <xf numFmtId="4" fontId="15" fillId="0" borderId="42" xfId="0" applyNumberFormat="1" applyFont="1" applyBorder="1" applyAlignment="1">
      <alignment horizontal="right" vertical="top"/>
    </xf>
    <xf numFmtId="0" fontId="1" fillId="0" borderId="41" xfId="0" applyFont="1" applyBorder="1" applyAlignment="1">
      <alignment vertical="top" wrapText="1"/>
    </xf>
    <xf numFmtId="0" fontId="20" fillId="6" borderId="43" xfId="0" applyFont="1" applyFill="1" applyBorder="1" applyAlignment="1">
      <alignment vertical="top" wrapText="1"/>
    </xf>
    <xf numFmtId="0" fontId="2" fillId="6" borderId="31" xfId="0" applyFont="1" applyFill="1" applyBorder="1" applyAlignment="1">
      <alignment horizontal="center" vertical="top"/>
    </xf>
    <xf numFmtId="4" fontId="2" fillId="6" borderId="44" xfId="0" applyNumberFormat="1" applyFont="1" applyFill="1" applyBorder="1" applyAlignment="1">
      <alignment horizontal="right" vertical="top"/>
    </xf>
    <xf numFmtId="4" fontId="2" fillId="6" borderId="45" xfId="0" applyNumberFormat="1" applyFont="1" applyFill="1" applyBorder="1" applyAlignment="1">
      <alignment horizontal="right" vertical="top"/>
    </xf>
    <xf numFmtId="4" fontId="2" fillId="6" borderId="46" xfId="0" applyNumberFormat="1" applyFont="1" applyFill="1" applyBorder="1" applyAlignment="1">
      <alignment horizontal="right" vertical="top"/>
    </xf>
    <xf numFmtId="4" fontId="1" fillId="6" borderId="46" xfId="0" applyNumberFormat="1" applyFont="1" applyFill="1" applyBorder="1" applyAlignment="1">
      <alignment horizontal="right" vertical="top"/>
    </xf>
    <xf numFmtId="0" fontId="2" fillId="6" borderId="46" xfId="0" applyFont="1" applyFill="1" applyBorder="1" applyAlignment="1">
      <alignment vertical="top" wrapText="1"/>
    </xf>
    <xf numFmtId="165" fontId="2" fillId="0" borderId="47" xfId="0" applyNumberFormat="1" applyFont="1" applyBorder="1" applyAlignment="1">
      <alignment vertical="top"/>
    </xf>
    <xf numFmtId="0" fontId="1" fillId="0" borderId="47" xfId="0" applyFont="1" applyBorder="1" applyAlignment="1">
      <alignment horizontal="center" vertical="top"/>
    </xf>
    <xf numFmtId="4" fontId="1" fillId="0" borderId="17" xfId="0" applyNumberFormat="1" applyFont="1" applyBorder="1" applyAlignment="1">
      <alignment horizontal="right" vertical="top"/>
    </xf>
    <xf numFmtId="4" fontId="1" fillId="0" borderId="19" xfId="0" applyNumberFormat="1" applyFont="1" applyBorder="1" applyAlignment="1">
      <alignment horizontal="right" vertical="top"/>
    </xf>
    <xf numFmtId="4" fontId="1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vertical="top" wrapText="1"/>
    </xf>
    <xf numFmtId="0" fontId="21" fillId="6" borderId="43" xfId="0" applyFont="1" applyFill="1" applyBorder="1" applyAlignment="1">
      <alignment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6" borderId="32" xfId="0" applyNumberFormat="1" applyFont="1" applyFill="1" applyBorder="1" applyAlignment="1">
      <alignment horizontal="center" vertical="top"/>
    </xf>
    <xf numFmtId="165" fontId="2" fillId="0" borderId="33" xfId="0" applyNumberFormat="1" applyFont="1" applyBorder="1" applyAlignment="1">
      <alignment vertical="top"/>
    </xf>
    <xf numFmtId="49" fontId="3" fillId="0" borderId="8" xfId="0" applyNumberFormat="1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4" fontId="1" fillId="0" borderId="1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4" fontId="15" fillId="0" borderId="50" xfId="0" applyNumberFormat="1" applyFont="1" applyBorder="1" applyAlignment="1">
      <alignment horizontal="right" vertical="top"/>
    </xf>
    <xf numFmtId="165" fontId="20" fillId="7" borderId="26" xfId="0" applyNumberFormat="1" applyFont="1" applyFill="1" applyBorder="1" applyAlignment="1">
      <alignment vertical="center"/>
    </xf>
    <xf numFmtId="165" fontId="2" fillId="7" borderId="2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51" xfId="0" applyNumberFormat="1" applyFont="1" applyFill="1" applyBorder="1" applyAlignment="1">
      <alignment horizontal="right" vertical="center"/>
    </xf>
    <xf numFmtId="4" fontId="2" fillId="7" borderId="52" xfId="0" applyNumberFormat="1" applyFont="1" applyFill="1" applyBorder="1" applyAlignment="1">
      <alignment horizontal="right" vertical="center"/>
    </xf>
    <xf numFmtId="4" fontId="2" fillId="7" borderId="53" xfId="0" applyNumberFormat="1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horizontal="right" vertical="center"/>
    </xf>
    <xf numFmtId="4" fontId="2" fillId="7" borderId="24" xfId="0" applyNumberFormat="1" applyFont="1" applyFill="1" applyBorder="1" applyAlignment="1">
      <alignment horizontal="right" vertical="center"/>
    </xf>
    <xf numFmtId="0" fontId="2" fillId="7" borderId="23" xfId="0" applyFont="1" applyFill="1" applyBorder="1" applyAlignment="1">
      <alignment vertical="center" wrapText="1"/>
    </xf>
    <xf numFmtId="0" fontId="2" fillId="5" borderId="54" xfId="0" applyFont="1" applyFill="1" applyBorder="1" applyAlignment="1">
      <alignment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vertical="center"/>
    </xf>
    <xf numFmtId="0" fontId="1" fillId="5" borderId="56" xfId="0" applyFont="1" applyFill="1" applyBorder="1" applyAlignment="1">
      <alignment horizontal="center" vertical="center"/>
    </xf>
    <xf numFmtId="4" fontId="15" fillId="5" borderId="50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2" fillId="6" borderId="58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45" xfId="0" applyNumberFormat="1" applyFont="1" applyFill="1" applyBorder="1" applyAlignment="1">
      <alignment horizontal="right" vertical="top"/>
    </xf>
    <xf numFmtId="0" fontId="1" fillId="0" borderId="36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4" fontId="2" fillId="7" borderId="60" xfId="0" applyNumberFormat="1" applyFont="1" applyFill="1" applyBorder="1" applyAlignment="1">
      <alignment horizontal="right" vertical="center"/>
    </xf>
    <xf numFmtId="4" fontId="2" fillId="7" borderId="61" xfId="0" applyNumberFormat="1" applyFont="1" applyFill="1" applyBorder="1" applyAlignment="1">
      <alignment horizontal="right" vertical="center"/>
    </xf>
    <xf numFmtId="4" fontId="15" fillId="7" borderId="24" xfId="0" applyNumberFormat="1" applyFont="1" applyFill="1" applyBorder="1" applyAlignment="1">
      <alignment horizontal="right" vertical="center"/>
    </xf>
    <xf numFmtId="0" fontId="21" fillId="6" borderId="21" xfId="0" applyFont="1" applyFill="1" applyBorder="1" applyAlignment="1">
      <alignment vertical="top" wrapText="1"/>
    </xf>
    <xf numFmtId="4" fontId="15" fillId="6" borderId="13" xfId="0" applyNumberFormat="1" applyFont="1" applyFill="1" applyBorder="1" applyAlignment="1">
      <alignment horizontal="right" vertical="top"/>
    </xf>
    <xf numFmtId="0" fontId="5" fillId="0" borderId="35" xfId="0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right" vertical="top" wrapText="1"/>
    </xf>
    <xf numFmtId="4" fontId="1" fillId="0" borderId="15" xfId="0" applyNumberFormat="1" applyFont="1" applyBorder="1" applyAlignment="1">
      <alignment horizontal="right" vertical="top" wrapText="1"/>
    </xf>
    <xf numFmtId="4" fontId="1" fillId="0" borderId="14" xfId="0" applyNumberFormat="1" applyFont="1" applyBorder="1" applyAlignment="1">
      <alignment horizontal="right" vertical="top" wrapText="1"/>
    </xf>
    <xf numFmtId="4" fontId="1" fillId="0" borderId="39" xfId="0" applyNumberFormat="1" applyFont="1" applyBorder="1" applyAlignment="1">
      <alignment horizontal="right" vertical="top" wrapText="1"/>
    </xf>
    <xf numFmtId="4" fontId="1" fillId="0" borderId="40" xfId="0" applyNumberFormat="1" applyFont="1" applyBorder="1" applyAlignment="1">
      <alignment horizontal="right" vertical="top" wrapText="1"/>
    </xf>
    <xf numFmtId="4" fontId="1" fillId="0" borderId="41" xfId="0" applyNumberFormat="1" applyFont="1" applyBorder="1" applyAlignment="1">
      <alignment horizontal="right" vertical="top" wrapText="1"/>
    </xf>
    <xf numFmtId="0" fontId="1" fillId="0" borderId="36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/>
    </xf>
    <xf numFmtId="0" fontId="1" fillId="0" borderId="4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4" fontId="15" fillId="7" borderId="28" xfId="0" applyNumberFormat="1" applyFont="1" applyFill="1" applyBorder="1" applyAlignment="1">
      <alignment horizontal="right" vertical="center"/>
    </xf>
    <xf numFmtId="4" fontId="15" fillId="7" borderId="4" xfId="0" applyNumberFormat="1" applyFont="1" applyFill="1" applyBorder="1" applyAlignment="1">
      <alignment horizontal="right" vertical="top"/>
    </xf>
    <xf numFmtId="0" fontId="2" fillId="5" borderId="26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vertical="center"/>
    </xf>
    <xf numFmtId="4" fontId="15" fillId="5" borderId="34" xfId="0" applyNumberFormat="1" applyFont="1" applyFill="1" applyBorder="1" applyAlignment="1">
      <alignment horizontal="right" vertical="top"/>
    </xf>
    <xf numFmtId="4" fontId="15" fillId="6" borderId="62" xfId="0" applyNumberFormat="1" applyFont="1" applyFill="1" applyBorder="1" applyAlignment="1">
      <alignment horizontal="right" vertical="top"/>
    </xf>
    <xf numFmtId="0" fontId="5" fillId="0" borderId="63" xfId="0" applyFont="1" applyBorder="1" applyAlignment="1">
      <alignment vertical="top" wrapText="1"/>
    </xf>
    <xf numFmtId="0" fontId="2" fillId="6" borderId="4" xfId="0" applyFont="1" applyFill="1" applyBorder="1" applyAlignment="1">
      <alignment horizontal="center" vertical="top"/>
    </xf>
    <xf numFmtId="4" fontId="2" fillId="6" borderId="62" xfId="0" applyNumberFormat="1" applyFont="1" applyFill="1" applyBorder="1" applyAlignment="1">
      <alignment horizontal="right" vertical="top"/>
    </xf>
    <xf numFmtId="0" fontId="5" fillId="0" borderId="33" xfId="0" applyFont="1" applyBorder="1" applyAlignment="1">
      <alignment horizontal="center" vertical="top"/>
    </xf>
    <xf numFmtId="0" fontId="20" fillId="6" borderId="32" xfId="0" applyFont="1" applyFill="1" applyBorder="1" applyAlignment="1">
      <alignment vertical="top" wrapText="1"/>
    </xf>
    <xf numFmtId="0" fontId="2" fillId="6" borderId="43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5" fillId="0" borderId="3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21" fillId="6" borderId="21" xfId="0" applyFont="1" applyFill="1" applyBorder="1" applyAlignment="1">
      <alignment horizontal="left" vertical="top" wrapText="1"/>
    </xf>
    <xf numFmtId="0" fontId="21" fillId="6" borderId="43" xfId="0" applyFont="1" applyFill="1" applyBorder="1" applyAlignment="1">
      <alignment horizontal="left" vertical="top" wrapText="1"/>
    </xf>
    <xf numFmtId="10" fontId="15" fillId="0" borderId="50" xfId="0" applyNumberFormat="1" applyFont="1" applyBorder="1" applyAlignment="1">
      <alignment horizontal="right" vertical="top"/>
    </xf>
    <xf numFmtId="4" fontId="15" fillId="7" borderId="4" xfId="0" applyNumberFormat="1" applyFont="1" applyFill="1" applyBorder="1" applyAlignment="1">
      <alignment horizontal="right" vertical="center"/>
    </xf>
    <xf numFmtId="4" fontId="15" fillId="7" borderId="30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 wrapText="1"/>
    </xf>
    <xf numFmtId="4" fontId="15" fillId="5" borderId="0" xfId="0" applyNumberFormat="1" applyFont="1" applyFill="1" applyBorder="1" applyAlignment="1">
      <alignment horizontal="right" vertical="center"/>
    </xf>
    <xf numFmtId="0" fontId="1" fillId="5" borderId="25" xfId="0" applyFont="1" applyFill="1" applyBorder="1" applyAlignment="1">
      <alignment vertical="center"/>
    </xf>
    <xf numFmtId="4" fontId="1" fillId="0" borderId="63" xfId="0" applyNumberFormat="1" applyFont="1" applyBorder="1" applyAlignment="1">
      <alignment horizontal="right" vertical="top"/>
    </xf>
    <xf numFmtId="4" fontId="15" fillId="0" borderId="44" xfId="0" applyNumberFormat="1" applyFont="1" applyBorder="1" applyAlignment="1">
      <alignment horizontal="right" vertical="top"/>
    </xf>
    <xf numFmtId="4" fontId="15" fillId="0" borderId="62" xfId="0" applyNumberFormat="1" applyFont="1" applyBorder="1" applyAlignment="1">
      <alignment horizontal="right" vertical="top"/>
    </xf>
    <xf numFmtId="10" fontId="15" fillId="0" borderId="62" xfId="0" applyNumberFormat="1" applyFont="1" applyBorder="1" applyAlignment="1">
      <alignment horizontal="right" vertical="top"/>
    </xf>
    <xf numFmtId="0" fontId="1" fillId="0" borderId="46" xfId="0" applyFont="1" applyBorder="1" applyAlignment="1">
      <alignment vertical="top" wrapText="1"/>
    </xf>
    <xf numFmtId="4" fontId="15" fillId="0" borderId="13" xfId="0" applyNumberFormat="1" applyFont="1" applyBorder="1" applyAlignment="1">
      <alignment horizontal="right" vertical="top"/>
    </xf>
    <xf numFmtId="0" fontId="5" fillId="0" borderId="64" xfId="0" applyFont="1" applyBorder="1" applyAlignment="1">
      <alignment vertical="top" wrapText="1"/>
    </xf>
    <xf numFmtId="4" fontId="1" fillId="0" borderId="65" xfId="0" applyNumberFormat="1" applyFont="1" applyBorder="1" applyAlignment="1">
      <alignment horizontal="right" vertical="top"/>
    </xf>
    <xf numFmtId="4" fontId="15" fillId="0" borderId="17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10" fontId="15" fillId="0" borderId="66" xfId="0" applyNumberFormat="1" applyFont="1" applyBorder="1" applyAlignment="1">
      <alignment horizontal="right" vertical="top"/>
    </xf>
    <xf numFmtId="165" fontId="2" fillId="7" borderId="28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vertical="center"/>
    </xf>
    <xf numFmtId="4" fontId="5" fillId="0" borderId="13" xfId="0" applyNumberFormat="1" applyFont="1" applyBorder="1" applyAlignment="1">
      <alignment horizontal="right" vertical="top"/>
    </xf>
    <xf numFmtId="4" fontId="5" fillId="0" borderId="15" xfId="0" applyNumberFormat="1" applyFont="1" applyBorder="1" applyAlignment="1">
      <alignment horizontal="right" vertical="top"/>
    </xf>
    <xf numFmtId="4" fontId="15" fillId="0" borderId="39" xfId="0" applyNumberFormat="1" applyFont="1" applyBorder="1" applyAlignment="1">
      <alignment horizontal="right" vertical="top"/>
    </xf>
    <xf numFmtId="165" fontId="2" fillId="7" borderId="56" xfId="0" applyNumberFormat="1" applyFont="1" applyFill="1" applyBorder="1" applyAlignment="1">
      <alignment horizontal="center" vertical="center"/>
    </xf>
    <xf numFmtId="4" fontId="2" fillId="7" borderId="28" xfId="0" applyNumberFormat="1" applyFont="1" applyFill="1" applyBorder="1" applyAlignment="1">
      <alignment horizontal="right" vertical="center"/>
    </xf>
    <xf numFmtId="4" fontId="15" fillId="5" borderId="56" xfId="0" applyNumberFormat="1" applyFont="1" applyFill="1" applyBorder="1" applyAlignment="1">
      <alignment horizontal="right" vertical="center"/>
    </xf>
    <xf numFmtId="0" fontId="1" fillId="5" borderId="67" xfId="0" applyFont="1" applyFill="1" applyBorder="1" applyAlignment="1">
      <alignment vertical="center"/>
    </xf>
    <xf numFmtId="165" fontId="2" fillId="0" borderId="31" xfId="0" applyNumberFormat="1" applyFont="1" applyBorder="1" applyAlignment="1">
      <alignment vertical="top"/>
    </xf>
    <xf numFmtId="166" fontId="3" fillId="0" borderId="32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vertical="top" wrapText="1"/>
    </xf>
    <xf numFmtId="0" fontId="1" fillId="0" borderId="32" xfId="0" applyFont="1" applyBorder="1" applyAlignment="1">
      <alignment horizontal="center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45" xfId="0" applyNumberFormat="1" applyFont="1" applyBorder="1" applyAlignment="1">
      <alignment horizontal="right" vertical="top"/>
    </xf>
    <xf numFmtId="4" fontId="1" fillId="0" borderId="46" xfId="0" applyNumberFormat="1" applyFont="1" applyBorder="1" applyAlignment="1">
      <alignment horizontal="right" vertical="top"/>
    </xf>
    <xf numFmtId="4" fontId="1" fillId="0" borderId="44" xfId="0" applyNumberFormat="1" applyFont="1" applyBorder="1" applyAlignment="1">
      <alignment horizontal="right" vertical="top"/>
    </xf>
    <xf numFmtId="166" fontId="3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" fontId="1" fillId="0" borderId="3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center" vertical="top"/>
    </xf>
    <xf numFmtId="4" fontId="1" fillId="0" borderId="42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" fontId="1" fillId="0" borderId="34" xfId="0" applyNumberFormat="1" applyFont="1" applyBorder="1" applyAlignment="1">
      <alignment horizontal="right" vertical="top"/>
    </xf>
    <xf numFmtId="4" fontId="1" fillId="0" borderId="57" xfId="0" applyNumberFormat="1" applyFont="1" applyBorder="1" applyAlignment="1">
      <alignment horizontal="right" vertical="top"/>
    </xf>
    <xf numFmtId="4" fontId="15" fillId="0" borderId="32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166" fontId="3" fillId="0" borderId="16" xfId="0" applyNumberFormat="1" applyFont="1" applyBorder="1" applyAlignment="1">
      <alignment horizontal="center" vertical="top"/>
    </xf>
    <xf numFmtId="4" fontId="15" fillId="0" borderId="16" xfId="0" applyNumberFormat="1" applyFont="1" applyBorder="1" applyAlignment="1">
      <alignment horizontal="right" vertical="top"/>
    </xf>
    <xf numFmtId="166" fontId="3" fillId="0" borderId="48" xfId="0" applyNumberFormat="1" applyFont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0" fontId="1" fillId="0" borderId="48" xfId="0" applyFont="1" applyBorder="1" applyAlignment="1">
      <alignment vertical="top" wrapText="1"/>
    </xf>
    <xf numFmtId="165" fontId="2" fillId="0" borderId="12" xfId="0" applyNumberFormat="1" applyFont="1" applyBorder="1" applyAlignment="1">
      <alignment vertical="top"/>
    </xf>
    <xf numFmtId="165" fontId="2" fillId="0" borderId="16" xfId="0" applyNumberFormat="1" applyFont="1" applyBorder="1" applyAlignment="1">
      <alignment vertical="top"/>
    </xf>
    <xf numFmtId="4" fontId="15" fillId="0" borderId="48" xfId="0" applyNumberFormat="1" applyFont="1" applyBorder="1" applyAlignment="1">
      <alignment horizontal="right" vertical="top"/>
    </xf>
    <xf numFmtId="0" fontId="1" fillId="5" borderId="28" xfId="0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top"/>
    </xf>
    <xf numFmtId="0" fontId="1" fillId="0" borderId="31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4" fontId="15" fillId="0" borderId="12" xfId="0" applyNumberFormat="1" applyFont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0" fontId="1" fillId="0" borderId="70" xfId="0" applyFont="1" applyBorder="1" applyAlignment="1">
      <alignment vertical="top" wrapText="1"/>
    </xf>
    <xf numFmtId="0" fontId="2" fillId="7" borderId="6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21" fillId="6" borderId="68" xfId="0" applyFont="1" applyFill="1" applyBorder="1" applyAlignment="1">
      <alignment horizontal="left" vertical="top" wrapText="1"/>
    </xf>
    <xf numFmtId="4" fontId="2" fillId="6" borderId="71" xfId="0" applyNumberFormat="1" applyFont="1" applyFill="1" applyBorder="1" applyAlignment="1">
      <alignment horizontal="right" vertical="top"/>
    </xf>
    <xf numFmtId="4" fontId="2" fillId="6" borderId="32" xfId="0" applyNumberFormat="1" applyFont="1" applyFill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165" fontId="2" fillId="6" borderId="33" xfId="0" applyNumberFormat="1" applyFont="1" applyFill="1" applyBorder="1" applyAlignment="1">
      <alignment vertical="top"/>
    </xf>
    <xf numFmtId="49" fontId="3" fillId="6" borderId="8" xfId="0" applyNumberFormat="1" applyFont="1" applyFill="1" applyBorder="1" applyAlignment="1">
      <alignment horizontal="center" vertical="top"/>
    </xf>
    <xf numFmtId="0" fontId="2" fillId="6" borderId="68" xfId="0" applyFont="1" applyFill="1" applyBorder="1" applyAlignment="1">
      <alignment vertical="top" wrapText="1"/>
    </xf>
    <xf numFmtId="0" fontId="20" fillId="6" borderId="43" xfId="0" applyFont="1" applyFill="1" applyBorder="1" applyAlignment="1">
      <alignment horizontal="left" vertical="top" wrapText="1"/>
    </xf>
    <xf numFmtId="165" fontId="20" fillId="7" borderId="22" xfId="0" applyNumberFormat="1" applyFont="1" applyFill="1" applyBorder="1" applyAlignment="1">
      <alignment vertical="center"/>
    </xf>
    <xf numFmtId="165" fontId="2" fillId="7" borderId="0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vertical="center" wrapText="1"/>
    </xf>
    <xf numFmtId="0" fontId="2" fillId="7" borderId="24" xfId="0" applyFon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right" vertical="center"/>
    </xf>
    <xf numFmtId="165" fontId="2" fillId="4" borderId="26" xfId="0" applyNumberFormat="1" applyFont="1" applyFill="1" applyBorder="1" applyAlignment="1">
      <alignment vertical="center"/>
    </xf>
    <xf numFmtId="165" fontId="2" fillId="4" borderId="27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right" vertical="center"/>
    </xf>
    <xf numFmtId="4" fontId="2" fillId="4" borderId="30" xfId="0" applyNumberFormat="1" applyFont="1" applyFill="1" applyBorder="1" applyAlignment="1">
      <alignment horizontal="right" vertical="center"/>
    </xf>
    <xf numFmtId="4" fontId="2" fillId="4" borderId="67" xfId="0" applyNumberFormat="1" applyFont="1" applyFill="1" applyBorder="1" applyAlignment="1">
      <alignment horizontal="right" vertical="center"/>
    </xf>
    <xf numFmtId="10" fontId="15" fillId="4" borderId="34" xfId="0" applyNumberFormat="1" applyFont="1" applyFill="1" applyBorder="1" applyAlignment="1">
      <alignment horizontal="right" vertical="top"/>
    </xf>
    <xf numFmtId="0" fontId="2" fillId="4" borderId="55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30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right" vertical="center"/>
    </xf>
    <xf numFmtId="4" fontId="15" fillId="4" borderId="5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wrapText="1"/>
    </xf>
    <xf numFmtId="4" fontId="1" fillId="0" borderId="2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34" fillId="0" borderId="0" xfId="0" applyFont="1" applyAlignment="1">
      <alignment vertical="center"/>
    </xf>
    <xf numFmtId="14" fontId="1" fillId="0" borderId="0" xfId="0" applyNumberFormat="1" applyFont="1"/>
    <xf numFmtId="49" fontId="2" fillId="0" borderId="12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166" fontId="2" fillId="0" borderId="12" xfId="0" applyNumberFormat="1" applyFont="1" applyBorder="1" applyAlignment="1">
      <alignment horizontal="center" vertical="top"/>
    </xf>
    <xf numFmtId="0" fontId="12" fillId="0" borderId="0" xfId="0" applyFont="1" applyAlignment="1">
      <alignment wrapText="1"/>
    </xf>
    <xf numFmtId="4" fontId="35" fillId="0" borderId="0" xfId="0" applyNumberFormat="1" applyFont="1" applyAlignment="1">
      <alignment horizontal="right"/>
    </xf>
    <xf numFmtId="4" fontId="35" fillId="0" borderId="21" xfId="0" applyNumberFormat="1" applyFont="1" applyBorder="1" applyAlignment="1">
      <alignment horizontal="right"/>
    </xf>
    <xf numFmtId="0" fontId="35" fillId="0" borderId="21" xfId="0" applyFont="1" applyBorder="1" applyAlignment="1">
      <alignment wrapText="1"/>
    </xf>
    <xf numFmtId="0" fontId="35" fillId="0" borderId="21" xfId="0" applyFont="1" applyBorder="1" applyAlignment="1">
      <alignment horizontal="center"/>
    </xf>
    <xf numFmtId="0" fontId="35" fillId="0" borderId="21" xfId="0" applyFont="1" applyBorder="1"/>
    <xf numFmtId="0" fontId="1" fillId="0" borderId="34" xfId="0" applyFont="1" applyFill="1" applyBorder="1" applyAlignment="1">
      <alignment vertical="top" wrapText="1"/>
    </xf>
    <xf numFmtId="0" fontId="1" fillId="0" borderId="37" xfId="0" applyFont="1" applyFill="1" applyBorder="1" applyAlignment="1">
      <alignment vertical="top" wrapText="1"/>
    </xf>
    <xf numFmtId="0" fontId="1" fillId="0" borderId="36" xfId="0" applyFont="1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/>
    </xf>
    <xf numFmtId="4" fontId="1" fillId="0" borderId="13" xfId="0" applyNumberFormat="1" applyFont="1" applyFill="1" applyBorder="1" applyAlignment="1">
      <alignment horizontal="right" vertical="top"/>
    </xf>
    <xf numFmtId="4" fontId="1" fillId="0" borderId="15" xfId="0" applyNumberFormat="1" applyFont="1" applyFill="1" applyBorder="1" applyAlignment="1">
      <alignment horizontal="right" vertical="top"/>
    </xf>
    <xf numFmtId="4" fontId="1" fillId="0" borderId="41" xfId="0" applyNumberFormat="1" applyFont="1" applyFill="1" applyBorder="1" applyAlignment="1">
      <alignment horizontal="right" vertical="top"/>
    </xf>
    <xf numFmtId="4" fontId="1" fillId="0" borderId="14" xfId="0" applyNumberFormat="1" applyFont="1" applyFill="1" applyBorder="1" applyAlignment="1">
      <alignment horizontal="right" vertical="top"/>
    </xf>
    <xf numFmtId="0" fontId="1" fillId="0" borderId="49" xfId="0" applyFont="1" applyFill="1" applyBorder="1" applyAlignment="1">
      <alignment vertical="top" wrapText="1"/>
    </xf>
    <xf numFmtId="0" fontId="1" fillId="0" borderId="38" xfId="0" applyFont="1" applyFill="1" applyBorder="1" applyAlignment="1">
      <alignment horizontal="center" vertical="top"/>
    </xf>
    <xf numFmtId="4" fontId="1" fillId="0" borderId="39" xfId="0" applyNumberFormat="1" applyFont="1" applyFill="1" applyBorder="1" applyAlignment="1">
      <alignment horizontal="right" vertical="top"/>
    </xf>
    <xf numFmtId="4" fontId="1" fillId="0" borderId="40" xfId="0" applyNumberFormat="1" applyFont="1" applyFill="1" applyBorder="1" applyAlignment="1">
      <alignment horizontal="right" vertical="top"/>
    </xf>
    <xf numFmtId="0" fontId="5" fillId="0" borderId="36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/>
    </xf>
    <xf numFmtId="4" fontId="1" fillId="0" borderId="42" xfId="0" applyNumberFormat="1" applyFont="1" applyFill="1" applyBorder="1" applyAlignment="1">
      <alignment horizontal="right" vertical="top"/>
    </xf>
    <xf numFmtId="0" fontId="36" fillId="0" borderId="21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6" fillId="0" borderId="2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9" fillId="0" borderId="23" xfId="0" applyFont="1" applyBorder="1" applyAlignment="1">
      <alignment horizontal="center" vertical="center" wrapText="1"/>
    </xf>
    <xf numFmtId="0" fontId="11" fillId="0" borderId="72" xfId="0" applyFont="1" applyBorder="1"/>
    <xf numFmtId="0" fontId="11" fillId="0" borderId="55" xfId="0" applyFont="1" applyBorder="1"/>
    <xf numFmtId="0" fontId="10" fillId="0" borderId="22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54" xfId="0" applyFont="1" applyBorder="1"/>
    <xf numFmtId="0" fontId="11" fillId="0" borderId="67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1" fillId="0" borderId="27" xfId="0" applyFont="1" applyBorder="1"/>
    <xf numFmtId="0" fontId="11" fillId="0" borderId="30" xfId="0" applyFont="1" applyBorder="1"/>
    <xf numFmtId="10" fontId="12" fillId="0" borderId="7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4" fontId="2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165" fontId="20" fillId="7" borderId="22" xfId="0" applyNumberFormat="1" applyFont="1" applyFill="1" applyBorder="1" applyAlignment="1">
      <alignment horizontal="left" vertical="center" wrapText="1"/>
    </xf>
    <xf numFmtId="0" fontId="11" fillId="0" borderId="28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26" xfId="0" applyNumberFormat="1" applyFont="1" applyFill="1" applyBorder="1" applyAlignment="1">
      <alignment horizontal="left" vertical="center"/>
    </xf>
    <xf numFmtId="4" fontId="5" fillId="0" borderId="38" xfId="0" applyNumberFormat="1" applyFont="1" applyBorder="1" applyAlignment="1">
      <alignment horizontal="right" vertical="center"/>
    </xf>
    <xf numFmtId="0" fontId="11" fillId="0" borderId="49" xfId="0" applyFont="1" applyBorder="1"/>
    <xf numFmtId="0" fontId="11" fillId="0" borderId="70" xfId="0" applyFont="1" applyBorder="1"/>
    <xf numFmtId="0" fontId="11" fillId="0" borderId="56" xfId="0" applyFont="1" applyBorder="1"/>
    <xf numFmtId="165" fontId="20" fillId="7" borderId="2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25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1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76200</xdr:rowOff>
    </xdr:from>
    <xdr:to>
      <xdr:col>2</xdr:col>
      <xdr:colOff>22860</xdr:colOff>
      <xdr:row>8</xdr:row>
      <xdr:rowOff>121920</xdr:rowOff>
    </xdr:to>
    <xdr:pic>
      <xdr:nvPicPr>
        <xdr:cNvPr id="2049" name="image1.png" descr="Mac SSD:Users:andrew:Desktop:logo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76200"/>
          <a:ext cx="1996440" cy="155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ucf.in.ua/accou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tabSelected="1" zoomScale="75" workbookViewId="0">
      <selection activeCell="E38" sqref="E38"/>
    </sheetView>
  </sheetViews>
  <sheetFormatPr defaultColWidth="14.44140625" defaultRowHeight="15" customHeight="1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>
      <c r="A1" s="373" t="s">
        <v>0</v>
      </c>
      <c r="B1" s="35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373" t="s">
        <v>332</v>
      </c>
      <c r="I2" s="359"/>
      <c r="J2" s="3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373" t="s">
        <v>333</v>
      </c>
      <c r="I3" s="359"/>
      <c r="J3" s="35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2</v>
      </c>
      <c r="B10" s="1"/>
      <c r="C10" s="1" t="s">
        <v>328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</v>
      </c>
      <c r="B11" s="1"/>
      <c r="C11" s="1" t="s">
        <v>329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4</v>
      </c>
      <c r="B12" s="1"/>
      <c r="C12" s="328" t="s">
        <v>330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5</v>
      </c>
      <c r="B13" s="1"/>
      <c r="C13" s="3" t="s">
        <v>331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6</v>
      </c>
      <c r="B14" s="1"/>
      <c r="C14" s="329">
        <v>45810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7</v>
      </c>
      <c r="B15" s="1"/>
      <c r="C15" s="329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>
      <c r="A18" s="8"/>
      <c r="B18" s="368" t="s">
        <v>8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>
      <c r="A19" s="8"/>
      <c r="B19" s="368" t="s">
        <v>9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>
      <c r="A20" s="8"/>
      <c r="B20" s="367" t="s">
        <v>334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360"/>
      <c r="B23" s="363" t="s">
        <v>10</v>
      </c>
      <c r="C23" s="364"/>
      <c r="D23" s="369" t="s">
        <v>11</v>
      </c>
      <c r="E23" s="370"/>
      <c r="F23" s="370"/>
      <c r="G23" s="370"/>
      <c r="H23" s="370"/>
      <c r="I23" s="370"/>
      <c r="J23" s="371"/>
      <c r="K23" s="363" t="s">
        <v>12</v>
      </c>
      <c r="L23" s="364"/>
      <c r="M23" s="363" t="s">
        <v>13</v>
      </c>
      <c r="N23" s="36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361"/>
      <c r="B24" s="365"/>
      <c r="C24" s="366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2" t="s">
        <v>19</v>
      </c>
      <c r="J24" s="366"/>
      <c r="K24" s="365"/>
      <c r="L24" s="366"/>
      <c r="M24" s="365"/>
      <c r="N24" s="36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362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37</v>
      </c>
      <c r="B27" s="33">
        <f>C27/N27</f>
        <v>0.89892112079936848</v>
      </c>
      <c r="C27" s="34">
        <f ca="1">'Кошторис  витрат'!G209</f>
        <v>978259</v>
      </c>
      <c r="D27" s="35">
        <v>0</v>
      </c>
      <c r="E27" s="36">
        <v>0</v>
      </c>
      <c r="F27" s="36">
        <v>0</v>
      </c>
      <c r="G27" s="36">
        <v>0</v>
      </c>
      <c r="H27" s="36">
        <v>110000</v>
      </c>
      <c r="I27" s="37">
        <f>J27/N27</f>
        <v>0.10107887920063147</v>
      </c>
      <c r="J27" s="34">
        <f>D27+E27+F27+G27+H27</f>
        <v>110000</v>
      </c>
      <c r="K27" s="33">
        <f>L27/N27</f>
        <v>0</v>
      </c>
      <c r="L27" s="34">
        <f ca="1">'Кошторис  витрат'!S209</f>
        <v>0</v>
      </c>
      <c r="M27" s="38">
        <v>1</v>
      </c>
      <c r="N27" s="39">
        <f>C27+J27+L27</f>
        <v>1088259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38</v>
      </c>
      <c r="B28" s="41">
        <f>C28/N28</f>
        <v>0.89888906659901424</v>
      </c>
      <c r="C28" s="42">
        <f ca="1">'Кошторис  витрат'!J209</f>
        <v>977914</v>
      </c>
      <c r="D28" s="43">
        <v>0</v>
      </c>
      <c r="E28" s="44">
        <v>0</v>
      </c>
      <c r="F28" s="44">
        <v>0</v>
      </c>
      <c r="G28" s="44">
        <v>0</v>
      </c>
      <c r="H28" s="44">
        <v>110000</v>
      </c>
      <c r="I28" s="45">
        <f>J28/N28</f>
        <v>0.10111093340098574</v>
      </c>
      <c r="J28" s="42">
        <f>D28+E28+F28+G28+H28</f>
        <v>110000</v>
      </c>
      <c r="K28" s="41">
        <f>L28/N28</f>
        <v>0</v>
      </c>
      <c r="L28" s="42">
        <f ca="1">'Кошторис  витрат'!V209</f>
        <v>0</v>
      </c>
      <c r="M28" s="46">
        <v>1</v>
      </c>
      <c r="N28" s="47">
        <f>C28+J28+L28</f>
        <v>1087914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8" t="s">
        <v>39</v>
      </c>
      <c r="B29" s="49">
        <f>C29/N29</f>
        <v>0.87676550222763161</v>
      </c>
      <c r="C29" s="50">
        <v>782607.2</v>
      </c>
      <c r="D29" s="51">
        <v>0</v>
      </c>
      <c r="E29" s="52">
        <v>0</v>
      </c>
      <c r="F29" s="52">
        <v>0</v>
      </c>
      <c r="G29" s="52">
        <v>0</v>
      </c>
      <c r="H29" s="52">
        <v>110000</v>
      </c>
      <c r="I29" s="53">
        <f>J29/N29</f>
        <v>0.12323449777236842</v>
      </c>
      <c r="J29" s="50">
        <f>D29+E29+F29+G29+H29</f>
        <v>110000</v>
      </c>
      <c r="K29" s="49">
        <f>L29/N29</f>
        <v>0</v>
      </c>
      <c r="L29" s="50">
        <v>0</v>
      </c>
      <c r="M29" s="54">
        <f>(N29*M28)/N28</f>
        <v>0.82047588320400322</v>
      </c>
      <c r="N29" s="55">
        <f>C29+J29+L29</f>
        <v>892607.2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6" t="s">
        <v>40</v>
      </c>
      <c r="B30" s="57">
        <f t="shared" ref="B30:N30" si="0">B28-B29</f>
        <v>2.2123564371382631E-2</v>
      </c>
      <c r="C30" s="58">
        <f t="shared" si="0"/>
        <v>195306.80000000005</v>
      </c>
      <c r="D30" s="59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1">
        <f t="shared" si="0"/>
        <v>-2.2123564371382673E-2</v>
      </c>
      <c r="J30" s="58">
        <f t="shared" si="0"/>
        <v>0</v>
      </c>
      <c r="K30" s="62">
        <f t="shared" si="0"/>
        <v>0</v>
      </c>
      <c r="L30" s="58">
        <f t="shared" si="0"/>
        <v>0</v>
      </c>
      <c r="M30" s="63">
        <f t="shared" si="0"/>
        <v>0.17952411679599678</v>
      </c>
      <c r="N30" s="64">
        <f t="shared" si="0"/>
        <v>195306.80000000005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41.4" customHeight="1">
      <c r="A32" s="65"/>
      <c r="B32" s="333" t="s">
        <v>407</v>
      </c>
      <c r="C32" s="355" t="s">
        <v>408</v>
      </c>
      <c r="D32" s="356"/>
      <c r="E32" s="356"/>
      <c r="F32" s="65"/>
      <c r="G32" s="66"/>
      <c r="H32" s="66"/>
      <c r="I32" s="67"/>
      <c r="J32" s="357" t="s">
        <v>409</v>
      </c>
      <c r="K32" s="356"/>
      <c r="L32" s="356"/>
      <c r="M32" s="356"/>
      <c r="N32" s="35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>
      <c r="A33" s="5"/>
      <c r="B33" s="5"/>
      <c r="C33" s="5"/>
      <c r="D33" s="68" t="s">
        <v>41</v>
      </c>
      <c r="E33" s="5"/>
      <c r="F33" s="69"/>
      <c r="G33" s="358" t="s">
        <v>42</v>
      </c>
      <c r="H33" s="359"/>
      <c r="I33" s="13"/>
      <c r="J33" s="358" t="s">
        <v>43</v>
      </c>
      <c r="K33" s="359"/>
      <c r="L33" s="359"/>
      <c r="M33" s="359"/>
      <c r="N33" s="35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B1"/>
    <mergeCell ref="H2:J2"/>
    <mergeCell ref="H3:J3"/>
    <mergeCell ref="B18:N18"/>
    <mergeCell ref="B20:N20"/>
    <mergeCell ref="B19:N19"/>
    <mergeCell ref="D23:J23"/>
    <mergeCell ref="I24:J24"/>
    <mergeCell ref="K23:L24"/>
    <mergeCell ref="M23:N24"/>
    <mergeCell ref="C32:E32"/>
    <mergeCell ref="J32:N32"/>
    <mergeCell ref="G33:H33"/>
    <mergeCell ref="J33:N33"/>
    <mergeCell ref="A23:A25"/>
    <mergeCell ref="B23:C24"/>
  </mergeCells>
  <phoneticPr fontId="33" type="noConversion"/>
  <hyperlinks>
    <hyperlink ref="C12" r:id="rId1"/>
  </hyperlinks>
  <pageMargins left="1.0900000000000001" right="0.70866141732283472" top="0.74803149606299213" bottom="0.579999999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AG1031"/>
  <sheetViews>
    <sheetView topLeftCell="F185" zoomScale="75" zoomScaleNormal="50" workbookViewId="0">
      <selection activeCell="K190" sqref="K190"/>
    </sheetView>
  </sheetViews>
  <sheetFormatPr defaultColWidth="14.44140625" defaultRowHeight="15" customHeight="1" outlineLevelCol="1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>
      <c r="A1" s="387" t="s">
        <v>44</v>
      </c>
      <c r="B1" s="359"/>
      <c r="C1" s="359"/>
      <c r="D1" s="359"/>
      <c r="E1" s="35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>
      <c r="A2" s="72" t="str">
        <f ca="1">Фінансування!A12</f>
        <v>Назва Грантоотримувача:</v>
      </c>
      <c r="B2" s="73"/>
      <c r="C2" s="72" t="s">
        <v>330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>
      <c r="A3" s="3" t="str">
        <f ca="1">Фінансування!A13</f>
        <v>Назва проєкту:</v>
      </c>
      <c r="B3" s="73"/>
      <c r="C3" s="72" t="s">
        <v>331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>
      <c r="A4" s="3" t="str">
        <f ca="1">Фінансування!A14</f>
        <v>Дата початку проєкту:</v>
      </c>
      <c r="B4" s="1"/>
      <c r="C4" s="329">
        <v>45810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" t="str">
        <f ca="1">Фінансування!A15</f>
        <v>Дата завершення проєкту:</v>
      </c>
      <c r="B5" s="1"/>
      <c r="C5" s="329">
        <v>45960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>
      <c r="A7" s="388" t="s">
        <v>45</v>
      </c>
      <c r="B7" s="389" t="s">
        <v>46</v>
      </c>
      <c r="C7" s="391" t="s">
        <v>47</v>
      </c>
      <c r="D7" s="391" t="s">
        <v>48</v>
      </c>
      <c r="E7" s="374" t="s">
        <v>49</v>
      </c>
      <c r="F7" s="370"/>
      <c r="G7" s="370"/>
      <c r="H7" s="370"/>
      <c r="I7" s="370"/>
      <c r="J7" s="371"/>
      <c r="K7" s="374" t="s">
        <v>50</v>
      </c>
      <c r="L7" s="370"/>
      <c r="M7" s="370"/>
      <c r="N7" s="370"/>
      <c r="O7" s="370"/>
      <c r="P7" s="371"/>
      <c r="Q7" s="374" t="s">
        <v>51</v>
      </c>
      <c r="R7" s="370"/>
      <c r="S7" s="370"/>
      <c r="T7" s="370"/>
      <c r="U7" s="370"/>
      <c r="V7" s="371"/>
      <c r="W7" s="375" t="s">
        <v>52</v>
      </c>
      <c r="X7" s="370"/>
      <c r="Y7" s="370"/>
      <c r="Z7" s="371"/>
      <c r="AA7" s="376" t="s">
        <v>53</v>
      </c>
      <c r="AB7" s="1"/>
      <c r="AC7" s="1"/>
      <c r="AD7" s="1"/>
      <c r="AE7" s="1"/>
      <c r="AF7" s="1"/>
      <c r="AG7" s="1"/>
    </row>
    <row r="8" spans="1:33" ht="42" customHeight="1">
      <c r="A8" s="361"/>
      <c r="B8" s="390"/>
      <c r="C8" s="392"/>
      <c r="D8" s="392"/>
      <c r="E8" s="377" t="s">
        <v>54</v>
      </c>
      <c r="F8" s="370"/>
      <c r="G8" s="371"/>
      <c r="H8" s="377" t="s">
        <v>55</v>
      </c>
      <c r="I8" s="370"/>
      <c r="J8" s="371"/>
      <c r="K8" s="377" t="s">
        <v>54</v>
      </c>
      <c r="L8" s="370"/>
      <c r="M8" s="371"/>
      <c r="N8" s="377" t="s">
        <v>55</v>
      </c>
      <c r="O8" s="370"/>
      <c r="P8" s="371"/>
      <c r="Q8" s="377" t="s">
        <v>54</v>
      </c>
      <c r="R8" s="370"/>
      <c r="S8" s="371"/>
      <c r="T8" s="377" t="s">
        <v>55</v>
      </c>
      <c r="U8" s="370"/>
      <c r="V8" s="371"/>
      <c r="W8" s="376" t="s">
        <v>56</v>
      </c>
      <c r="X8" s="376" t="s">
        <v>57</v>
      </c>
      <c r="Y8" s="375" t="s">
        <v>58</v>
      </c>
      <c r="Z8" s="371"/>
      <c r="AA8" s="361"/>
      <c r="AB8" s="1"/>
      <c r="AC8" s="1"/>
      <c r="AD8" s="1"/>
      <c r="AE8" s="1"/>
      <c r="AF8" s="1"/>
      <c r="AG8" s="1"/>
    </row>
    <row r="9" spans="1:33" ht="30" customHeight="1">
      <c r="A9" s="361"/>
      <c r="B9" s="390"/>
      <c r="C9" s="392"/>
      <c r="D9" s="392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362"/>
      <c r="X9" s="362"/>
      <c r="Y9" s="87" t="s">
        <v>68</v>
      </c>
      <c r="Z9" s="88" t="s">
        <v>20</v>
      </c>
      <c r="AA9" s="362"/>
      <c r="AB9" s="1"/>
      <c r="AC9" s="1"/>
      <c r="AD9" s="1"/>
      <c r="AE9" s="1"/>
      <c r="AF9" s="1"/>
      <c r="AG9" s="1"/>
    </row>
    <row r="10" spans="1:33" ht="24.75" customHeight="1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>
      <c r="A13" s="108" t="s">
        <v>73</v>
      </c>
      <c r="B13" s="109" t="s">
        <v>74</v>
      </c>
      <c r="C13" s="110" t="s">
        <v>75</v>
      </c>
      <c r="D13" s="111"/>
      <c r="E13" s="112">
        <f>SUM(E14:E16)</f>
        <v>0</v>
      </c>
      <c r="F13" s="113"/>
      <c r="G13" s="114">
        <f>SUM(G14:G16)</f>
        <v>0</v>
      </c>
      <c r="H13" s="112">
        <f>SUM(H14:H16)</f>
        <v>0</v>
      </c>
      <c r="I13" s="113"/>
      <c r="J13" s="114">
        <f>SUM(J14:J16)</f>
        <v>0</v>
      </c>
      <c r="K13" s="112">
        <f>SUM(K14:K16)</f>
        <v>0</v>
      </c>
      <c r="L13" s="113"/>
      <c r="M13" s="114">
        <f>SUM(M14:M16)</f>
        <v>0</v>
      </c>
      <c r="N13" s="112">
        <f>SUM(N14:N16)</f>
        <v>0</v>
      </c>
      <c r="O13" s="113"/>
      <c r="P13" s="114">
        <f>SUM(P14:P16)</f>
        <v>0</v>
      </c>
      <c r="Q13" s="112">
        <f>SUM(Q14:Q16)</f>
        <v>0</v>
      </c>
      <c r="R13" s="113"/>
      <c r="S13" s="114">
        <f>SUM(S14:S16)</f>
        <v>0</v>
      </c>
      <c r="T13" s="112">
        <f>SUM(T14:T16)</f>
        <v>0</v>
      </c>
      <c r="U13" s="113"/>
      <c r="V13" s="114">
        <f>SUM(V14:V16)</f>
        <v>0</v>
      </c>
      <c r="W13" s="114">
        <f>SUM(W14:W16)</f>
        <v>0</v>
      </c>
      <c r="X13" s="114">
        <f>SUM(X14:X16)</f>
        <v>0</v>
      </c>
      <c r="Y13" s="115">
        <f t="shared" ref="Y13:Y33" si="0">W13-X13</f>
        <v>0</v>
      </c>
      <c r="Z13" s="116" t="e">
        <f t="shared" ref="Z13:Z33" si="1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>
      <c r="A14" s="119" t="s">
        <v>76</v>
      </c>
      <c r="B14" s="120" t="s">
        <v>77</v>
      </c>
      <c r="C14" s="121" t="s">
        <v>78</v>
      </c>
      <c r="D14" s="122" t="s">
        <v>79</v>
      </c>
      <c r="E14" s="123"/>
      <c r="F14" s="124"/>
      <c r="G14" s="125">
        <f>E14*F14</f>
        <v>0</v>
      </c>
      <c r="H14" s="123"/>
      <c r="I14" s="124"/>
      <c r="J14" s="125">
        <f>H14*I14</f>
        <v>0</v>
      </c>
      <c r="K14" s="123"/>
      <c r="L14" s="124"/>
      <c r="M14" s="125">
        <f>K14*L14</f>
        <v>0</v>
      </c>
      <c r="N14" s="123"/>
      <c r="O14" s="124"/>
      <c r="P14" s="125">
        <f>N14*O14</f>
        <v>0</v>
      </c>
      <c r="Q14" s="123"/>
      <c r="R14" s="124"/>
      <c r="S14" s="125">
        <f>Q14*R14</f>
        <v>0</v>
      </c>
      <c r="T14" s="123"/>
      <c r="U14" s="124"/>
      <c r="V14" s="125">
        <f>T14*U14</f>
        <v>0</v>
      </c>
      <c r="W14" s="126">
        <f>G14+M14+S14</f>
        <v>0</v>
      </c>
      <c r="X14" s="127">
        <f>J14+P14+V14</f>
        <v>0</v>
      </c>
      <c r="Y14" s="127">
        <f t="shared" si="0"/>
        <v>0</v>
      </c>
      <c r="Z14" s="128" t="e">
        <f t="shared" si="1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>
      <c r="A15" s="119" t="s">
        <v>76</v>
      </c>
      <c r="B15" s="120" t="s">
        <v>80</v>
      </c>
      <c r="C15" s="121" t="s">
        <v>78</v>
      </c>
      <c r="D15" s="122" t="s">
        <v>79</v>
      </c>
      <c r="E15" s="123"/>
      <c r="F15" s="124"/>
      <c r="G15" s="125">
        <f>E15*F15</f>
        <v>0</v>
      </c>
      <c r="H15" s="123"/>
      <c r="I15" s="124"/>
      <c r="J15" s="125">
        <f>H15*I15</f>
        <v>0</v>
      </c>
      <c r="K15" s="123"/>
      <c r="L15" s="124"/>
      <c r="M15" s="125">
        <f>K15*L15</f>
        <v>0</v>
      </c>
      <c r="N15" s="123"/>
      <c r="O15" s="124"/>
      <c r="P15" s="125">
        <f>N15*O15</f>
        <v>0</v>
      </c>
      <c r="Q15" s="123"/>
      <c r="R15" s="124"/>
      <c r="S15" s="125">
        <f>Q15*R15</f>
        <v>0</v>
      </c>
      <c r="T15" s="123"/>
      <c r="U15" s="124"/>
      <c r="V15" s="125">
        <f>T15*U15</f>
        <v>0</v>
      </c>
      <c r="W15" s="126">
        <f>G15+M15+S15</f>
        <v>0</v>
      </c>
      <c r="X15" s="127">
        <f>J15+P15+V15</f>
        <v>0</v>
      </c>
      <c r="Y15" s="127">
        <f t="shared" si="0"/>
        <v>0</v>
      </c>
      <c r="Z15" s="128" t="e">
        <f t="shared" si="1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>
      <c r="A16" s="132" t="s">
        <v>76</v>
      </c>
      <c r="B16" s="133" t="s">
        <v>81</v>
      </c>
      <c r="C16" s="121" t="s">
        <v>78</v>
      </c>
      <c r="D16" s="134" t="s">
        <v>79</v>
      </c>
      <c r="E16" s="135"/>
      <c r="F16" s="136"/>
      <c r="G16" s="137">
        <f>E16*F16</f>
        <v>0</v>
      </c>
      <c r="H16" s="135"/>
      <c r="I16" s="136"/>
      <c r="J16" s="137">
        <f>H16*I16</f>
        <v>0</v>
      </c>
      <c r="K16" s="135"/>
      <c r="L16" s="136"/>
      <c r="M16" s="137">
        <f>K16*L16</f>
        <v>0</v>
      </c>
      <c r="N16" s="135"/>
      <c r="O16" s="136"/>
      <c r="P16" s="137">
        <f>N16*O16</f>
        <v>0</v>
      </c>
      <c r="Q16" s="135"/>
      <c r="R16" s="124"/>
      <c r="S16" s="137">
        <f>Q16*R16</f>
        <v>0</v>
      </c>
      <c r="T16" s="135"/>
      <c r="U16" s="124"/>
      <c r="V16" s="137">
        <f>T16*U16</f>
        <v>0</v>
      </c>
      <c r="W16" s="138">
        <f>G16+M16+S16</f>
        <v>0</v>
      </c>
      <c r="X16" s="127">
        <f>J16+P16+V16</f>
        <v>0</v>
      </c>
      <c r="Y16" s="127">
        <f t="shared" si="0"/>
        <v>0</v>
      </c>
      <c r="Z16" s="128" t="e">
        <f t="shared" si="1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>
      <c r="A17" s="108" t="s">
        <v>73</v>
      </c>
      <c r="B17" s="109" t="s">
        <v>82</v>
      </c>
      <c r="C17" s="140" t="s">
        <v>83</v>
      </c>
      <c r="D17" s="141"/>
      <c r="E17" s="142">
        <f>SUM(E18:E20)</f>
        <v>0</v>
      </c>
      <c r="F17" s="143"/>
      <c r="G17" s="144">
        <f>SUM(G18:G20)</f>
        <v>0</v>
      </c>
      <c r="H17" s="142">
        <f>SUM(H18:H20)</f>
        <v>0</v>
      </c>
      <c r="I17" s="143"/>
      <c r="J17" s="144">
        <f>SUM(J18:J20)</f>
        <v>0</v>
      </c>
      <c r="K17" s="142">
        <f>SUM(K18:K20)</f>
        <v>0</v>
      </c>
      <c r="L17" s="143"/>
      <c r="M17" s="144">
        <f>SUM(M18:M20)</f>
        <v>0</v>
      </c>
      <c r="N17" s="142">
        <f>SUM(N18:N20)</f>
        <v>0</v>
      </c>
      <c r="O17" s="143"/>
      <c r="P17" s="144">
        <f>SUM(P18:P20)</f>
        <v>0</v>
      </c>
      <c r="Q17" s="142">
        <f>SUM(Q18:Q20)</f>
        <v>0</v>
      </c>
      <c r="R17" s="143"/>
      <c r="S17" s="144">
        <f>SUM(S18:S20)</f>
        <v>0</v>
      </c>
      <c r="T17" s="142">
        <f>SUM(T18:T20)</f>
        <v>0</v>
      </c>
      <c r="U17" s="143"/>
      <c r="V17" s="144">
        <f>SUM(V18:V20)</f>
        <v>0</v>
      </c>
      <c r="W17" s="144">
        <f>SUM(W18:W20)</f>
        <v>0</v>
      </c>
      <c r="X17" s="145">
        <f>SUM(X18:X20)</f>
        <v>0</v>
      </c>
      <c r="Y17" s="145">
        <f t="shared" si="0"/>
        <v>0</v>
      </c>
      <c r="Z17" s="145" t="e">
        <f t="shared" si="1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>
      <c r="A18" s="119" t="s">
        <v>76</v>
      </c>
      <c r="B18" s="120" t="s">
        <v>84</v>
      </c>
      <c r="C18" s="121" t="s">
        <v>78</v>
      </c>
      <c r="D18" s="122" t="s">
        <v>79</v>
      </c>
      <c r="E18" s="123"/>
      <c r="F18" s="124"/>
      <c r="G18" s="125">
        <f>E18*F18</f>
        <v>0</v>
      </c>
      <c r="H18" s="123"/>
      <c r="I18" s="124"/>
      <c r="J18" s="125">
        <f>H18*I18</f>
        <v>0</v>
      </c>
      <c r="K18" s="123"/>
      <c r="L18" s="124"/>
      <c r="M18" s="125">
        <f>K18*L18</f>
        <v>0</v>
      </c>
      <c r="N18" s="123"/>
      <c r="O18" s="124"/>
      <c r="P18" s="125">
        <f>N18*O18</f>
        <v>0</v>
      </c>
      <c r="Q18" s="123"/>
      <c r="R18" s="124"/>
      <c r="S18" s="125">
        <f>Q18*R18</f>
        <v>0</v>
      </c>
      <c r="T18" s="123"/>
      <c r="U18" s="124"/>
      <c r="V18" s="125">
        <f>T18*U18</f>
        <v>0</v>
      </c>
      <c r="W18" s="126">
        <f>G18+M18+S18</f>
        <v>0</v>
      </c>
      <c r="X18" s="127">
        <f>J18+P18+V18</f>
        <v>0</v>
      </c>
      <c r="Y18" s="127">
        <f t="shared" si="0"/>
        <v>0</v>
      </c>
      <c r="Z18" s="128" t="e">
        <f t="shared" si="1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>
      <c r="A19" s="119" t="s">
        <v>76</v>
      </c>
      <c r="B19" s="120" t="s">
        <v>85</v>
      </c>
      <c r="C19" s="121" t="s">
        <v>78</v>
      </c>
      <c r="D19" s="122" t="s">
        <v>79</v>
      </c>
      <c r="E19" s="123"/>
      <c r="F19" s="124"/>
      <c r="G19" s="125">
        <f>E19*F19</f>
        <v>0</v>
      </c>
      <c r="H19" s="123"/>
      <c r="I19" s="124"/>
      <c r="J19" s="125">
        <f>H19*I19</f>
        <v>0</v>
      </c>
      <c r="K19" s="123"/>
      <c r="L19" s="124"/>
      <c r="M19" s="125">
        <f>K19*L19</f>
        <v>0</v>
      </c>
      <c r="N19" s="123"/>
      <c r="O19" s="124"/>
      <c r="P19" s="125">
        <f>N19*O19</f>
        <v>0</v>
      </c>
      <c r="Q19" s="123"/>
      <c r="R19" s="124"/>
      <c r="S19" s="125">
        <f>Q19*R19</f>
        <v>0</v>
      </c>
      <c r="T19" s="123"/>
      <c r="U19" s="124"/>
      <c r="V19" s="125">
        <f>T19*U19</f>
        <v>0</v>
      </c>
      <c r="W19" s="126">
        <f>G19+M19+S19</f>
        <v>0</v>
      </c>
      <c r="X19" s="127">
        <f>J19+P19+V19</f>
        <v>0</v>
      </c>
      <c r="Y19" s="127">
        <f t="shared" si="0"/>
        <v>0</v>
      </c>
      <c r="Z19" s="128" t="e">
        <f t="shared" si="1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>
      <c r="A20" s="147" t="s">
        <v>76</v>
      </c>
      <c r="B20" s="133" t="s">
        <v>86</v>
      </c>
      <c r="C20" s="121" t="s">
        <v>78</v>
      </c>
      <c r="D20" s="148" t="s">
        <v>79</v>
      </c>
      <c r="E20" s="149"/>
      <c r="F20" s="150"/>
      <c r="G20" s="151">
        <f>E20*F20</f>
        <v>0</v>
      </c>
      <c r="H20" s="149"/>
      <c r="I20" s="150"/>
      <c r="J20" s="151">
        <f>H20*I20</f>
        <v>0</v>
      </c>
      <c r="K20" s="149"/>
      <c r="L20" s="150"/>
      <c r="M20" s="151">
        <f>K20*L20</f>
        <v>0</v>
      </c>
      <c r="N20" s="149"/>
      <c r="O20" s="150"/>
      <c r="P20" s="151">
        <f>N20*O20</f>
        <v>0</v>
      </c>
      <c r="Q20" s="149"/>
      <c r="R20" s="150"/>
      <c r="S20" s="151">
        <f>Q20*R20</f>
        <v>0</v>
      </c>
      <c r="T20" s="149"/>
      <c r="U20" s="150"/>
      <c r="V20" s="151">
        <f>T20*U20</f>
        <v>0</v>
      </c>
      <c r="W20" s="138">
        <f>G20+M20+S20</f>
        <v>0</v>
      </c>
      <c r="X20" s="127">
        <f>J20+P20+V20</f>
        <v>0</v>
      </c>
      <c r="Y20" s="127">
        <f t="shared" si="0"/>
        <v>0</v>
      </c>
      <c r="Z20" s="128" t="e">
        <f t="shared" si="1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>
      <c r="A21" s="108" t="s">
        <v>73</v>
      </c>
      <c r="B21" s="109" t="s">
        <v>87</v>
      </c>
      <c r="C21" s="153" t="s">
        <v>88</v>
      </c>
      <c r="D21" s="141"/>
      <c r="E21" s="142">
        <f>SUM(E22:E24)</f>
        <v>0</v>
      </c>
      <c r="F21" s="143"/>
      <c r="G21" s="144">
        <f>SUM(G22:G24)</f>
        <v>0</v>
      </c>
      <c r="H21" s="142">
        <f>SUM(H22:H24)</f>
        <v>0</v>
      </c>
      <c r="I21" s="143"/>
      <c r="J21" s="144">
        <f>SUM(J22:J24)</f>
        <v>0</v>
      </c>
      <c r="K21" s="142">
        <f>SUM(K22:K24)</f>
        <v>0</v>
      </c>
      <c r="L21" s="143"/>
      <c r="M21" s="144">
        <f>SUM(M22:M24)</f>
        <v>0</v>
      </c>
      <c r="N21" s="142">
        <f>SUM(N22:N24)</f>
        <v>0</v>
      </c>
      <c r="O21" s="143"/>
      <c r="P21" s="144">
        <f>SUM(P22:P24)</f>
        <v>0</v>
      </c>
      <c r="Q21" s="142">
        <f>SUM(Q22:Q24)</f>
        <v>0</v>
      </c>
      <c r="R21" s="143"/>
      <c r="S21" s="144">
        <f>SUM(S22:S24)</f>
        <v>0</v>
      </c>
      <c r="T21" s="142">
        <f>SUM(T22:T24)</f>
        <v>0</v>
      </c>
      <c r="U21" s="143"/>
      <c r="V21" s="144">
        <f>SUM(V22:V24)</f>
        <v>0</v>
      </c>
      <c r="W21" s="144">
        <f>SUM(W22:W24)</f>
        <v>0</v>
      </c>
      <c r="X21" s="144">
        <f>SUM(X22:X24)</f>
        <v>0</v>
      </c>
      <c r="Y21" s="115">
        <f t="shared" si="0"/>
        <v>0</v>
      </c>
      <c r="Z21" s="116" t="e">
        <f t="shared" si="1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>
      <c r="A22" s="119" t="s">
        <v>76</v>
      </c>
      <c r="B22" s="120" t="s">
        <v>89</v>
      </c>
      <c r="C22" s="121" t="s">
        <v>90</v>
      </c>
      <c r="D22" s="122" t="s">
        <v>79</v>
      </c>
      <c r="E22" s="123"/>
      <c r="F22" s="124"/>
      <c r="G22" s="125">
        <f>E22*F22</f>
        <v>0</v>
      </c>
      <c r="H22" s="123"/>
      <c r="I22" s="124"/>
      <c r="J22" s="125">
        <f>H22*I22</f>
        <v>0</v>
      </c>
      <c r="K22" s="123"/>
      <c r="L22" s="124"/>
      <c r="M22" s="125">
        <f>K22*L22</f>
        <v>0</v>
      </c>
      <c r="N22" s="123"/>
      <c r="O22" s="124"/>
      <c r="P22" s="125">
        <f>N22*O22</f>
        <v>0</v>
      </c>
      <c r="Q22" s="123"/>
      <c r="R22" s="124"/>
      <c r="S22" s="125">
        <f>Q22*R22</f>
        <v>0</v>
      </c>
      <c r="T22" s="123"/>
      <c r="U22" s="124"/>
      <c r="V22" s="125">
        <f>T22*U22</f>
        <v>0</v>
      </c>
      <c r="W22" s="126">
        <f>G22+M22+S22</f>
        <v>0</v>
      </c>
      <c r="X22" s="127">
        <f>J22+P22+V22</f>
        <v>0</v>
      </c>
      <c r="Y22" s="127">
        <f t="shared" si="0"/>
        <v>0</v>
      </c>
      <c r="Z22" s="128" t="e">
        <f t="shared" si="1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>
      <c r="A23" s="119" t="s">
        <v>76</v>
      </c>
      <c r="B23" s="120" t="s">
        <v>91</v>
      </c>
      <c r="C23" s="121" t="s">
        <v>90</v>
      </c>
      <c r="D23" s="122" t="s">
        <v>79</v>
      </c>
      <c r="E23" s="123"/>
      <c r="F23" s="124"/>
      <c r="G23" s="125">
        <f>E23*F23</f>
        <v>0</v>
      </c>
      <c r="H23" s="123"/>
      <c r="I23" s="124"/>
      <c r="J23" s="125">
        <f>H23*I23</f>
        <v>0</v>
      </c>
      <c r="K23" s="123"/>
      <c r="L23" s="124"/>
      <c r="M23" s="125">
        <f>K23*L23</f>
        <v>0</v>
      </c>
      <c r="N23" s="123"/>
      <c r="O23" s="124"/>
      <c r="P23" s="125">
        <f>N23*O23</f>
        <v>0</v>
      </c>
      <c r="Q23" s="123"/>
      <c r="R23" s="124"/>
      <c r="S23" s="125">
        <f>Q23*R23</f>
        <v>0</v>
      </c>
      <c r="T23" s="123"/>
      <c r="U23" s="124"/>
      <c r="V23" s="125">
        <f>T23*U23</f>
        <v>0</v>
      </c>
      <c r="W23" s="126">
        <f>G23+M23+S23</f>
        <v>0</v>
      </c>
      <c r="X23" s="127">
        <f>J23+P23+V23</f>
        <v>0</v>
      </c>
      <c r="Y23" s="127">
        <f t="shared" si="0"/>
        <v>0</v>
      </c>
      <c r="Z23" s="128" t="e">
        <f t="shared" si="1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>
      <c r="A24" s="132" t="s">
        <v>76</v>
      </c>
      <c r="B24" s="154" t="s">
        <v>92</v>
      </c>
      <c r="C24" s="121" t="s">
        <v>90</v>
      </c>
      <c r="D24" s="134" t="s">
        <v>79</v>
      </c>
      <c r="E24" s="135"/>
      <c r="F24" s="136"/>
      <c r="G24" s="137">
        <f>E24*F24</f>
        <v>0</v>
      </c>
      <c r="H24" s="135"/>
      <c r="I24" s="136"/>
      <c r="J24" s="137">
        <f>H24*I24</f>
        <v>0</v>
      </c>
      <c r="K24" s="149"/>
      <c r="L24" s="150"/>
      <c r="M24" s="151">
        <f>K24*L24</f>
        <v>0</v>
      </c>
      <c r="N24" s="149"/>
      <c r="O24" s="150"/>
      <c r="P24" s="151">
        <f>N24*O24</f>
        <v>0</v>
      </c>
      <c r="Q24" s="149"/>
      <c r="R24" s="150"/>
      <c r="S24" s="151">
        <f>Q24*R24</f>
        <v>0</v>
      </c>
      <c r="T24" s="149"/>
      <c r="U24" s="150"/>
      <c r="V24" s="151">
        <f>T24*U24</f>
        <v>0</v>
      </c>
      <c r="W24" s="138">
        <f>G24+M24+S24</f>
        <v>0</v>
      </c>
      <c r="X24" s="127">
        <f>J24+P24+V24</f>
        <v>0</v>
      </c>
      <c r="Y24" s="127">
        <f t="shared" si="0"/>
        <v>0</v>
      </c>
      <c r="Z24" s="128" t="e">
        <f t="shared" si="1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>
      <c r="A25" s="108" t="s">
        <v>71</v>
      </c>
      <c r="B25" s="155" t="s">
        <v>93</v>
      </c>
      <c r="C25" s="140" t="s">
        <v>94</v>
      </c>
      <c r="D25" s="141"/>
      <c r="E25" s="142">
        <f>SUM(E26:E28)</f>
        <v>0</v>
      </c>
      <c r="F25" s="143"/>
      <c r="G25" s="144">
        <f>SUM(G26:G28)</f>
        <v>0</v>
      </c>
      <c r="H25" s="142">
        <f>SUM(H26:H28)</f>
        <v>0</v>
      </c>
      <c r="I25" s="143"/>
      <c r="J25" s="144">
        <f>SUM(J26:J28)</f>
        <v>0</v>
      </c>
      <c r="K25" s="142">
        <f>SUM(K26:K28)</f>
        <v>0</v>
      </c>
      <c r="L25" s="143"/>
      <c r="M25" s="144">
        <f>SUM(M26:M28)</f>
        <v>0</v>
      </c>
      <c r="N25" s="142">
        <f>SUM(N26:N28)</f>
        <v>0</v>
      </c>
      <c r="O25" s="143"/>
      <c r="P25" s="144">
        <f>SUM(P26:P28)</f>
        <v>0</v>
      </c>
      <c r="Q25" s="142">
        <f>SUM(Q26:Q28)</f>
        <v>0</v>
      </c>
      <c r="R25" s="143"/>
      <c r="S25" s="144">
        <f>SUM(S26:S28)</f>
        <v>0</v>
      </c>
      <c r="T25" s="142">
        <f>SUM(T26:T28)</f>
        <v>0</v>
      </c>
      <c r="U25" s="143"/>
      <c r="V25" s="144">
        <f>SUM(V26:V28)</f>
        <v>0</v>
      </c>
      <c r="W25" s="144">
        <f>SUM(W26:W28)</f>
        <v>0</v>
      </c>
      <c r="X25" s="144">
        <f>SUM(X26:X28)</f>
        <v>0</v>
      </c>
      <c r="Y25" s="115">
        <f t="shared" si="0"/>
        <v>0</v>
      </c>
      <c r="Z25" s="116" t="e">
        <f t="shared" si="1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>
      <c r="A26" s="156" t="s">
        <v>76</v>
      </c>
      <c r="B26" s="157" t="s">
        <v>95</v>
      </c>
      <c r="C26" s="121" t="s">
        <v>96</v>
      </c>
      <c r="D26" s="158"/>
      <c r="E26" s="159">
        <f>G13</f>
        <v>0</v>
      </c>
      <c r="F26" s="160">
        <v>0.22</v>
      </c>
      <c r="G26" s="161">
        <f>E26*F26</f>
        <v>0</v>
      </c>
      <c r="H26" s="159">
        <f>J13</f>
        <v>0</v>
      </c>
      <c r="I26" s="160">
        <v>0.22</v>
      </c>
      <c r="J26" s="161">
        <f>H26*I26</f>
        <v>0</v>
      </c>
      <c r="K26" s="159">
        <f>M13</f>
        <v>0</v>
      </c>
      <c r="L26" s="160">
        <v>0.22</v>
      </c>
      <c r="M26" s="161">
        <f>K26*L26</f>
        <v>0</v>
      </c>
      <c r="N26" s="159">
        <f>P13</f>
        <v>0</v>
      </c>
      <c r="O26" s="160">
        <v>0.22</v>
      </c>
      <c r="P26" s="161">
        <f>N26*O26</f>
        <v>0</v>
      </c>
      <c r="Q26" s="159">
        <f>S13</f>
        <v>0</v>
      </c>
      <c r="R26" s="160">
        <v>0.22</v>
      </c>
      <c r="S26" s="161">
        <f>Q26*R26</f>
        <v>0</v>
      </c>
      <c r="T26" s="159">
        <f>V13</f>
        <v>0</v>
      </c>
      <c r="U26" s="160">
        <v>0.22</v>
      </c>
      <c r="V26" s="161">
        <f>T26*U26</f>
        <v>0</v>
      </c>
      <c r="W26" s="127">
        <f>G26+M26+S26</f>
        <v>0</v>
      </c>
      <c r="X26" s="127">
        <f>J26+P26+V26</f>
        <v>0</v>
      </c>
      <c r="Y26" s="127">
        <f t="shared" si="0"/>
        <v>0</v>
      </c>
      <c r="Z26" s="128" t="e">
        <f t="shared" si="1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>
      <c r="A27" s="119" t="s">
        <v>76</v>
      </c>
      <c r="B27" s="120" t="s">
        <v>97</v>
      </c>
      <c r="C27" s="121" t="s">
        <v>98</v>
      </c>
      <c r="D27" s="122"/>
      <c r="E27" s="123">
        <f>G17</f>
        <v>0</v>
      </c>
      <c r="F27" s="124">
        <v>0.22</v>
      </c>
      <c r="G27" s="125">
        <f>E27*F27</f>
        <v>0</v>
      </c>
      <c r="H27" s="123">
        <f>J17</f>
        <v>0</v>
      </c>
      <c r="I27" s="124">
        <v>0.22</v>
      </c>
      <c r="J27" s="125">
        <f>H27*I27</f>
        <v>0</v>
      </c>
      <c r="K27" s="123">
        <f>M17</f>
        <v>0</v>
      </c>
      <c r="L27" s="124">
        <v>0.22</v>
      </c>
      <c r="M27" s="125">
        <f>K27*L27</f>
        <v>0</v>
      </c>
      <c r="N27" s="123">
        <f>P17</f>
        <v>0</v>
      </c>
      <c r="O27" s="124">
        <v>0.22</v>
      </c>
      <c r="P27" s="125">
        <f>N27*O27</f>
        <v>0</v>
      </c>
      <c r="Q27" s="123">
        <f>S17</f>
        <v>0</v>
      </c>
      <c r="R27" s="124">
        <v>0.22</v>
      </c>
      <c r="S27" s="125">
        <f>Q27*R27</f>
        <v>0</v>
      </c>
      <c r="T27" s="123">
        <f>V17</f>
        <v>0</v>
      </c>
      <c r="U27" s="124">
        <v>0.22</v>
      </c>
      <c r="V27" s="125">
        <f>T27*U27</f>
        <v>0</v>
      </c>
      <c r="W27" s="126">
        <f>G27+M27+S27</f>
        <v>0</v>
      </c>
      <c r="X27" s="127">
        <f>J27+P27+V27</f>
        <v>0</v>
      </c>
      <c r="Y27" s="127">
        <f t="shared" si="0"/>
        <v>0</v>
      </c>
      <c r="Z27" s="128" t="e">
        <f t="shared" si="1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>
      <c r="A28" s="132" t="s">
        <v>76</v>
      </c>
      <c r="B28" s="154" t="s">
        <v>99</v>
      </c>
      <c r="C28" s="163" t="s">
        <v>88</v>
      </c>
      <c r="D28" s="134"/>
      <c r="E28" s="135">
        <f>G21</f>
        <v>0</v>
      </c>
      <c r="F28" s="136">
        <v>0.22</v>
      </c>
      <c r="G28" s="137">
        <f>E28*F28</f>
        <v>0</v>
      </c>
      <c r="H28" s="135">
        <f>J21</f>
        <v>0</v>
      </c>
      <c r="I28" s="136">
        <v>0.22</v>
      </c>
      <c r="J28" s="137">
        <f>H28*I28</f>
        <v>0</v>
      </c>
      <c r="K28" s="135">
        <f>M21</f>
        <v>0</v>
      </c>
      <c r="L28" s="136">
        <v>0.22</v>
      </c>
      <c r="M28" s="137">
        <f>K28*L28</f>
        <v>0</v>
      </c>
      <c r="N28" s="135">
        <f>P21</f>
        <v>0</v>
      </c>
      <c r="O28" s="136">
        <v>0.22</v>
      </c>
      <c r="P28" s="137">
        <f>N28*O28</f>
        <v>0</v>
      </c>
      <c r="Q28" s="135">
        <f>S21</f>
        <v>0</v>
      </c>
      <c r="R28" s="136">
        <v>0.22</v>
      </c>
      <c r="S28" s="137">
        <f>Q28*R28</f>
        <v>0</v>
      </c>
      <c r="T28" s="135">
        <f>V21</f>
        <v>0</v>
      </c>
      <c r="U28" s="136">
        <v>0.22</v>
      </c>
      <c r="V28" s="137">
        <f>T28*U28</f>
        <v>0</v>
      </c>
      <c r="W28" s="138">
        <f>G28+M28+S28</f>
        <v>0</v>
      </c>
      <c r="X28" s="127">
        <f>J28+P28+V28</f>
        <v>0</v>
      </c>
      <c r="Y28" s="127">
        <f t="shared" si="0"/>
        <v>0</v>
      </c>
      <c r="Z28" s="128" t="e">
        <f t="shared" si="1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>
      <c r="A29" s="108" t="s">
        <v>73</v>
      </c>
      <c r="B29" s="155" t="s">
        <v>100</v>
      </c>
      <c r="C29" s="140" t="s">
        <v>101</v>
      </c>
      <c r="D29" s="141"/>
      <c r="E29" s="142">
        <f>SUM(E30:E32)</f>
        <v>5</v>
      </c>
      <c r="F29" s="143"/>
      <c r="G29" s="144">
        <f>SUM(G30:G32)</f>
        <v>235000</v>
      </c>
      <c r="H29" s="142">
        <f>SUM(H30:H32)</f>
        <v>5</v>
      </c>
      <c r="I29" s="143"/>
      <c r="J29" s="144">
        <f>SUM(J30:J32)</f>
        <v>235000</v>
      </c>
      <c r="K29" s="142">
        <f>SUM(K30:K32)</f>
        <v>0</v>
      </c>
      <c r="L29" s="143"/>
      <c r="M29" s="144">
        <f>SUM(M30:M32)</f>
        <v>0</v>
      </c>
      <c r="N29" s="142">
        <f>SUM(N30:N32)</f>
        <v>0</v>
      </c>
      <c r="O29" s="143"/>
      <c r="P29" s="144">
        <f>SUM(P30:P32)</f>
        <v>0</v>
      </c>
      <c r="Q29" s="142">
        <f>SUM(Q30:Q32)</f>
        <v>0</v>
      </c>
      <c r="R29" s="143"/>
      <c r="S29" s="144">
        <f>SUM(S30:S32)</f>
        <v>0</v>
      </c>
      <c r="T29" s="142">
        <f>SUM(T30:T32)</f>
        <v>0</v>
      </c>
      <c r="U29" s="143"/>
      <c r="V29" s="144">
        <f>SUM(V30:V32)</f>
        <v>0</v>
      </c>
      <c r="W29" s="144">
        <f>SUM(W30:W32)</f>
        <v>235000</v>
      </c>
      <c r="X29" s="144">
        <f>SUM(X30:X32)</f>
        <v>235000</v>
      </c>
      <c r="Y29" s="144">
        <f t="shared" si="0"/>
        <v>0</v>
      </c>
      <c r="Z29" s="144">
        <f t="shared" si="1"/>
        <v>0</v>
      </c>
      <c r="AA29" s="146"/>
      <c r="AB29" s="7"/>
      <c r="AC29" s="7"/>
      <c r="AD29" s="7"/>
      <c r="AE29" s="7"/>
      <c r="AF29" s="7"/>
      <c r="AG29" s="7"/>
    </row>
    <row r="30" spans="1:33" ht="40.200000000000003" customHeight="1">
      <c r="A30" s="119" t="s">
        <v>76</v>
      </c>
      <c r="B30" s="157" t="s">
        <v>102</v>
      </c>
      <c r="C30" s="351" t="s">
        <v>335</v>
      </c>
      <c r="D30" s="342" t="s">
        <v>79</v>
      </c>
      <c r="E30" s="343">
        <v>5</v>
      </c>
      <c r="F30" s="344">
        <v>47000</v>
      </c>
      <c r="G30" s="346">
        <f>E30*F30</f>
        <v>235000</v>
      </c>
      <c r="H30" s="343">
        <v>5</v>
      </c>
      <c r="I30" s="344">
        <v>47000</v>
      </c>
      <c r="J30" s="346">
        <f>H30*I30</f>
        <v>235000</v>
      </c>
      <c r="K30" s="123"/>
      <c r="L30" s="124"/>
      <c r="M30" s="125">
        <f>K30*L30</f>
        <v>0</v>
      </c>
      <c r="N30" s="123"/>
      <c r="O30" s="124"/>
      <c r="P30" s="125">
        <f>N30*O30</f>
        <v>0</v>
      </c>
      <c r="Q30" s="123"/>
      <c r="R30" s="124"/>
      <c r="S30" s="125">
        <f>Q30*R30</f>
        <v>0</v>
      </c>
      <c r="T30" s="123"/>
      <c r="U30" s="124"/>
      <c r="V30" s="125">
        <f>T30*U30</f>
        <v>0</v>
      </c>
      <c r="W30" s="126">
        <f>G30+M30+S30</f>
        <v>235000</v>
      </c>
      <c r="X30" s="127">
        <f>J30+P30+V30</f>
        <v>235000</v>
      </c>
      <c r="Y30" s="127">
        <f t="shared" si="0"/>
        <v>0</v>
      </c>
      <c r="Z30" s="128">
        <f t="shared" si="1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>
      <c r="A31" s="119" t="s">
        <v>76</v>
      </c>
      <c r="B31" s="120" t="s">
        <v>103</v>
      </c>
      <c r="C31" s="121" t="s">
        <v>90</v>
      </c>
      <c r="D31" s="122" t="s">
        <v>79</v>
      </c>
      <c r="E31" s="123"/>
      <c r="F31" s="124"/>
      <c r="G31" s="125">
        <f>E31*F31</f>
        <v>0</v>
      </c>
      <c r="H31" s="123"/>
      <c r="I31" s="124"/>
      <c r="J31" s="125">
        <f>H31*I31</f>
        <v>0</v>
      </c>
      <c r="K31" s="123"/>
      <c r="L31" s="124"/>
      <c r="M31" s="125">
        <f>K31*L31</f>
        <v>0</v>
      </c>
      <c r="N31" s="123"/>
      <c r="O31" s="124"/>
      <c r="P31" s="125">
        <f>N31*O31</f>
        <v>0</v>
      </c>
      <c r="Q31" s="123"/>
      <c r="R31" s="124"/>
      <c r="S31" s="125">
        <f>Q31*R31</f>
        <v>0</v>
      </c>
      <c r="T31" s="123"/>
      <c r="U31" s="124"/>
      <c r="V31" s="125">
        <f>T31*U31</f>
        <v>0</v>
      </c>
      <c r="W31" s="126">
        <f>G31+M31+S31</f>
        <v>0</v>
      </c>
      <c r="X31" s="127">
        <f>J31+P31+V31</f>
        <v>0</v>
      </c>
      <c r="Y31" s="127">
        <f t="shared" si="0"/>
        <v>0</v>
      </c>
      <c r="Z31" s="128" t="e">
        <f t="shared" si="1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>
      <c r="A32" s="132" t="s">
        <v>76</v>
      </c>
      <c r="B32" s="133" t="s">
        <v>104</v>
      </c>
      <c r="C32" s="164" t="s">
        <v>90</v>
      </c>
      <c r="D32" s="134" t="s">
        <v>79</v>
      </c>
      <c r="E32" s="135"/>
      <c r="F32" s="136"/>
      <c r="G32" s="137">
        <f>E32*F32</f>
        <v>0</v>
      </c>
      <c r="H32" s="123"/>
      <c r="I32" s="136"/>
      <c r="J32" s="137">
        <f>H32*I32</f>
        <v>0</v>
      </c>
      <c r="K32" s="149"/>
      <c r="L32" s="150"/>
      <c r="M32" s="151">
        <f>K32*L32</f>
        <v>0</v>
      </c>
      <c r="N32" s="149"/>
      <c r="O32" s="150"/>
      <c r="P32" s="151">
        <f>N32*O32</f>
        <v>0</v>
      </c>
      <c r="Q32" s="149"/>
      <c r="R32" s="150"/>
      <c r="S32" s="151">
        <f>Q32*R32</f>
        <v>0</v>
      </c>
      <c r="T32" s="149"/>
      <c r="U32" s="150"/>
      <c r="V32" s="151">
        <f>T32*U32</f>
        <v>0</v>
      </c>
      <c r="W32" s="138">
        <f>G32+M32+S32</f>
        <v>0</v>
      </c>
      <c r="X32" s="127">
        <f>J32+P32+V32</f>
        <v>0</v>
      </c>
      <c r="Y32" s="165">
        <f t="shared" si="0"/>
        <v>0</v>
      </c>
      <c r="Z32" s="128" t="e">
        <f t="shared" si="1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>
      <c r="A33" s="166" t="s">
        <v>105</v>
      </c>
      <c r="B33" s="167"/>
      <c r="C33" s="168"/>
      <c r="D33" s="169"/>
      <c r="E33" s="170"/>
      <c r="F33" s="171"/>
      <c r="G33" s="172">
        <f>G13+G17+G21+G25+G29</f>
        <v>235000</v>
      </c>
      <c r="H33" s="123"/>
      <c r="I33" s="171"/>
      <c r="J33" s="172">
        <f>J13+J17+J21+J25+J29</f>
        <v>235000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>V13+V17+V21+V25+V29</f>
        <v>0</v>
      </c>
      <c r="W33" s="172">
        <f>W13+W17+W21+W25+W29</f>
        <v>235000</v>
      </c>
      <c r="X33" s="174">
        <f>X13+X17+X21+X25+X29</f>
        <v>235000</v>
      </c>
      <c r="Y33" s="175">
        <f t="shared" si="0"/>
        <v>0</v>
      </c>
      <c r="Z33" s="176">
        <f t="shared" si="1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>
      <c r="A34" s="178" t="s">
        <v>71</v>
      </c>
      <c r="B34" s="179">
        <v>2</v>
      </c>
      <c r="C34" s="180" t="s">
        <v>106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>
      <c r="A35" s="108" t="s">
        <v>73</v>
      </c>
      <c r="B35" s="155" t="s">
        <v>107</v>
      </c>
      <c r="C35" s="110" t="s">
        <v>108</v>
      </c>
      <c r="D35" s="111"/>
      <c r="E35" s="112">
        <f>SUM(E36:E38)</f>
        <v>0</v>
      </c>
      <c r="F35" s="113"/>
      <c r="G35" s="114">
        <f>SUM(G36:G38)</f>
        <v>0</v>
      </c>
      <c r="H35" s="112">
        <f>SUM(H36:H38)</f>
        <v>0</v>
      </c>
      <c r="I35" s="113"/>
      <c r="J35" s="114">
        <f>SUM(J36:J38)</f>
        <v>0</v>
      </c>
      <c r="K35" s="112">
        <f>SUM(K36:K38)</f>
        <v>0</v>
      </c>
      <c r="L35" s="113"/>
      <c r="M35" s="114">
        <f>SUM(M36:M38)</f>
        <v>0</v>
      </c>
      <c r="N35" s="112">
        <f>SUM(N36:N38)</f>
        <v>0</v>
      </c>
      <c r="O35" s="113"/>
      <c r="P35" s="114">
        <f>SUM(P36:P38)</f>
        <v>0</v>
      </c>
      <c r="Q35" s="112">
        <f>SUM(Q36:Q38)</f>
        <v>0</v>
      </c>
      <c r="R35" s="113"/>
      <c r="S35" s="114">
        <f>SUM(S36:S38)</f>
        <v>0</v>
      </c>
      <c r="T35" s="112">
        <f>SUM(T36:T38)</f>
        <v>0</v>
      </c>
      <c r="U35" s="113"/>
      <c r="V35" s="114">
        <f>SUM(V36:V38)</f>
        <v>0</v>
      </c>
      <c r="W35" s="114">
        <f>SUM(W36:W38)</f>
        <v>0</v>
      </c>
      <c r="X35" s="183">
        <f>SUM(X36:X38)</f>
        <v>0</v>
      </c>
      <c r="Y35" s="143">
        <f t="shared" ref="Y35:Y47" si="2">W35-X35</f>
        <v>0</v>
      </c>
      <c r="Z35" s="184" t="e">
        <f t="shared" ref="Z35:Z47" si="3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>
      <c r="A36" s="119" t="s">
        <v>76</v>
      </c>
      <c r="B36" s="120" t="s">
        <v>109</v>
      </c>
      <c r="C36" s="121" t="s">
        <v>110</v>
      </c>
      <c r="D36" s="122" t="s">
        <v>111</v>
      </c>
      <c r="E36" s="123"/>
      <c r="F36" s="124"/>
      <c r="G36" s="125">
        <f>E36*F36</f>
        <v>0</v>
      </c>
      <c r="H36" s="123"/>
      <c r="I36" s="124"/>
      <c r="J36" s="125">
        <f>H36*I36</f>
        <v>0</v>
      </c>
      <c r="K36" s="123"/>
      <c r="L36" s="124"/>
      <c r="M36" s="125">
        <f>K36*L36</f>
        <v>0</v>
      </c>
      <c r="N36" s="123"/>
      <c r="O36" s="124"/>
      <c r="P36" s="125">
        <f>N36*O36</f>
        <v>0</v>
      </c>
      <c r="Q36" s="123"/>
      <c r="R36" s="124"/>
      <c r="S36" s="125">
        <f>Q36*R36</f>
        <v>0</v>
      </c>
      <c r="T36" s="123"/>
      <c r="U36" s="124"/>
      <c r="V36" s="125">
        <f>T36*U36</f>
        <v>0</v>
      </c>
      <c r="W36" s="126">
        <f>G36+M36+S36</f>
        <v>0</v>
      </c>
      <c r="X36" s="127">
        <f>J36+P36+V36</f>
        <v>0</v>
      </c>
      <c r="Y36" s="127">
        <f t="shared" si="2"/>
        <v>0</v>
      </c>
      <c r="Z36" s="128" t="e">
        <f t="shared" si="3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>
      <c r="A37" s="119" t="s">
        <v>76</v>
      </c>
      <c r="B37" s="120" t="s">
        <v>112</v>
      </c>
      <c r="C37" s="121" t="s">
        <v>110</v>
      </c>
      <c r="D37" s="122" t="s">
        <v>111</v>
      </c>
      <c r="E37" s="123"/>
      <c r="F37" s="124"/>
      <c r="G37" s="125">
        <f>E37*F37</f>
        <v>0</v>
      </c>
      <c r="H37" s="123"/>
      <c r="I37" s="124"/>
      <c r="J37" s="125">
        <f>H37*I37</f>
        <v>0</v>
      </c>
      <c r="K37" s="123"/>
      <c r="L37" s="124"/>
      <c r="M37" s="125">
        <f>K37*L37</f>
        <v>0</v>
      </c>
      <c r="N37" s="123"/>
      <c r="O37" s="124"/>
      <c r="P37" s="125">
        <f>N37*O37</f>
        <v>0</v>
      </c>
      <c r="Q37" s="123"/>
      <c r="R37" s="124"/>
      <c r="S37" s="125">
        <f>Q37*R37</f>
        <v>0</v>
      </c>
      <c r="T37" s="123"/>
      <c r="U37" s="124"/>
      <c r="V37" s="125">
        <f>T37*U37</f>
        <v>0</v>
      </c>
      <c r="W37" s="126">
        <f>G37+M37+S37</f>
        <v>0</v>
      </c>
      <c r="X37" s="127">
        <f>J37+P37+V37</f>
        <v>0</v>
      </c>
      <c r="Y37" s="127">
        <f t="shared" si="2"/>
        <v>0</v>
      </c>
      <c r="Z37" s="128" t="e">
        <f t="shared" si="3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>
      <c r="A38" s="147" t="s">
        <v>76</v>
      </c>
      <c r="B38" s="154" t="s">
        <v>113</v>
      </c>
      <c r="C38" s="121" t="s">
        <v>110</v>
      </c>
      <c r="D38" s="148" t="s">
        <v>111</v>
      </c>
      <c r="E38" s="149"/>
      <c r="F38" s="150"/>
      <c r="G38" s="151">
        <f>E38*F38</f>
        <v>0</v>
      </c>
      <c r="H38" s="149"/>
      <c r="I38" s="150"/>
      <c r="J38" s="151">
        <f>H38*I38</f>
        <v>0</v>
      </c>
      <c r="K38" s="149"/>
      <c r="L38" s="150"/>
      <c r="M38" s="151">
        <f>K38*L38</f>
        <v>0</v>
      </c>
      <c r="N38" s="149"/>
      <c r="O38" s="150"/>
      <c r="P38" s="151">
        <f>N38*O38</f>
        <v>0</v>
      </c>
      <c r="Q38" s="149"/>
      <c r="R38" s="150"/>
      <c r="S38" s="151">
        <f>Q38*R38</f>
        <v>0</v>
      </c>
      <c r="T38" s="149"/>
      <c r="U38" s="150"/>
      <c r="V38" s="151">
        <f>T38*U38</f>
        <v>0</v>
      </c>
      <c r="W38" s="138">
        <f>G38+M38+S38</f>
        <v>0</v>
      </c>
      <c r="X38" s="127">
        <f>J38+P38+V38</f>
        <v>0</v>
      </c>
      <c r="Y38" s="127">
        <f t="shared" si="2"/>
        <v>0</v>
      </c>
      <c r="Z38" s="128" t="e">
        <f t="shared" si="3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>
      <c r="A39" s="108" t="s">
        <v>73</v>
      </c>
      <c r="B39" s="155" t="s">
        <v>114</v>
      </c>
      <c r="C39" s="153" t="s">
        <v>115</v>
      </c>
      <c r="D39" s="141"/>
      <c r="E39" s="142">
        <f>SUM(E40:E42)</f>
        <v>0</v>
      </c>
      <c r="F39" s="143"/>
      <c r="G39" s="144">
        <f>SUM(G40:G42)</f>
        <v>0</v>
      </c>
      <c r="H39" s="142">
        <f>SUM(H40:H42)</f>
        <v>0</v>
      </c>
      <c r="I39" s="143"/>
      <c r="J39" s="144">
        <f>SUM(J40:J42)</f>
        <v>0</v>
      </c>
      <c r="K39" s="142">
        <f>SUM(K40:K42)</f>
        <v>0</v>
      </c>
      <c r="L39" s="143"/>
      <c r="M39" s="144">
        <f>SUM(M40:M42)</f>
        <v>0</v>
      </c>
      <c r="N39" s="142">
        <f>SUM(N40:N42)</f>
        <v>0</v>
      </c>
      <c r="O39" s="143"/>
      <c r="P39" s="144">
        <f>SUM(P40:P42)</f>
        <v>0</v>
      </c>
      <c r="Q39" s="142">
        <f>SUM(Q40:Q42)</f>
        <v>0</v>
      </c>
      <c r="R39" s="143"/>
      <c r="S39" s="144">
        <f>SUM(S40:S42)</f>
        <v>0</v>
      </c>
      <c r="T39" s="142">
        <f>SUM(T40:T42)</f>
        <v>0</v>
      </c>
      <c r="U39" s="143"/>
      <c r="V39" s="144">
        <f>SUM(V40:V42)</f>
        <v>0</v>
      </c>
      <c r="W39" s="144">
        <f>SUM(W40:W42)</f>
        <v>0</v>
      </c>
      <c r="X39" s="144">
        <f>SUM(X40:X42)</f>
        <v>0</v>
      </c>
      <c r="Y39" s="186">
        <f t="shared" si="2"/>
        <v>0</v>
      </c>
      <c r="Z39" s="186" t="e">
        <f t="shared" si="3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>
      <c r="A40" s="119" t="s">
        <v>76</v>
      </c>
      <c r="B40" s="120" t="s">
        <v>116</v>
      </c>
      <c r="C40" s="121" t="s">
        <v>117</v>
      </c>
      <c r="D40" s="122" t="s">
        <v>118</v>
      </c>
      <c r="E40" s="123"/>
      <c r="F40" s="124"/>
      <c r="G40" s="125">
        <f>E40*F40</f>
        <v>0</v>
      </c>
      <c r="H40" s="123"/>
      <c r="I40" s="124"/>
      <c r="J40" s="125">
        <f>H40*I40</f>
        <v>0</v>
      </c>
      <c r="K40" s="123"/>
      <c r="L40" s="124"/>
      <c r="M40" s="125">
        <f>K40*L40</f>
        <v>0</v>
      </c>
      <c r="N40" s="123"/>
      <c r="O40" s="124"/>
      <c r="P40" s="125">
        <f>N40*O40</f>
        <v>0</v>
      </c>
      <c r="Q40" s="123"/>
      <c r="R40" s="124"/>
      <c r="S40" s="125">
        <f>Q40*R40</f>
        <v>0</v>
      </c>
      <c r="T40" s="123"/>
      <c r="U40" s="124"/>
      <c r="V40" s="125">
        <f>T40*U40</f>
        <v>0</v>
      </c>
      <c r="W40" s="126">
        <f>G40+M40+S40</f>
        <v>0</v>
      </c>
      <c r="X40" s="127">
        <f>J40+P40+V40</f>
        <v>0</v>
      </c>
      <c r="Y40" s="127">
        <f t="shared" si="2"/>
        <v>0</v>
      </c>
      <c r="Z40" s="128" t="e">
        <f t="shared" si="3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>
      <c r="A41" s="119" t="s">
        <v>76</v>
      </c>
      <c r="B41" s="120" t="s">
        <v>119</v>
      </c>
      <c r="C41" s="187" t="s">
        <v>117</v>
      </c>
      <c r="D41" s="122" t="s">
        <v>118</v>
      </c>
      <c r="E41" s="123"/>
      <c r="F41" s="124"/>
      <c r="G41" s="125">
        <f>E41*F41</f>
        <v>0</v>
      </c>
      <c r="H41" s="123"/>
      <c r="I41" s="124"/>
      <c r="J41" s="125">
        <f>H41*I41</f>
        <v>0</v>
      </c>
      <c r="K41" s="123"/>
      <c r="L41" s="124"/>
      <c r="M41" s="125">
        <f>K41*L41</f>
        <v>0</v>
      </c>
      <c r="N41" s="123"/>
      <c r="O41" s="124"/>
      <c r="P41" s="125">
        <f>N41*O41</f>
        <v>0</v>
      </c>
      <c r="Q41" s="123"/>
      <c r="R41" s="124"/>
      <c r="S41" s="125">
        <f>Q41*R41</f>
        <v>0</v>
      </c>
      <c r="T41" s="123"/>
      <c r="U41" s="124"/>
      <c r="V41" s="125">
        <f>T41*U41</f>
        <v>0</v>
      </c>
      <c r="W41" s="126">
        <f>G41+M41+S41</f>
        <v>0</v>
      </c>
      <c r="X41" s="127">
        <f>J41+P41+V41</f>
        <v>0</v>
      </c>
      <c r="Y41" s="127">
        <f t="shared" si="2"/>
        <v>0</v>
      </c>
      <c r="Z41" s="128" t="e">
        <f t="shared" si="3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>
      <c r="A42" s="147" t="s">
        <v>76</v>
      </c>
      <c r="B42" s="154" t="s">
        <v>120</v>
      </c>
      <c r="C42" s="188" t="s">
        <v>117</v>
      </c>
      <c r="D42" s="148" t="s">
        <v>118</v>
      </c>
      <c r="E42" s="149"/>
      <c r="F42" s="150"/>
      <c r="G42" s="151">
        <f>E42*F42</f>
        <v>0</v>
      </c>
      <c r="H42" s="149"/>
      <c r="I42" s="150"/>
      <c r="J42" s="151">
        <f>H42*I42</f>
        <v>0</v>
      </c>
      <c r="K42" s="149"/>
      <c r="L42" s="150"/>
      <c r="M42" s="151">
        <f>K42*L42</f>
        <v>0</v>
      </c>
      <c r="N42" s="149"/>
      <c r="O42" s="150"/>
      <c r="P42" s="151">
        <f>N42*O42</f>
        <v>0</v>
      </c>
      <c r="Q42" s="149"/>
      <c r="R42" s="150"/>
      <c r="S42" s="151">
        <f>Q42*R42</f>
        <v>0</v>
      </c>
      <c r="T42" s="149"/>
      <c r="U42" s="150"/>
      <c r="V42" s="151">
        <f>T42*U42</f>
        <v>0</v>
      </c>
      <c r="W42" s="138">
        <f>G42+M42+S42</f>
        <v>0</v>
      </c>
      <c r="X42" s="127">
        <f>J42+P42+V42</f>
        <v>0</v>
      </c>
      <c r="Y42" s="127">
        <f t="shared" si="2"/>
        <v>0</v>
      </c>
      <c r="Z42" s="128" t="e">
        <f t="shared" si="3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>
      <c r="A43" s="108" t="s">
        <v>73</v>
      </c>
      <c r="B43" s="155" t="s">
        <v>121</v>
      </c>
      <c r="C43" s="153" t="s">
        <v>122</v>
      </c>
      <c r="D43" s="141"/>
      <c r="E43" s="142">
        <f>SUM(E44:E46)</f>
        <v>0</v>
      </c>
      <c r="F43" s="143"/>
      <c r="G43" s="144">
        <f>SUM(G44:G46)</f>
        <v>0</v>
      </c>
      <c r="H43" s="142">
        <f>SUM(H44:H46)</f>
        <v>0</v>
      </c>
      <c r="I43" s="143"/>
      <c r="J43" s="144">
        <f>SUM(J44:J46)</f>
        <v>0</v>
      </c>
      <c r="K43" s="142">
        <f>SUM(K44:K46)</f>
        <v>0</v>
      </c>
      <c r="L43" s="143"/>
      <c r="M43" s="144">
        <f>SUM(M44:M46)</f>
        <v>0</v>
      </c>
      <c r="N43" s="142">
        <f>SUM(N44:N46)</f>
        <v>0</v>
      </c>
      <c r="O43" s="143"/>
      <c r="P43" s="144">
        <f>SUM(P44:P46)</f>
        <v>0</v>
      </c>
      <c r="Q43" s="142">
        <f>SUM(Q44:Q46)</f>
        <v>0</v>
      </c>
      <c r="R43" s="143"/>
      <c r="S43" s="144">
        <f>SUM(S44:S46)</f>
        <v>0</v>
      </c>
      <c r="T43" s="142">
        <f>SUM(T44:T46)</f>
        <v>0</v>
      </c>
      <c r="U43" s="143"/>
      <c r="V43" s="144">
        <f>SUM(V44:V46)</f>
        <v>0</v>
      </c>
      <c r="W43" s="144">
        <f>SUM(W44:W46)</f>
        <v>0</v>
      </c>
      <c r="X43" s="144">
        <f>SUM(X44:X46)</f>
        <v>0</v>
      </c>
      <c r="Y43" s="143">
        <f t="shared" si="2"/>
        <v>0</v>
      </c>
      <c r="Z43" s="143" t="e">
        <f t="shared" si="3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>
      <c r="A44" s="119" t="s">
        <v>76</v>
      </c>
      <c r="B44" s="120" t="s">
        <v>123</v>
      </c>
      <c r="C44" s="121" t="s">
        <v>124</v>
      </c>
      <c r="D44" s="122" t="s">
        <v>118</v>
      </c>
      <c r="E44" s="123"/>
      <c r="F44" s="124"/>
      <c r="G44" s="125">
        <f>E44*F44</f>
        <v>0</v>
      </c>
      <c r="H44" s="123"/>
      <c r="I44" s="124"/>
      <c r="J44" s="125">
        <f>H44*I44</f>
        <v>0</v>
      </c>
      <c r="K44" s="123"/>
      <c r="L44" s="124"/>
      <c r="M44" s="125">
        <f>K44*L44</f>
        <v>0</v>
      </c>
      <c r="N44" s="123"/>
      <c r="O44" s="124"/>
      <c r="P44" s="125">
        <f>N44*O44</f>
        <v>0</v>
      </c>
      <c r="Q44" s="123"/>
      <c r="R44" s="124"/>
      <c r="S44" s="125">
        <f>Q44*R44</f>
        <v>0</v>
      </c>
      <c r="T44" s="123"/>
      <c r="U44" s="124"/>
      <c r="V44" s="125">
        <f>T44*U44</f>
        <v>0</v>
      </c>
      <c r="W44" s="126">
        <f>G44+M44+S44</f>
        <v>0</v>
      </c>
      <c r="X44" s="127">
        <f>J44+P44+V44</f>
        <v>0</v>
      </c>
      <c r="Y44" s="127">
        <f t="shared" si="2"/>
        <v>0</v>
      </c>
      <c r="Z44" s="128" t="e">
        <f t="shared" si="3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>
      <c r="A45" s="119" t="s">
        <v>76</v>
      </c>
      <c r="B45" s="120" t="s">
        <v>125</v>
      </c>
      <c r="C45" s="121" t="s">
        <v>126</v>
      </c>
      <c r="D45" s="122" t="s">
        <v>118</v>
      </c>
      <c r="E45" s="123"/>
      <c r="F45" s="124"/>
      <c r="G45" s="125">
        <f>E45*F45</f>
        <v>0</v>
      </c>
      <c r="H45" s="123"/>
      <c r="I45" s="124"/>
      <c r="J45" s="125">
        <f>H45*I45</f>
        <v>0</v>
      </c>
      <c r="K45" s="123"/>
      <c r="L45" s="124"/>
      <c r="M45" s="125">
        <f>K45*L45</f>
        <v>0</v>
      </c>
      <c r="N45" s="123"/>
      <c r="O45" s="124"/>
      <c r="P45" s="125">
        <f>N45*O45</f>
        <v>0</v>
      </c>
      <c r="Q45" s="123"/>
      <c r="R45" s="124"/>
      <c r="S45" s="125">
        <f>Q45*R45</f>
        <v>0</v>
      </c>
      <c r="T45" s="123"/>
      <c r="U45" s="124"/>
      <c r="V45" s="125">
        <f>T45*U45</f>
        <v>0</v>
      </c>
      <c r="W45" s="126">
        <f>G45+M45+S45</f>
        <v>0</v>
      </c>
      <c r="X45" s="127">
        <f>J45+P45+V45</f>
        <v>0</v>
      </c>
      <c r="Y45" s="127">
        <f t="shared" si="2"/>
        <v>0</v>
      </c>
      <c r="Z45" s="128" t="e">
        <f t="shared" si="3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>
      <c r="A46" s="132" t="s">
        <v>76</v>
      </c>
      <c r="B46" s="133" t="s">
        <v>127</v>
      </c>
      <c r="C46" s="164" t="s">
        <v>124</v>
      </c>
      <c r="D46" s="134" t="s">
        <v>118</v>
      </c>
      <c r="E46" s="149"/>
      <c r="F46" s="150"/>
      <c r="G46" s="151">
        <f>E46*F46</f>
        <v>0</v>
      </c>
      <c r="H46" s="149"/>
      <c r="I46" s="150"/>
      <c r="J46" s="151">
        <f>H46*I46</f>
        <v>0</v>
      </c>
      <c r="K46" s="149"/>
      <c r="L46" s="150"/>
      <c r="M46" s="151">
        <f>K46*L46</f>
        <v>0</v>
      </c>
      <c r="N46" s="149"/>
      <c r="O46" s="150"/>
      <c r="P46" s="151">
        <f>N46*O46</f>
        <v>0</v>
      </c>
      <c r="Q46" s="149"/>
      <c r="R46" s="150"/>
      <c r="S46" s="151">
        <f>Q46*R46</f>
        <v>0</v>
      </c>
      <c r="T46" s="149"/>
      <c r="U46" s="150"/>
      <c r="V46" s="151">
        <f>T46*U46</f>
        <v>0</v>
      </c>
      <c r="W46" s="138">
        <f>G46+M46+S46</f>
        <v>0</v>
      </c>
      <c r="X46" s="127">
        <f>J46+P46+V46</f>
        <v>0</v>
      </c>
      <c r="Y46" s="127">
        <f t="shared" si="2"/>
        <v>0</v>
      </c>
      <c r="Z46" s="128" t="e">
        <f t="shared" si="3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>
      <c r="A47" s="166" t="s">
        <v>128</v>
      </c>
      <c r="B47" s="167"/>
      <c r="C47" s="168"/>
      <c r="D47" s="169"/>
      <c r="E47" s="173">
        <f>E43+E39+E35</f>
        <v>0</v>
      </c>
      <c r="F47" s="189"/>
      <c r="G47" s="172">
        <f>G43+G39+G35</f>
        <v>0</v>
      </c>
      <c r="H47" s="173">
        <f>H43+H39+H35</f>
        <v>0</v>
      </c>
      <c r="I47" s="189"/>
      <c r="J47" s="172">
        <f>J43+J39+J35</f>
        <v>0</v>
      </c>
      <c r="K47" s="190">
        <f>K43+K39+K35</f>
        <v>0</v>
      </c>
      <c r="L47" s="189"/>
      <c r="M47" s="172">
        <f>M43+M39+M35</f>
        <v>0</v>
      </c>
      <c r="N47" s="190">
        <f>N43+N39+N35</f>
        <v>0</v>
      </c>
      <c r="O47" s="189"/>
      <c r="P47" s="172">
        <f>P43+P39+P35</f>
        <v>0</v>
      </c>
      <c r="Q47" s="190">
        <f>Q43+Q39+Q35</f>
        <v>0</v>
      </c>
      <c r="R47" s="189"/>
      <c r="S47" s="172">
        <f>S43+S39+S35</f>
        <v>0</v>
      </c>
      <c r="T47" s="190">
        <f>T43+T39+T35</f>
        <v>0</v>
      </c>
      <c r="U47" s="189"/>
      <c r="V47" s="172">
        <f>V43+V39+V35</f>
        <v>0</v>
      </c>
      <c r="W47" s="191">
        <f>W43+W39+W35</f>
        <v>0</v>
      </c>
      <c r="X47" s="191">
        <f>X43+X39+X35</f>
        <v>0</v>
      </c>
      <c r="Y47" s="191">
        <f t="shared" si="2"/>
        <v>0</v>
      </c>
      <c r="Z47" s="191" t="e">
        <f t="shared" si="3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>
      <c r="A48" s="178" t="s">
        <v>71</v>
      </c>
      <c r="B48" s="179">
        <v>3</v>
      </c>
      <c r="C48" s="180" t="s">
        <v>129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>
      <c r="A49" s="108" t="s">
        <v>73</v>
      </c>
      <c r="B49" s="155" t="s">
        <v>130</v>
      </c>
      <c r="C49" s="110" t="s">
        <v>131</v>
      </c>
      <c r="D49" s="111"/>
      <c r="E49" s="112">
        <f>SUM(E50:E63)</f>
        <v>144</v>
      </c>
      <c r="F49" s="113"/>
      <c r="G49" s="114">
        <f>SUM(G50:G63)</f>
        <v>259141</v>
      </c>
      <c r="H49" s="112">
        <f>SUM(H50:H63)</f>
        <v>144</v>
      </c>
      <c r="I49" s="113"/>
      <c r="J49" s="114">
        <f>SUM(J50:J63)</f>
        <v>259141</v>
      </c>
      <c r="K49" s="112">
        <f>SUM(K50:K63)</f>
        <v>0</v>
      </c>
      <c r="L49" s="113"/>
      <c r="M49" s="114">
        <f>SUM(M50:M63)</f>
        <v>0</v>
      </c>
      <c r="N49" s="112">
        <f>SUM(N50:N63)</f>
        <v>0</v>
      </c>
      <c r="O49" s="113"/>
      <c r="P49" s="114">
        <f>SUM(P50:P63)</f>
        <v>0</v>
      </c>
      <c r="Q49" s="112">
        <f>SUM(Q50:Q63)</f>
        <v>0</v>
      </c>
      <c r="R49" s="113"/>
      <c r="S49" s="114">
        <f>SUM(S50:S63)</f>
        <v>0</v>
      </c>
      <c r="T49" s="112">
        <f>SUM(T50:T63)</f>
        <v>0</v>
      </c>
      <c r="U49" s="113"/>
      <c r="V49" s="114">
        <f>SUM(V50:V63)</f>
        <v>0</v>
      </c>
      <c r="W49" s="114">
        <f>SUM(W50:W63)</f>
        <v>259141</v>
      </c>
      <c r="X49" s="114">
        <f>SUM(X50:X63)</f>
        <v>259141</v>
      </c>
      <c r="Y49" s="115">
        <f>W49-X49</f>
        <v>0</v>
      </c>
      <c r="Z49" s="116">
        <f>Y49/W49</f>
        <v>0</v>
      </c>
      <c r="AA49" s="117"/>
      <c r="AB49" s="118"/>
      <c r="AC49" s="118"/>
      <c r="AD49" s="118"/>
      <c r="AE49" s="118"/>
      <c r="AF49" s="118"/>
      <c r="AG49" s="118"/>
    </row>
    <row r="50" spans="1:33" ht="30" customHeight="1">
      <c r="A50" s="119" t="s">
        <v>76</v>
      </c>
      <c r="B50" s="330" t="s">
        <v>132</v>
      </c>
      <c r="C50" s="352" t="s">
        <v>336</v>
      </c>
      <c r="D50" s="342" t="s">
        <v>111</v>
      </c>
      <c r="E50" s="343">
        <v>100</v>
      </c>
      <c r="F50" s="344">
        <v>82</v>
      </c>
      <c r="G50" s="346">
        <f t="shared" ref="G50:G62" si="4">E50*F50</f>
        <v>8200</v>
      </c>
      <c r="H50" s="343">
        <v>100</v>
      </c>
      <c r="I50" s="344">
        <v>82</v>
      </c>
      <c r="J50" s="346">
        <f t="shared" ref="J50:J63" si="5">H50*I50</f>
        <v>8200</v>
      </c>
      <c r="K50" s="123"/>
      <c r="L50" s="124"/>
      <c r="M50" s="125">
        <f t="shared" ref="M50:M63" si="6">K50*L50</f>
        <v>0</v>
      </c>
      <c r="N50" s="123"/>
      <c r="O50" s="124"/>
      <c r="P50" s="125">
        <f t="shared" ref="P50:P63" si="7">N50*O50</f>
        <v>0</v>
      </c>
      <c r="Q50" s="123"/>
      <c r="R50" s="124"/>
      <c r="S50" s="125">
        <f t="shared" ref="S50:S63" si="8">Q50*R50</f>
        <v>0</v>
      </c>
      <c r="T50" s="123"/>
      <c r="U50" s="124"/>
      <c r="V50" s="125">
        <f t="shared" ref="V50:V63" si="9">T50*U50</f>
        <v>0</v>
      </c>
      <c r="W50" s="126">
        <f t="shared" ref="W50:W63" si="10">G50+M50+S50</f>
        <v>8200</v>
      </c>
      <c r="X50" s="127">
        <f t="shared" ref="X50:X63" si="11">J50+P50+V50</f>
        <v>8200</v>
      </c>
      <c r="Y50" s="127">
        <f>W50-X50</f>
        <v>0</v>
      </c>
      <c r="Z50" s="128">
        <f>Y50/W50</f>
        <v>0</v>
      </c>
      <c r="AA50" s="129"/>
      <c r="AB50" s="131"/>
      <c r="AC50" s="131"/>
      <c r="AD50" s="131"/>
      <c r="AE50" s="131"/>
      <c r="AF50" s="131"/>
      <c r="AG50" s="131"/>
    </row>
    <row r="51" spans="1:33" ht="30" customHeight="1">
      <c r="A51" s="119" t="s">
        <v>76</v>
      </c>
      <c r="B51" s="330" t="s">
        <v>134</v>
      </c>
      <c r="C51" s="352" t="s">
        <v>337</v>
      </c>
      <c r="D51" s="342" t="s">
        <v>111</v>
      </c>
      <c r="E51" s="343">
        <v>20</v>
      </c>
      <c r="F51" s="344">
        <v>94</v>
      </c>
      <c r="G51" s="346">
        <f t="shared" si="4"/>
        <v>1880</v>
      </c>
      <c r="H51" s="343">
        <v>20</v>
      </c>
      <c r="I51" s="344">
        <v>94</v>
      </c>
      <c r="J51" s="346">
        <f t="shared" si="5"/>
        <v>1880</v>
      </c>
      <c r="K51" s="123"/>
      <c r="L51" s="124"/>
      <c r="M51" s="125">
        <f t="shared" si="6"/>
        <v>0</v>
      </c>
      <c r="N51" s="123"/>
      <c r="O51" s="124"/>
      <c r="P51" s="125">
        <f t="shared" si="7"/>
        <v>0</v>
      </c>
      <c r="Q51" s="123"/>
      <c r="R51" s="124"/>
      <c r="S51" s="125">
        <f t="shared" si="8"/>
        <v>0</v>
      </c>
      <c r="T51" s="123"/>
      <c r="U51" s="124"/>
      <c r="V51" s="125">
        <f t="shared" si="9"/>
        <v>0</v>
      </c>
      <c r="W51" s="126">
        <f t="shared" si="10"/>
        <v>1880</v>
      </c>
      <c r="X51" s="127">
        <f t="shared" si="11"/>
        <v>1880</v>
      </c>
      <c r="Y51" s="127">
        <f>W51-X51</f>
        <v>0</v>
      </c>
      <c r="Z51" s="128">
        <f>Y51/W51</f>
        <v>0</v>
      </c>
      <c r="AA51" s="129"/>
      <c r="AB51" s="131"/>
      <c r="AC51" s="131"/>
      <c r="AD51" s="131"/>
      <c r="AE51" s="131"/>
      <c r="AF51" s="131"/>
      <c r="AG51" s="131"/>
    </row>
    <row r="52" spans="1:33" ht="30" customHeight="1">
      <c r="A52" s="119" t="s">
        <v>76</v>
      </c>
      <c r="B52" s="330" t="s">
        <v>136</v>
      </c>
      <c r="C52" s="352" t="s">
        <v>338</v>
      </c>
      <c r="D52" s="342" t="s">
        <v>111</v>
      </c>
      <c r="E52" s="343">
        <v>10</v>
      </c>
      <c r="F52" s="344">
        <v>140</v>
      </c>
      <c r="G52" s="346">
        <f t="shared" si="4"/>
        <v>1400</v>
      </c>
      <c r="H52" s="343">
        <v>10</v>
      </c>
      <c r="I52" s="344">
        <v>140</v>
      </c>
      <c r="J52" s="346">
        <f t="shared" si="5"/>
        <v>1400</v>
      </c>
      <c r="K52" s="123"/>
      <c r="L52" s="124"/>
      <c r="M52" s="125">
        <f t="shared" si="6"/>
        <v>0</v>
      </c>
      <c r="N52" s="123"/>
      <c r="O52" s="124"/>
      <c r="P52" s="125">
        <f t="shared" si="7"/>
        <v>0</v>
      </c>
      <c r="Q52" s="123"/>
      <c r="R52" s="124"/>
      <c r="S52" s="125">
        <f t="shared" si="8"/>
        <v>0</v>
      </c>
      <c r="T52" s="123"/>
      <c r="U52" s="124"/>
      <c r="V52" s="125">
        <f t="shared" si="9"/>
        <v>0</v>
      </c>
      <c r="W52" s="126">
        <f t="shared" si="10"/>
        <v>1400</v>
      </c>
      <c r="X52" s="127">
        <f t="shared" si="11"/>
        <v>1400</v>
      </c>
      <c r="Y52" s="127">
        <f t="shared" ref="Y52:Y63" si="12">W52-X52</f>
        <v>0</v>
      </c>
      <c r="Z52" s="128">
        <f t="shared" ref="Z52:Z63" si="13">Y52/W52</f>
        <v>0</v>
      </c>
      <c r="AA52" s="129"/>
      <c r="AB52" s="131"/>
      <c r="AC52" s="131"/>
      <c r="AD52" s="131"/>
      <c r="AE52" s="131"/>
      <c r="AF52" s="131"/>
      <c r="AG52" s="131"/>
    </row>
    <row r="53" spans="1:33" ht="30" customHeight="1">
      <c r="A53" s="119" t="s">
        <v>76</v>
      </c>
      <c r="B53" s="330" t="s">
        <v>339</v>
      </c>
      <c r="C53" s="341" t="s">
        <v>340</v>
      </c>
      <c r="D53" s="342" t="s">
        <v>111</v>
      </c>
      <c r="E53" s="343">
        <v>1</v>
      </c>
      <c r="F53" s="344">
        <v>45123</v>
      </c>
      <c r="G53" s="346">
        <f t="shared" si="4"/>
        <v>45123</v>
      </c>
      <c r="H53" s="343">
        <v>1</v>
      </c>
      <c r="I53" s="344">
        <v>45123</v>
      </c>
      <c r="J53" s="346">
        <f t="shared" si="5"/>
        <v>45123</v>
      </c>
      <c r="K53" s="123"/>
      <c r="L53" s="124"/>
      <c r="M53" s="125">
        <f t="shared" si="6"/>
        <v>0</v>
      </c>
      <c r="N53" s="123"/>
      <c r="O53" s="124"/>
      <c r="P53" s="125">
        <f t="shared" si="7"/>
        <v>0</v>
      </c>
      <c r="Q53" s="123"/>
      <c r="R53" s="124"/>
      <c r="S53" s="125">
        <f t="shared" si="8"/>
        <v>0</v>
      </c>
      <c r="T53" s="123"/>
      <c r="U53" s="124"/>
      <c r="V53" s="125">
        <f t="shared" si="9"/>
        <v>0</v>
      </c>
      <c r="W53" s="126">
        <f t="shared" si="10"/>
        <v>45123</v>
      </c>
      <c r="X53" s="127">
        <f t="shared" si="11"/>
        <v>45123</v>
      </c>
      <c r="Y53" s="127">
        <f t="shared" si="12"/>
        <v>0</v>
      </c>
      <c r="Z53" s="128">
        <f t="shared" si="13"/>
        <v>0</v>
      </c>
      <c r="AA53" s="129"/>
      <c r="AB53" s="131"/>
      <c r="AC53" s="131"/>
      <c r="AD53" s="131"/>
      <c r="AE53" s="131"/>
      <c r="AF53" s="131"/>
      <c r="AG53" s="131"/>
    </row>
    <row r="54" spans="1:33" ht="30" customHeight="1">
      <c r="A54" s="119" t="s">
        <v>76</v>
      </c>
      <c r="B54" s="330" t="s">
        <v>341</v>
      </c>
      <c r="C54" s="341" t="s">
        <v>342</v>
      </c>
      <c r="D54" s="342" t="s">
        <v>111</v>
      </c>
      <c r="E54" s="343">
        <v>1</v>
      </c>
      <c r="F54" s="344">
        <v>23313</v>
      </c>
      <c r="G54" s="346">
        <f t="shared" si="4"/>
        <v>23313</v>
      </c>
      <c r="H54" s="343">
        <v>1</v>
      </c>
      <c r="I54" s="344">
        <v>23313</v>
      </c>
      <c r="J54" s="346">
        <f t="shared" si="5"/>
        <v>23313</v>
      </c>
      <c r="K54" s="123"/>
      <c r="L54" s="124"/>
      <c r="M54" s="125">
        <f t="shared" si="6"/>
        <v>0</v>
      </c>
      <c r="N54" s="123"/>
      <c r="O54" s="124"/>
      <c r="P54" s="125">
        <f t="shared" si="7"/>
        <v>0</v>
      </c>
      <c r="Q54" s="123"/>
      <c r="R54" s="124"/>
      <c r="S54" s="125">
        <f t="shared" si="8"/>
        <v>0</v>
      </c>
      <c r="T54" s="123"/>
      <c r="U54" s="124"/>
      <c r="V54" s="125">
        <f t="shared" si="9"/>
        <v>0</v>
      </c>
      <c r="W54" s="126">
        <f t="shared" si="10"/>
        <v>23313</v>
      </c>
      <c r="X54" s="127">
        <f t="shared" si="11"/>
        <v>23313</v>
      </c>
      <c r="Y54" s="127">
        <f t="shared" si="12"/>
        <v>0</v>
      </c>
      <c r="Z54" s="128">
        <f t="shared" si="13"/>
        <v>0</v>
      </c>
      <c r="AA54" s="129"/>
      <c r="AB54" s="131"/>
      <c r="AC54" s="131"/>
      <c r="AD54" s="131"/>
      <c r="AE54" s="131"/>
      <c r="AF54" s="131"/>
      <c r="AG54" s="131"/>
    </row>
    <row r="55" spans="1:33" ht="30" customHeight="1">
      <c r="A55" s="119" t="s">
        <v>76</v>
      </c>
      <c r="B55" s="330" t="s">
        <v>343</v>
      </c>
      <c r="C55" s="341" t="s">
        <v>344</v>
      </c>
      <c r="D55" s="342" t="s">
        <v>111</v>
      </c>
      <c r="E55" s="343">
        <v>1</v>
      </c>
      <c r="F55" s="344">
        <v>10135</v>
      </c>
      <c r="G55" s="346">
        <f t="shared" si="4"/>
        <v>10135</v>
      </c>
      <c r="H55" s="343">
        <v>1</v>
      </c>
      <c r="I55" s="344">
        <v>10135</v>
      </c>
      <c r="J55" s="346">
        <f t="shared" si="5"/>
        <v>10135</v>
      </c>
      <c r="K55" s="123"/>
      <c r="L55" s="124"/>
      <c r="M55" s="125">
        <f t="shared" si="6"/>
        <v>0</v>
      </c>
      <c r="N55" s="123"/>
      <c r="O55" s="124"/>
      <c r="P55" s="125">
        <f t="shared" si="7"/>
        <v>0</v>
      </c>
      <c r="Q55" s="123"/>
      <c r="R55" s="124"/>
      <c r="S55" s="125">
        <f t="shared" si="8"/>
        <v>0</v>
      </c>
      <c r="T55" s="123"/>
      <c r="U55" s="124"/>
      <c r="V55" s="125">
        <f t="shared" si="9"/>
        <v>0</v>
      </c>
      <c r="W55" s="126">
        <f t="shared" si="10"/>
        <v>10135</v>
      </c>
      <c r="X55" s="127">
        <f t="shared" si="11"/>
        <v>10135</v>
      </c>
      <c r="Y55" s="127">
        <f t="shared" si="12"/>
        <v>0</v>
      </c>
      <c r="Z55" s="128">
        <f t="shared" si="13"/>
        <v>0</v>
      </c>
      <c r="AA55" s="129"/>
      <c r="AB55" s="131"/>
      <c r="AC55" s="131"/>
      <c r="AD55" s="131"/>
      <c r="AE55" s="131"/>
      <c r="AF55" s="131"/>
      <c r="AG55" s="131"/>
    </row>
    <row r="56" spans="1:33" ht="30" customHeight="1">
      <c r="A56" s="119" t="s">
        <v>76</v>
      </c>
      <c r="B56" s="330" t="s">
        <v>345</v>
      </c>
      <c r="C56" s="341" t="s">
        <v>346</v>
      </c>
      <c r="D56" s="342" t="s">
        <v>111</v>
      </c>
      <c r="E56" s="343">
        <v>1</v>
      </c>
      <c r="F56" s="344">
        <v>8359</v>
      </c>
      <c r="G56" s="346">
        <f t="shared" si="4"/>
        <v>8359</v>
      </c>
      <c r="H56" s="343">
        <v>1</v>
      </c>
      <c r="I56" s="344">
        <v>8359</v>
      </c>
      <c r="J56" s="346">
        <f t="shared" si="5"/>
        <v>8359</v>
      </c>
      <c r="K56" s="123"/>
      <c r="L56" s="124"/>
      <c r="M56" s="125">
        <f t="shared" si="6"/>
        <v>0</v>
      </c>
      <c r="N56" s="123"/>
      <c r="O56" s="124"/>
      <c r="P56" s="125">
        <f t="shared" si="7"/>
        <v>0</v>
      </c>
      <c r="Q56" s="123"/>
      <c r="R56" s="124"/>
      <c r="S56" s="125">
        <f t="shared" si="8"/>
        <v>0</v>
      </c>
      <c r="T56" s="123"/>
      <c r="U56" s="124"/>
      <c r="V56" s="125">
        <f t="shared" si="9"/>
        <v>0</v>
      </c>
      <c r="W56" s="126">
        <f t="shared" si="10"/>
        <v>8359</v>
      </c>
      <c r="X56" s="127">
        <f t="shared" si="11"/>
        <v>8359</v>
      </c>
      <c r="Y56" s="127">
        <f t="shared" si="12"/>
        <v>0</v>
      </c>
      <c r="Z56" s="128">
        <f t="shared" si="13"/>
        <v>0</v>
      </c>
      <c r="AA56" s="129"/>
      <c r="AB56" s="131"/>
      <c r="AC56" s="131"/>
      <c r="AD56" s="131"/>
      <c r="AE56" s="131"/>
      <c r="AF56" s="131"/>
      <c r="AG56" s="131"/>
    </row>
    <row r="57" spans="1:33" ht="30" customHeight="1">
      <c r="A57" s="119" t="s">
        <v>76</v>
      </c>
      <c r="B57" s="330" t="s">
        <v>347</v>
      </c>
      <c r="C57" s="341" t="s">
        <v>348</v>
      </c>
      <c r="D57" s="342" t="s">
        <v>111</v>
      </c>
      <c r="E57" s="343">
        <v>1</v>
      </c>
      <c r="F57" s="344">
        <v>7082</v>
      </c>
      <c r="G57" s="346">
        <f t="shared" si="4"/>
        <v>7082</v>
      </c>
      <c r="H57" s="343">
        <v>1</v>
      </c>
      <c r="I57" s="344">
        <v>7082</v>
      </c>
      <c r="J57" s="346">
        <f t="shared" si="5"/>
        <v>7082</v>
      </c>
      <c r="K57" s="123"/>
      <c r="L57" s="124"/>
      <c r="M57" s="125">
        <f t="shared" si="6"/>
        <v>0</v>
      </c>
      <c r="N57" s="123"/>
      <c r="O57" s="124"/>
      <c r="P57" s="125">
        <f t="shared" si="7"/>
        <v>0</v>
      </c>
      <c r="Q57" s="123"/>
      <c r="R57" s="124"/>
      <c r="S57" s="125">
        <f t="shared" si="8"/>
        <v>0</v>
      </c>
      <c r="T57" s="123"/>
      <c r="U57" s="124"/>
      <c r="V57" s="125">
        <f t="shared" si="9"/>
        <v>0</v>
      </c>
      <c r="W57" s="126">
        <f t="shared" si="10"/>
        <v>7082</v>
      </c>
      <c r="X57" s="127">
        <f t="shared" si="11"/>
        <v>7082</v>
      </c>
      <c r="Y57" s="127">
        <f t="shared" si="12"/>
        <v>0</v>
      </c>
      <c r="Z57" s="128">
        <f t="shared" si="13"/>
        <v>0</v>
      </c>
      <c r="AA57" s="129"/>
      <c r="AB57" s="131"/>
      <c r="AC57" s="131"/>
      <c r="AD57" s="131"/>
      <c r="AE57" s="131"/>
      <c r="AF57" s="131"/>
      <c r="AG57" s="131"/>
    </row>
    <row r="58" spans="1:33" ht="30" customHeight="1">
      <c r="A58" s="119" t="s">
        <v>76</v>
      </c>
      <c r="B58" s="330" t="s">
        <v>349</v>
      </c>
      <c r="C58" s="341" t="s">
        <v>350</v>
      </c>
      <c r="D58" s="342" t="s">
        <v>111</v>
      </c>
      <c r="E58" s="343">
        <v>1</v>
      </c>
      <c r="F58" s="344">
        <v>18808</v>
      </c>
      <c r="G58" s="346">
        <f t="shared" si="4"/>
        <v>18808</v>
      </c>
      <c r="H58" s="343">
        <v>1</v>
      </c>
      <c r="I58" s="344">
        <v>18808</v>
      </c>
      <c r="J58" s="346">
        <f t="shared" si="5"/>
        <v>18808</v>
      </c>
      <c r="K58" s="123"/>
      <c r="L58" s="124"/>
      <c r="M58" s="125">
        <f t="shared" si="6"/>
        <v>0</v>
      </c>
      <c r="N58" s="123"/>
      <c r="O58" s="124"/>
      <c r="P58" s="125">
        <f t="shared" si="7"/>
        <v>0</v>
      </c>
      <c r="Q58" s="123"/>
      <c r="R58" s="124"/>
      <c r="S58" s="125">
        <f t="shared" si="8"/>
        <v>0</v>
      </c>
      <c r="T58" s="123"/>
      <c r="U58" s="124"/>
      <c r="V58" s="125">
        <f t="shared" si="9"/>
        <v>0</v>
      </c>
      <c r="W58" s="126">
        <f t="shared" si="10"/>
        <v>18808</v>
      </c>
      <c r="X58" s="127">
        <f t="shared" si="11"/>
        <v>18808</v>
      </c>
      <c r="Y58" s="127">
        <f t="shared" si="12"/>
        <v>0</v>
      </c>
      <c r="Z58" s="128">
        <f t="shared" si="13"/>
        <v>0</v>
      </c>
      <c r="AA58" s="129"/>
      <c r="AB58" s="131"/>
      <c r="AC58" s="131"/>
      <c r="AD58" s="131"/>
      <c r="AE58" s="131"/>
      <c r="AF58" s="131"/>
      <c r="AG58" s="131"/>
    </row>
    <row r="59" spans="1:33" ht="30" customHeight="1">
      <c r="A59" s="119" t="s">
        <v>76</v>
      </c>
      <c r="B59" s="330" t="s">
        <v>351</v>
      </c>
      <c r="C59" s="341" t="s">
        <v>352</v>
      </c>
      <c r="D59" s="342" t="s">
        <v>111</v>
      </c>
      <c r="E59" s="343">
        <v>4</v>
      </c>
      <c r="F59" s="344">
        <v>7400</v>
      </c>
      <c r="G59" s="346">
        <f t="shared" si="4"/>
        <v>29600</v>
      </c>
      <c r="H59" s="343">
        <v>4</v>
      </c>
      <c r="I59" s="344">
        <v>7400</v>
      </c>
      <c r="J59" s="346">
        <f t="shared" si="5"/>
        <v>29600</v>
      </c>
      <c r="K59" s="123"/>
      <c r="L59" s="124"/>
      <c r="M59" s="125">
        <f t="shared" si="6"/>
        <v>0</v>
      </c>
      <c r="N59" s="123"/>
      <c r="O59" s="124"/>
      <c r="P59" s="125">
        <f t="shared" si="7"/>
        <v>0</v>
      </c>
      <c r="Q59" s="123"/>
      <c r="R59" s="124"/>
      <c r="S59" s="125">
        <f t="shared" si="8"/>
        <v>0</v>
      </c>
      <c r="T59" s="123"/>
      <c r="U59" s="124"/>
      <c r="V59" s="125">
        <f t="shared" si="9"/>
        <v>0</v>
      </c>
      <c r="W59" s="126">
        <f t="shared" si="10"/>
        <v>29600</v>
      </c>
      <c r="X59" s="127">
        <f t="shared" si="11"/>
        <v>29600</v>
      </c>
      <c r="Y59" s="127">
        <f t="shared" si="12"/>
        <v>0</v>
      </c>
      <c r="Z59" s="128">
        <f t="shared" si="13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>
      <c r="A60" s="119" t="s">
        <v>76</v>
      </c>
      <c r="B60" s="330" t="s">
        <v>132</v>
      </c>
      <c r="C60" s="341" t="s">
        <v>353</v>
      </c>
      <c r="D60" s="342" t="s">
        <v>111</v>
      </c>
      <c r="E60" s="343">
        <v>1</v>
      </c>
      <c r="F60" s="344">
        <v>16975</v>
      </c>
      <c r="G60" s="346">
        <f t="shared" si="4"/>
        <v>16975</v>
      </c>
      <c r="H60" s="343">
        <v>1</v>
      </c>
      <c r="I60" s="344">
        <v>16975</v>
      </c>
      <c r="J60" s="346">
        <f t="shared" si="5"/>
        <v>16975</v>
      </c>
      <c r="K60" s="123"/>
      <c r="L60" s="124"/>
      <c r="M60" s="125">
        <f t="shared" si="6"/>
        <v>0</v>
      </c>
      <c r="N60" s="123"/>
      <c r="O60" s="124"/>
      <c r="P60" s="125">
        <f t="shared" si="7"/>
        <v>0</v>
      </c>
      <c r="Q60" s="123"/>
      <c r="R60" s="124"/>
      <c r="S60" s="125">
        <f t="shared" si="8"/>
        <v>0</v>
      </c>
      <c r="T60" s="123"/>
      <c r="U60" s="124"/>
      <c r="V60" s="125">
        <f t="shared" si="9"/>
        <v>0</v>
      </c>
      <c r="W60" s="126">
        <f t="shared" si="10"/>
        <v>16975</v>
      </c>
      <c r="X60" s="127">
        <f t="shared" si="11"/>
        <v>16975</v>
      </c>
      <c r="Y60" s="127">
        <f t="shared" si="12"/>
        <v>0</v>
      </c>
      <c r="Z60" s="128">
        <f t="shared" si="13"/>
        <v>0</v>
      </c>
      <c r="AA60" s="129"/>
      <c r="AB60" s="131"/>
      <c r="AC60" s="131"/>
      <c r="AD60" s="131"/>
      <c r="AE60" s="131"/>
      <c r="AF60" s="131"/>
      <c r="AG60" s="131"/>
    </row>
    <row r="61" spans="1:33" ht="30" customHeight="1">
      <c r="A61" s="119" t="s">
        <v>76</v>
      </c>
      <c r="B61" s="330" t="s">
        <v>354</v>
      </c>
      <c r="C61" s="341" t="s">
        <v>355</v>
      </c>
      <c r="D61" s="342" t="s">
        <v>111</v>
      </c>
      <c r="E61" s="343">
        <v>1</v>
      </c>
      <c r="F61" s="344">
        <v>9800</v>
      </c>
      <c r="G61" s="346">
        <f t="shared" si="4"/>
        <v>9800</v>
      </c>
      <c r="H61" s="343">
        <v>1</v>
      </c>
      <c r="I61" s="344">
        <v>9800</v>
      </c>
      <c r="J61" s="346">
        <f t="shared" si="5"/>
        <v>9800</v>
      </c>
      <c r="K61" s="123"/>
      <c r="L61" s="124"/>
      <c r="M61" s="125">
        <f t="shared" si="6"/>
        <v>0</v>
      </c>
      <c r="N61" s="123"/>
      <c r="O61" s="124"/>
      <c r="P61" s="125">
        <f t="shared" si="7"/>
        <v>0</v>
      </c>
      <c r="Q61" s="123"/>
      <c r="R61" s="124"/>
      <c r="S61" s="125">
        <f t="shared" si="8"/>
        <v>0</v>
      </c>
      <c r="T61" s="123"/>
      <c r="U61" s="124"/>
      <c r="V61" s="125">
        <f t="shared" si="9"/>
        <v>0</v>
      </c>
      <c r="W61" s="126">
        <f t="shared" si="10"/>
        <v>9800</v>
      </c>
      <c r="X61" s="127">
        <f t="shared" si="11"/>
        <v>9800</v>
      </c>
      <c r="Y61" s="127">
        <f t="shared" si="12"/>
        <v>0</v>
      </c>
      <c r="Z61" s="128">
        <f t="shared" si="13"/>
        <v>0</v>
      </c>
      <c r="AA61" s="129"/>
      <c r="AB61" s="131"/>
      <c r="AC61" s="131"/>
      <c r="AD61" s="131"/>
      <c r="AE61" s="131"/>
      <c r="AF61" s="131"/>
      <c r="AG61" s="131"/>
    </row>
    <row r="62" spans="1:33" ht="30" customHeight="1">
      <c r="A62" s="119" t="s">
        <v>76</v>
      </c>
      <c r="B62" s="330" t="s">
        <v>356</v>
      </c>
      <c r="C62" s="341" t="s">
        <v>357</v>
      </c>
      <c r="D62" s="342" t="s">
        <v>111</v>
      </c>
      <c r="E62" s="343">
        <v>1</v>
      </c>
      <c r="F62" s="344">
        <v>49000</v>
      </c>
      <c r="G62" s="346">
        <f t="shared" si="4"/>
        <v>49000</v>
      </c>
      <c r="H62" s="343">
        <v>1</v>
      </c>
      <c r="I62" s="344">
        <v>49000</v>
      </c>
      <c r="J62" s="346">
        <f t="shared" si="5"/>
        <v>49000</v>
      </c>
      <c r="K62" s="123"/>
      <c r="L62" s="124"/>
      <c r="M62" s="125">
        <f t="shared" si="6"/>
        <v>0</v>
      </c>
      <c r="N62" s="123"/>
      <c r="O62" s="124"/>
      <c r="P62" s="125">
        <f t="shared" si="7"/>
        <v>0</v>
      </c>
      <c r="Q62" s="123"/>
      <c r="R62" s="124"/>
      <c r="S62" s="125">
        <f t="shared" si="8"/>
        <v>0</v>
      </c>
      <c r="T62" s="123"/>
      <c r="U62" s="124"/>
      <c r="V62" s="125">
        <f t="shared" si="9"/>
        <v>0</v>
      </c>
      <c r="W62" s="126">
        <f t="shared" si="10"/>
        <v>49000</v>
      </c>
      <c r="X62" s="127">
        <f t="shared" si="11"/>
        <v>49000</v>
      </c>
      <c r="Y62" s="127">
        <f t="shared" si="12"/>
        <v>0</v>
      </c>
      <c r="Z62" s="128">
        <f t="shared" si="13"/>
        <v>0</v>
      </c>
      <c r="AA62" s="129"/>
      <c r="AB62" s="131"/>
      <c r="AC62" s="131"/>
      <c r="AD62" s="131"/>
      <c r="AE62" s="131"/>
      <c r="AF62" s="131"/>
      <c r="AG62" s="131"/>
    </row>
    <row r="63" spans="1:33" ht="30" customHeight="1">
      <c r="A63" s="119" t="s">
        <v>76</v>
      </c>
      <c r="B63" s="331" t="s">
        <v>358</v>
      </c>
      <c r="C63" s="347" t="s">
        <v>359</v>
      </c>
      <c r="D63" s="348" t="s">
        <v>111</v>
      </c>
      <c r="E63" s="349">
        <v>1</v>
      </c>
      <c r="F63" s="350">
        <v>29466</v>
      </c>
      <c r="G63" s="345">
        <f>E63*F63</f>
        <v>29466</v>
      </c>
      <c r="H63" s="349">
        <v>1</v>
      </c>
      <c r="I63" s="350">
        <v>29466</v>
      </c>
      <c r="J63" s="346">
        <f t="shared" si="5"/>
        <v>29466</v>
      </c>
      <c r="K63" s="123"/>
      <c r="L63" s="124"/>
      <c r="M63" s="125">
        <f t="shared" si="6"/>
        <v>0</v>
      </c>
      <c r="N63" s="123"/>
      <c r="O63" s="124"/>
      <c r="P63" s="125">
        <f t="shared" si="7"/>
        <v>0</v>
      </c>
      <c r="Q63" s="123"/>
      <c r="R63" s="124"/>
      <c r="S63" s="125">
        <f t="shared" si="8"/>
        <v>0</v>
      </c>
      <c r="T63" s="123"/>
      <c r="U63" s="124"/>
      <c r="V63" s="125">
        <f t="shared" si="9"/>
        <v>0</v>
      </c>
      <c r="W63" s="126">
        <f t="shared" si="10"/>
        <v>29466</v>
      </c>
      <c r="X63" s="127">
        <f t="shared" si="11"/>
        <v>29466</v>
      </c>
      <c r="Y63" s="127">
        <f t="shared" si="12"/>
        <v>0</v>
      </c>
      <c r="Z63" s="128">
        <f t="shared" si="13"/>
        <v>0</v>
      </c>
      <c r="AA63" s="129"/>
      <c r="AB63" s="131"/>
      <c r="AC63" s="131"/>
      <c r="AD63" s="131"/>
      <c r="AE63" s="131"/>
      <c r="AF63" s="131"/>
      <c r="AG63" s="131"/>
    </row>
    <row r="64" spans="1:33" ht="47.25" customHeight="1">
      <c r="A64" s="108" t="s">
        <v>73</v>
      </c>
      <c r="B64" s="155" t="s">
        <v>137</v>
      </c>
      <c r="C64" s="140" t="s">
        <v>138</v>
      </c>
      <c r="D64" s="141"/>
      <c r="E64" s="142"/>
      <c r="F64" s="143"/>
      <c r="G64" s="144"/>
      <c r="H64" s="142"/>
      <c r="I64" s="143"/>
      <c r="J64" s="144"/>
      <c r="K64" s="142">
        <f>SUM(K65:K66)</f>
        <v>0</v>
      </c>
      <c r="L64" s="143"/>
      <c r="M64" s="144">
        <f>SUM(M65:M66)</f>
        <v>0</v>
      </c>
      <c r="N64" s="142">
        <f>SUM(N65:N66)</f>
        <v>0</v>
      </c>
      <c r="O64" s="143"/>
      <c r="P64" s="144">
        <f>SUM(P65:P66)</f>
        <v>0</v>
      </c>
      <c r="Q64" s="142">
        <f>SUM(Q65:Q66)</f>
        <v>0</v>
      </c>
      <c r="R64" s="143"/>
      <c r="S64" s="144">
        <f>SUM(S65:S66)</f>
        <v>0</v>
      </c>
      <c r="T64" s="142">
        <f>SUM(T65:T66)</f>
        <v>0</v>
      </c>
      <c r="U64" s="143"/>
      <c r="V64" s="144">
        <f>SUM(V65:V66)</f>
        <v>0</v>
      </c>
      <c r="W64" s="144">
        <f>SUM(W65:W66)</f>
        <v>0</v>
      </c>
      <c r="X64" s="144">
        <f>SUM(X65:X66)</f>
        <v>0</v>
      </c>
      <c r="Y64" s="144">
        <f>W64-X64</f>
        <v>0</v>
      </c>
      <c r="Z64" s="144" t="e">
        <f>Y64/W64</f>
        <v>#DIV/0!</v>
      </c>
      <c r="AA64" s="146"/>
      <c r="AB64" s="118"/>
      <c r="AC64" s="118"/>
      <c r="AD64" s="118"/>
      <c r="AE64" s="118"/>
      <c r="AF64" s="118"/>
      <c r="AG64" s="118"/>
    </row>
    <row r="65" spans="1:33" ht="30" customHeight="1">
      <c r="A65" s="119" t="s">
        <v>76</v>
      </c>
      <c r="B65" s="120" t="s">
        <v>139</v>
      </c>
      <c r="C65" s="187" t="s">
        <v>140</v>
      </c>
      <c r="D65" s="122" t="s">
        <v>141</v>
      </c>
      <c r="E65" s="382" t="s">
        <v>142</v>
      </c>
      <c r="F65" s="383"/>
      <c r="G65" s="384"/>
      <c r="H65" s="382" t="s">
        <v>142</v>
      </c>
      <c r="I65" s="383"/>
      <c r="J65" s="384"/>
      <c r="K65" s="123"/>
      <c r="L65" s="124"/>
      <c r="M65" s="125">
        <f>K65*L65</f>
        <v>0</v>
      </c>
      <c r="N65" s="123"/>
      <c r="O65" s="124"/>
      <c r="P65" s="125">
        <f>N65*O65</f>
        <v>0</v>
      </c>
      <c r="Q65" s="123"/>
      <c r="R65" s="124"/>
      <c r="S65" s="125">
        <f>Q65*R65</f>
        <v>0</v>
      </c>
      <c r="T65" s="123"/>
      <c r="U65" s="124"/>
      <c r="V65" s="125">
        <f>T65*U65</f>
        <v>0</v>
      </c>
      <c r="W65" s="138">
        <f>G65+M65+S65</f>
        <v>0</v>
      </c>
      <c r="X65" s="127">
        <f>J65+P65+V65</f>
        <v>0</v>
      </c>
      <c r="Y65" s="127">
        <f>W65-X65</f>
        <v>0</v>
      </c>
      <c r="Z65" s="128" t="e">
        <f>Y65/W65</f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>
      <c r="A66" s="132" t="s">
        <v>76</v>
      </c>
      <c r="B66" s="133" t="s">
        <v>143</v>
      </c>
      <c r="C66" s="163" t="s">
        <v>144</v>
      </c>
      <c r="D66" s="134" t="s">
        <v>141</v>
      </c>
      <c r="E66" s="365"/>
      <c r="F66" s="385"/>
      <c r="G66" s="366"/>
      <c r="H66" s="365"/>
      <c r="I66" s="385"/>
      <c r="J66" s="366"/>
      <c r="K66" s="149"/>
      <c r="L66" s="150"/>
      <c r="M66" s="151">
        <f>K66*L66</f>
        <v>0</v>
      </c>
      <c r="N66" s="149"/>
      <c r="O66" s="150"/>
      <c r="P66" s="151">
        <f>N66*O66</f>
        <v>0</v>
      </c>
      <c r="Q66" s="149"/>
      <c r="R66" s="150"/>
      <c r="S66" s="151">
        <f>Q66*R66</f>
        <v>0</v>
      </c>
      <c r="T66" s="149"/>
      <c r="U66" s="150"/>
      <c r="V66" s="151">
        <f>T66*U66</f>
        <v>0</v>
      </c>
      <c r="W66" s="138">
        <f>G66+M66+S66</f>
        <v>0</v>
      </c>
      <c r="X66" s="127">
        <f>J66+P66+V66</f>
        <v>0</v>
      </c>
      <c r="Y66" s="165">
        <f>W66-X66</f>
        <v>0</v>
      </c>
      <c r="Z66" s="128" t="e">
        <f>Y66/W66</f>
        <v>#DIV/0!</v>
      </c>
      <c r="AA66" s="152"/>
      <c r="AB66" s="131"/>
      <c r="AC66" s="131"/>
      <c r="AD66" s="131"/>
      <c r="AE66" s="131"/>
      <c r="AF66" s="131"/>
      <c r="AG66" s="131"/>
    </row>
    <row r="67" spans="1:33" ht="30" customHeight="1">
      <c r="A67" s="166" t="s">
        <v>145</v>
      </c>
      <c r="B67" s="167"/>
      <c r="C67" s="168"/>
      <c r="D67" s="169"/>
      <c r="E67" s="173">
        <f>E49</f>
        <v>144</v>
      </c>
      <c r="F67" s="189"/>
      <c r="G67" s="172">
        <f>G49</f>
        <v>259141</v>
      </c>
      <c r="H67" s="173">
        <f>H49</f>
        <v>144</v>
      </c>
      <c r="I67" s="189"/>
      <c r="J67" s="172">
        <f>J49</f>
        <v>259141</v>
      </c>
      <c r="K67" s="190">
        <f>K64+K49</f>
        <v>0</v>
      </c>
      <c r="L67" s="189"/>
      <c r="M67" s="172">
        <f>M64+M49</f>
        <v>0</v>
      </c>
      <c r="N67" s="190">
        <f>N64+N49</f>
        <v>0</v>
      </c>
      <c r="O67" s="189"/>
      <c r="P67" s="172">
        <f>P64+P49</f>
        <v>0</v>
      </c>
      <c r="Q67" s="190">
        <f>Q64+Q49</f>
        <v>0</v>
      </c>
      <c r="R67" s="189"/>
      <c r="S67" s="172">
        <f>S64+S49</f>
        <v>0</v>
      </c>
      <c r="T67" s="190">
        <f>T64+T49</f>
        <v>0</v>
      </c>
      <c r="U67" s="189"/>
      <c r="V67" s="172">
        <f>V64+V49</f>
        <v>0</v>
      </c>
      <c r="W67" s="191">
        <f>W64+W49</f>
        <v>259141</v>
      </c>
      <c r="X67" s="191">
        <f>X64+X49</f>
        <v>259141</v>
      </c>
      <c r="Y67" s="191">
        <f>W67-X67</f>
        <v>0</v>
      </c>
      <c r="Z67" s="191">
        <f>Y67/W67</f>
        <v>0</v>
      </c>
      <c r="AA67" s="177"/>
      <c r="AB67" s="131"/>
      <c r="AC67" s="131"/>
      <c r="AD67" s="131"/>
      <c r="AE67" s="7"/>
      <c r="AF67" s="7"/>
      <c r="AG67" s="7"/>
    </row>
    <row r="68" spans="1:33" ht="30" customHeight="1">
      <c r="A68" s="178" t="s">
        <v>71</v>
      </c>
      <c r="B68" s="179">
        <v>4</v>
      </c>
      <c r="C68" s="180" t="s">
        <v>146</v>
      </c>
      <c r="D68" s="181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6"/>
      <c r="X68" s="106"/>
      <c r="Y68" s="182"/>
      <c r="Z68" s="106"/>
      <c r="AA68" s="107"/>
      <c r="AB68" s="7"/>
      <c r="AC68" s="7"/>
      <c r="AD68" s="7"/>
      <c r="AE68" s="7"/>
      <c r="AF68" s="7"/>
      <c r="AG68" s="7"/>
    </row>
    <row r="69" spans="1:33" ht="30" customHeight="1">
      <c r="A69" s="108" t="s">
        <v>73</v>
      </c>
      <c r="B69" s="155" t="s">
        <v>147</v>
      </c>
      <c r="C69" s="192" t="s">
        <v>148</v>
      </c>
      <c r="D69" s="111"/>
      <c r="E69" s="112">
        <f>SUM(E70:E72)</f>
        <v>1</v>
      </c>
      <c r="F69" s="113"/>
      <c r="G69" s="114">
        <f>SUM(G70:G72)</f>
        <v>10800</v>
      </c>
      <c r="H69" s="112">
        <f>SUM(H70:H72)</f>
        <v>1</v>
      </c>
      <c r="I69" s="113"/>
      <c r="J69" s="114">
        <f>SUM(J70:J72)</f>
        <v>10800</v>
      </c>
      <c r="K69" s="112">
        <f>SUM(K70:K72)</f>
        <v>0</v>
      </c>
      <c r="L69" s="113"/>
      <c r="M69" s="114">
        <f>SUM(M70:M72)</f>
        <v>0</v>
      </c>
      <c r="N69" s="112">
        <f>SUM(N70:N72)</f>
        <v>0</v>
      </c>
      <c r="O69" s="113"/>
      <c r="P69" s="114">
        <f>SUM(P70:P72)</f>
        <v>0</v>
      </c>
      <c r="Q69" s="112">
        <f>SUM(Q70:Q72)</f>
        <v>0</v>
      </c>
      <c r="R69" s="113"/>
      <c r="S69" s="114">
        <f>SUM(S70:S72)</f>
        <v>0</v>
      </c>
      <c r="T69" s="112">
        <f>SUM(T70:T72)</f>
        <v>0</v>
      </c>
      <c r="U69" s="113"/>
      <c r="V69" s="114">
        <f>SUM(V70:V72)</f>
        <v>0</v>
      </c>
      <c r="W69" s="114">
        <f>SUM(W70:W72)</f>
        <v>10800</v>
      </c>
      <c r="X69" s="114">
        <f>SUM(X70:X72)</f>
        <v>10800</v>
      </c>
      <c r="Y69" s="193">
        <f t="shared" ref="Y69:Y89" si="14">W69-X69</f>
        <v>0</v>
      </c>
      <c r="Z69" s="116">
        <f t="shared" ref="Z69:Z89" si="15">Y69/W69</f>
        <v>0</v>
      </c>
      <c r="AA69" s="117"/>
      <c r="AB69" s="118"/>
      <c r="AC69" s="118"/>
      <c r="AD69" s="118"/>
      <c r="AE69" s="118"/>
      <c r="AF69" s="118"/>
      <c r="AG69" s="118"/>
    </row>
    <row r="70" spans="1:33" ht="49.2" customHeight="1">
      <c r="A70" s="119" t="s">
        <v>76</v>
      </c>
      <c r="B70" s="120" t="s">
        <v>149</v>
      </c>
      <c r="C70" s="347" t="s">
        <v>360</v>
      </c>
      <c r="D70" s="348" t="s">
        <v>277</v>
      </c>
      <c r="E70" s="349">
        <v>1</v>
      </c>
      <c r="F70" s="350">
        <v>10800</v>
      </c>
      <c r="G70" s="346">
        <f>E70*F70</f>
        <v>10800</v>
      </c>
      <c r="H70" s="349">
        <v>1</v>
      </c>
      <c r="I70" s="350">
        <v>10800</v>
      </c>
      <c r="J70" s="346">
        <f>H70*I70</f>
        <v>10800</v>
      </c>
      <c r="K70" s="343"/>
      <c r="L70" s="196"/>
      <c r="M70" s="125">
        <f>K70*L70</f>
        <v>0</v>
      </c>
      <c r="N70" s="123"/>
      <c r="O70" s="196"/>
      <c r="P70" s="125">
        <f>N70*O70</f>
        <v>0</v>
      </c>
      <c r="Q70" s="123"/>
      <c r="R70" s="196"/>
      <c r="S70" s="125">
        <f>Q70*R70</f>
        <v>0</v>
      </c>
      <c r="T70" s="123"/>
      <c r="U70" s="196"/>
      <c r="V70" s="125">
        <f>T70*U70</f>
        <v>0</v>
      </c>
      <c r="W70" s="126">
        <f>G70+M70+S70</f>
        <v>10800</v>
      </c>
      <c r="X70" s="127">
        <f>J70+P70+V70</f>
        <v>10800</v>
      </c>
      <c r="Y70" s="127">
        <f t="shared" si="14"/>
        <v>0</v>
      </c>
      <c r="Z70" s="128">
        <f t="shared" si="15"/>
        <v>0</v>
      </c>
      <c r="AA70" s="129"/>
      <c r="AB70" s="131"/>
      <c r="AC70" s="131"/>
      <c r="AD70" s="131"/>
      <c r="AE70" s="131"/>
      <c r="AF70" s="131"/>
      <c r="AG70" s="131"/>
    </row>
    <row r="71" spans="1:33" ht="30" customHeight="1">
      <c r="A71" s="119" t="s">
        <v>76</v>
      </c>
      <c r="B71" s="120" t="s">
        <v>152</v>
      </c>
      <c r="C71" s="187" t="s">
        <v>150</v>
      </c>
      <c r="D71" s="194" t="s">
        <v>151</v>
      </c>
      <c r="E71" s="195"/>
      <c r="F71" s="196"/>
      <c r="G71" s="197">
        <f>E71*F71</f>
        <v>0</v>
      </c>
      <c r="H71" s="195"/>
      <c r="I71" s="196"/>
      <c r="J71" s="197">
        <f>H71*I71</f>
        <v>0</v>
      </c>
      <c r="K71" s="123"/>
      <c r="L71" s="196"/>
      <c r="M71" s="125">
        <f>K71*L71</f>
        <v>0</v>
      </c>
      <c r="N71" s="123"/>
      <c r="O71" s="196"/>
      <c r="P71" s="125">
        <f>N71*O71</f>
        <v>0</v>
      </c>
      <c r="Q71" s="123"/>
      <c r="R71" s="196"/>
      <c r="S71" s="125">
        <f>Q71*R71</f>
        <v>0</v>
      </c>
      <c r="T71" s="123"/>
      <c r="U71" s="196"/>
      <c r="V71" s="125">
        <f>T71*U71</f>
        <v>0</v>
      </c>
      <c r="W71" s="126">
        <f>G71+M71+S71</f>
        <v>0</v>
      </c>
      <c r="X71" s="127">
        <f>J71+P71+V71</f>
        <v>0</v>
      </c>
      <c r="Y71" s="127">
        <f t="shared" si="14"/>
        <v>0</v>
      </c>
      <c r="Z71" s="128" t="e">
        <f t="shared" si="15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>
      <c r="A72" s="147" t="s">
        <v>76</v>
      </c>
      <c r="B72" s="133" t="s">
        <v>153</v>
      </c>
      <c r="C72" s="163" t="s">
        <v>150</v>
      </c>
      <c r="D72" s="194" t="s">
        <v>151</v>
      </c>
      <c r="E72" s="198"/>
      <c r="F72" s="199"/>
      <c r="G72" s="200">
        <f>E72*F72</f>
        <v>0</v>
      </c>
      <c r="H72" s="198"/>
      <c r="I72" s="199"/>
      <c r="J72" s="200">
        <f>H72*I72</f>
        <v>0</v>
      </c>
      <c r="K72" s="135"/>
      <c r="L72" s="199"/>
      <c r="M72" s="137">
        <f>K72*L72</f>
        <v>0</v>
      </c>
      <c r="N72" s="135"/>
      <c r="O72" s="199"/>
      <c r="P72" s="137">
        <f>N72*O72</f>
        <v>0</v>
      </c>
      <c r="Q72" s="135"/>
      <c r="R72" s="199"/>
      <c r="S72" s="137">
        <f>Q72*R72</f>
        <v>0</v>
      </c>
      <c r="T72" s="135"/>
      <c r="U72" s="199"/>
      <c r="V72" s="137">
        <f>T72*U72</f>
        <v>0</v>
      </c>
      <c r="W72" s="138">
        <f>G72+M72+S72</f>
        <v>0</v>
      </c>
      <c r="X72" s="127">
        <f>J72+P72+V72</f>
        <v>0</v>
      </c>
      <c r="Y72" s="127">
        <f t="shared" si="14"/>
        <v>0</v>
      </c>
      <c r="Z72" s="128" t="e">
        <f t="shared" si="15"/>
        <v>#DIV/0!</v>
      </c>
      <c r="AA72" s="139"/>
      <c r="AB72" s="131"/>
      <c r="AC72" s="131"/>
      <c r="AD72" s="131"/>
      <c r="AE72" s="131"/>
      <c r="AF72" s="131"/>
      <c r="AG72" s="131"/>
    </row>
    <row r="73" spans="1:33" ht="30" customHeight="1">
      <c r="A73" s="108" t="s">
        <v>73</v>
      </c>
      <c r="B73" s="155" t="s">
        <v>154</v>
      </c>
      <c r="C73" s="153" t="s">
        <v>155</v>
      </c>
      <c r="D73" s="141"/>
      <c r="E73" s="142">
        <f>SUM(E74:E76)</f>
        <v>0</v>
      </c>
      <c r="F73" s="143"/>
      <c r="G73" s="144">
        <f>SUM(G74:G76)</f>
        <v>0</v>
      </c>
      <c r="H73" s="142">
        <f>SUM(H74:H76)</f>
        <v>0</v>
      </c>
      <c r="I73" s="143"/>
      <c r="J73" s="144">
        <f>SUM(J74:J76)</f>
        <v>0</v>
      </c>
      <c r="K73" s="142">
        <f>SUM(K74:K76)</f>
        <v>0</v>
      </c>
      <c r="L73" s="143"/>
      <c r="M73" s="144">
        <f>SUM(M74:M76)</f>
        <v>0</v>
      </c>
      <c r="N73" s="142">
        <f>SUM(N74:N76)</f>
        <v>0</v>
      </c>
      <c r="O73" s="143"/>
      <c r="P73" s="144">
        <f>SUM(P74:P76)</f>
        <v>0</v>
      </c>
      <c r="Q73" s="142">
        <f>SUM(Q74:Q76)</f>
        <v>0</v>
      </c>
      <c r="R73" s="143"/>
      <c r="S73" s="144">
        <f>SUM(S74:S76)</f>
        <v>0</v>
      </c>
      <c r="T73" s="142">
        <f>SUM(T74:T76)</f>
        <v>0</v>
      </c>
      <c r="U73" s="143"/>
      <c r="V73" s="144">
        <f>SUM(V74:V76)</f>
        <v>0</v>
      </c>
      <c r="W73" s="144">
        <f>SUM(W74:W76)</f>
        <v>0</v>
      </c>
      <c r="X73" s="144">
        <f>SUM(X74:X76)</f>
        <v>0</v>
      </c>
      <c r="Y73" s="144">
        <f t="shared" si="14"/>
        <v>0</v>
      </c>
      <c r="Z73" s="144" t="e">
        <f t="shared" si="15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>
      <c r="A74" s="119" t="s">
        <v>76</v>
      </c>
      <c r="B74" s="120" t="s">
        <v>156</v>
      </c>
      <c r="C74" s="201" t="s">
        <v>157</v>
      </c>
      <c r="D74" s="202" t="s">
        <v>158</v>
      </c>
      <c r="E74" s="123"/>
      <c r="F74" s="124"/>
      <c r="G74" s="125">
        <f>E74*F74</f>
        <v>0</v>
      </c>
      <c r="H74" s="123"/>
      <c r="I74" s="124"/>
      <c r="J74" s="125">
        <f>H74*I74</f>
        <v>0</v>
      </c>
      <c r="K74" s="123"/>
      <c r="L74" s="124"/>
      <c r="M74" s="125">
        <f>K74*L74</f>
        <v>0</v>
      </c>
      <c r="N74" s="123"/>
      <c r="O74" s="124"/>
      <c r="P74" s="125">
        <f>N74*O74</f>
        <v>0</v>
      </c>
      <c r="Q74" s="123"/>
      <c r="R74" s="124"/>
      <c r="S74" s="125">
        <f>Q74*R74</f>
        <v>0</v>
      </c>
      <c r="T74" s="123"/>
      <c r="U74" s="124"/>
      <c r="V74" s="125">
        <f>T74*U74</f>
        <v>0</v>
      </c>
      <c r="W74" s="126">
        <f>G74+M74+S74</f>
        <v>0</v>
      </c>
      <c r="X74" s="127">
        <f>J74+P74+V74</f>
        <v>0</v>
      </c>
      <c r="Y74" s="127">
        <f t="shared" si="14"/>
        <v>0</v>
      </c>
      <c r="Z74" s="128" t="e">
        <f t="shared" si="15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>
      <c r="A75" s="119" t="s">
        <v>76</v>
      </c>
      <c r="B75" s="120" t="s">
        <v>159</v>
      </c>
      <c r="C75" s="201" t="s">
        <v>133</v>
      </c>
      <c r="D75" s="202" t="s">
        <v>158</v>
      </c>
      <c r="E75" s="123"/>
      <c r="F75" s="124"/>
      <c r="G75" s="125">
        <f>E75*F75</f>
        <v>0</v>
      </c>
      <c r="H75" s="123"/>
      <c r="I75" s="124"/>
      <c r="J75" s="125">
        <f>H75*I75</f>
        <v>0</v>
      </c>
      <c r="K75" s="123"/>
      <c r="L75" s="124"/>
      <c r="M75" s="125">
        <f>K75*L75</f>
        <v>0</v>
      </c>
      <c r="N75" s="123"/>
      <c r="O75" s="124"/>
      <c r="P75" s="125">
        <f>N75*O75</f>
        <v>0</v>
      </c>
      <c r="Q75" s="123"/>
      <c r="R75" s="124"/>
      <c r="S75" s="125">
        <f>Q75*R75</f>
        <v>0</v>
      </c>
      <c r="T75" s="123"/>
      <c r="U75" s="124"/>
      <c r="V75" s="125">
        <f>T75*U75</f>
        <v>0</v>
      </c>
      <c r="W75" s="126">
        <f>G75+M75+S75</f>
        <v>0</v>
      </c>
      <c r="X75" s="127">
        <f>J75+P75+V75</f>
        <v>0</v>
      </c>
      <c r="Y75" s="127">
        <f t="shared" si="14"/>
        <v>0</v>
      </c>
      <c r="Z75" s="128" t="e">
        <f t="shared" si="15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>
      <c r="A76" s="132" t="s">
        <v>76</v>
      </c>
      <c r="B76" s="154" t="s">
        <v>160</v>
      </c>
      <c r="C76" s="203" t="s">
        <v>135</v>
      </c>
      <c r="D76" s="202" t="s">
        <v>158</v>
      </c>
      <c r="E76" s="135"/>
      <c r="F76" s="136"/>
      <c r="G76" s="137">
        <f>E76*F76</f>
        <v>0</v>
      </c>
      <c r="H76" s="135"/>
      <c r="I76" s="136"/>
      <c r="J76" s="137">
        <f>H76*I76</f>
        <v>0</v>
      </c>
      <c r="K76" s="135"/>
      <c r="L76" s="136"/>
      <c r="M76" s="137">
        <f>K76*L76</f>
        <v>0</v>
      </c>
      <c r="N76" s="135"/>
      <c r="O76" s="136"/>
      <c r="P76" s="137">
        <f>N76*O76</f>
        <v>0</v>
      </c>
      <c r="Q76" s="135"/>
      <c r="R76" s="136"/>
      <c r="S76" s="137">
        <f>Q76*R76</f>
        <v>0</v>
      </c>
      <c r="T76" s="135"/>
      <c r="U76" s="136"/>
      <c r="V76" s="137">
        <f>T76*U76</f>
        <v>0</v>
      </c>
      <c r="W76" s="138">
        <f>G76+M76+S76</f>
        <v>0</v>
      </c>
      <c r="X76" s="127">
        <f>J76+P76+V76</f>
        <v>0</v>
      </c>
      <c r="Y76" s="127">
        <f t="shared" si="14"/>
        <v>0</v>
      </c>
      <c r="Z76" s="128" t="e">
        <f t="shared" si="15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>
      <c r="A77" s="108" t="s">
        <v>73</v>
      </c>
      <c r="B77" s="155" t="s">
        <v>161</v>
      </c>
      <c r="C77" s="153" t="s">
        <v>162</v>
      </c>
      <c r="D77" s="141"/>
      <c r="E77" s="142">
        <f>SUM(E78:E80)</f>
        <v>1146</v>
      </c>
      <c r="F77" s="143"/>
      <c r="G77" s="144">
        <f>SUM(G78:G80)</f>
        <v>17190</v>
      </c>
      <c r="H77" s="142">
        <f>SUM(H78:H80)</f>
        <v>1146</v>
      </c>
      <c r="I77" s="143"/>
      <c r="J77" s="144">
        <f>SUM(J78:J80)</f>
        <v>17190</v>
      </c>
      <c r="K77" s="142">
        <f>SUM(K78:K80)</f>
        <v>0</v>
      </c>
      <c r="L77" s="143"/>
      <c r="M77" s="144">
        <f>SUM(M78:M80)</f>
        <v>0</v>
      </c>
      <c r="N77" s="142">
        <f>SUM(N78:N80)</f>
        <v>0</v>
      </c>
      <c r="O77" s="143"/>
      <c r="P77" s="144">
        <f>SUM(P78:P80)</f>
        <v>0</v>
      </c>
      <c r="Q77" s="142">
        <f>SUM(Q78:Q80)</f>
        <v>0</v>
      </c>
      <c r="R77" s="143"/>
      <c r="S77" s="144">
        <f>SUM(S78:S80)</f>
        <v>0</v>
      </c>
      <c r="T77" s="142">
        <f>SUM(T78:T80)</f>
        <v>0</v>
      </c>
      <c r="U77" s="143"/>
      <c r="V77" s="144">
        <f>SUM(V78:V80)</f>
        <v>0</v>
      </c>
      <c r="W77" s="144">
        <f>SUM(W78:W80)</f>
        <v>17190</v>
      </c>
      <c r="X77" s="144">
        <f>SUM(X78:X80)</f>
        <v>17190</v>
      </c>
      <c r="Y77" s="144">
        <f t="shared" si="14"/>
        <v>0</v>
      </c>
      <c r="Z77" s="144">
        <f t="shared" si="15"/>
        <v>0</v>
      </c>
      <c r="AA77" s="146"/>
      <c r="AB77" s="118"/>
      <c r="AC77" s="118"/>
      <c r="AD77" s="118"/>
      <c r="AE77" s="118"/>
      <c r="AF77" s="118"/>
      <c r="AG77" s="118"/>
    </row>
    <row r="78" spans="1:33" ht="30" customHeight="1">
      <c r="A78" s="119" t="s">
        <v>76</v>
      </c>
      <c r="B78" s="120" t="s">
        <v>163</v>
      </c>
      <c r="C78" s="201" t="s">
        <v>164</v>
      </c>
      <c r="D78" s="202" t="s">
        <v>165</v>
      </c>
      <c r="E78" s="123"/>
      <c r="F78" s="124"/>
      <c r="G78" s="125">
        <f>E78*F78</f>
        <v>0</v>
      </c>
      <c r="H78" s="123"/>
      <c r="I78" s="124"/>
      <c r="J78" s="125">
        <f>H78*I78</f>
        <v>0</v>
      </c>
      <c r="K78" s="123"/>
      <c r="L78" s="124"/>
      <c r="M78" s="125">
        <f>K78*L78</f>
        <v>0</v>
      </c>
      <c r="N78" s="123"/>
      <c r="O78" s="124"/>
      <c r="P78" s="125">
        <f>N78*O78</f>
        <v>0</v>
      </c>
      <c r="Q78" s="123"/>
      <c r="R78" s="124"/>
      <c r="S78" s="125">
        <f>Q78*R78</f>
        <v>0</v>
      </c>
      <c r="T78" s="123"/>
      <c r="U78" s="124"/>
      <c r="V78" s="125">
        <f>T78*U78</f>
        <v>0</v>
      </c>
      <c r="W78" s="126">
        <f>G78+M78+S78</f>
        <v>0</v>
      </c>
      <c r="X78" s="127">
        <f>J78+P78+V78</f>
        <v>0</v>
      </c>
      <c r="Y78" s="127">
        <f t="shared" si="14"/>
        <v>0</v>
      </c>
      <c r="Z78" s="128" t="e">
        <f t="shared" si="15"/>
        <v>#DIV/0!</v>
      </c>
      <c r="AA78" s="129"/>
      <c r="AB78" s="131"/>
      <c r="AC78" s="131"/>
      <c r="AD78" s="131"/>
      <c r="AE78" s="131"/>
      <c r="AF78" s="131"/>
      <c r="AG78" s="131"/>
    </row>
    <row r="79" spans="1:33" ht="45" customHeight="1">
      <c r="A79" s="119" t="s">
        <v>76</v>
      </c>
      <c r="B79" s="120" t="s">
        <v>166</v>
      </c>
      <c r="C79" s="352" t="s">
        <v>361</v>
      </c>
      <c r="D79" s="342" t="s">
        <v>165</v>
      </c>
      <c r="E79" s="343">
        <v>1146</v>
      </c>
      <c r="F79" s="344">
        <v>15</v>
      </c>
      <c r="G79" s="346">
        <f>E79*F79</f>
        <v>17190</v>
      </c>
      <c r="H79" s="343">
        <v>1146</v>
      </c>
      <c r="I79" s="344">
        <v>15</v>
      </c>
      <c r="J79" s="346">
        <f>H79*I79</f>
        <v>17190</v>
      </c>
      <c r="K79" s="343"/>
      <c r="L79" s="124"/>
      <c r="M79" s="125">
        <f>K79*L79</f>
        <v>0</v>
      </c>
      <c r="N79" s="123"/>
      <c r="O79" s="124"/>
      <c r="P79" s="125">
        <f>N79*O79</f>
        <v>0</v>
      </c>
      <c r="Q79" s="123"/>
      <c r="R79" s="124"/>
      <c r="S79" s="125">
        <f>Q79*R79</f>
        <v>0</v>
      </c>
      <c r="T79" s="123"/>
      <c r="U79" s="124"/>
      <c r="V79" s="125">
        <f>T79*U79</f>
        <v>0</v>
      </c>
      <c r="W79" s="126">
        <f>G79+M79+S79</f>
        <v>17190</v>
      </c>
      <c r="X79" s="127">
        <f>J79+P79+V79</f>
        <v>17190</v>
      </c>
      <c r="Y79" s="127">
        <f t="shared" si="14"/>
        <v>0</v>
      </c>
      <c r="Z79" s="128">
        <f t="shared" si="15"/>
        <v>0</v>
      </c>
      <c r="AA79" s="129"/>
      <c r="AB79" s="131"/>
      <c r="AC79" s="131"/>
      <c r="AD79" s="131"/>
      <c r="AE79" s="131"/>
      <c r="AF79" s="131"/>
      <c r="AG79" s="131"/>
    </row>
    <row r="80" spans="1:33" ht="30" customHeight="1">
      <c r="A80" s="132" t="s">
        <v>76</v>
      </c>
      <c r="B80" s="154" t="s">
        <v>167</v>
      </c>
      <c r="C80" s="203" t="s">
        <v>168</v>
      </c>
      <c r="D80" s="204" t="s">
        <v>165</v>
      </c>
      <c r="E80" s="135"/>
      <c r="F80" s="136"/>
      <c r="G80" s="137">
        <f>E80*F80</f>
        <v>0</v>
      </c>
      <c r="H80" s="135"/>
      <c r="I80" s="136"/>
      <c r="J80" s="137">
        <f>H80*I80</f>
        <v>0</v>
      </c>
      <c r="K80" s="135"/>
      <c r="L80" s="136"/>
      <c r="M80" s="137">
        <f>K80*L80</f>
        <v>0</v>
      </c>
      <c r="N80" s="135"/>
      <c r="O80" s="136"/>
      <c r="P80" s="137">
        <f>N80*O80</f>
        <v>0</v>
      </c>
      <c r="Q80" s="135"/>
      <c r="R80" s="136"/>
      <c r="S80" s="137">
        <f>Q80*R80</f>
        <v>0</v>
      </c>
      <c r="T80" s="135"/>
      <c r="U80" s="136"/>
      <c r="V80" s="137">
        <f>T80*U80</f>
        <v>0</v>
      </c>
      <c r="W80" s="138">
        <f>G80+M80+S80</f>
        <v>0</v>
      </c>
      <c r="X80" s="127">
        <f>J80+P80+V80</f>
        <v>0</v>
      </c>
      <c r="Y80" s="127">
        <f t="shared" si="14"/>
        <v>0</v>
      </c>
      <c r="Z80" s="128" t="e">
        <f t="shared" si="15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>
      <c r="A81" s="108" t="s">
        <v>73</v>
      </c>
      <c r="B81" s="155" t="s">
        <v>169</v>
      </c>
      <c r="C81" s="153" t="s">
        <v>170</v>
      </c>
      <c r="D81" s="141"/>
      <c r="E81" s="142">
        <f>SUM(E82:E84)</f>
        <v>0</v>
      </c>
      <c r="F81" s="143"/>
      <c r="G81" s="144">
        <f>SUM(G82:G84)</f>
        <v>0</v>
      </c>
      <c r="H81" s="142">
        <f>SUM(H82:H84)</f>
        <v>0</v>
      </c>
      <c r="I81" s="143"/>
      <c r="J81" s="144">
        <f>SUM(J82:J84)</f>
        <v>0</v>
      </c>
      <c r="K81" s="142">
        <f>SUM(K82:K84)</f>
        <v>0</v>
      </c>
      <c r="L81" s="143"/>
      <c r="M81" s="144">
        <f>SUM(M82:M84)</f>
        <v>0</v>
      </c>
      <c r="N81" s="142">
        <f>SUM(N82:N84)</f>
        <v>0</v>
      </c>
      <c r="O81" s="143"/>
      <c r="P81" s="144">
        <f>SUM(P82:P84)</f>
        <v>0</v>
      </c>
      <c r="Q81" s="142">
        <f>SUM(Q82:Q84)</f>
        <v>0</v>
      </c>
      <c r="R81" s="143"/>
      <c r="S81" s="144">
        <f>SUM(S82:S84)</f>
        <v>0</v>
      </c>
      <c r="T81" s="142">
        <f>SUM(T82:T84)</f>
        <v>0</v>
      </c>
      <c r="U81" s="143"/>
      <c r="V81" s="144">
        <f>SUM(V82:V84)</f>
        <v>0</v>
      </c>
      <c r="W81" s="144">
        <f>SUM(W82:W84)</f>
        <v>0</v>
      </c>
      <c r="X81" s="144">
        <f>SUM(X82:X84)</f>
        <v>0</v>
      </c>
      <c r="Y81" s="144">
        <f t="shared" si="14"/>
        <v>0</v>
      </c>
      <c r="Z81" s="144" t="e">
        <f t="shared" si="15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>
      <c r="A82" s="119" t="s">
        <v>76</v>
      </c>
      <c r="B82" s="120" t="s">
        <v>171</v>
      </c>
      <c r="C82" s="187" t="s">
        <v>172</v>
      </c>
      <c r="D82" s="202" t="s">
        <v>111</v>
      </c>
      <c r="E82" s="123"/>
      <c r="F82" s="124"/>
      <c r="G82" s="125">
        <f>E82*F82</f>
        <v>0</v>
      </c>
      <c r="H82" s="123"/>
      <c r="I82" s="124"/>
      <c r="J82" s="125">
        <f>H82*I82</f>
        <v>0</v>
      </c>
      <c r="K82" s="123"/>
      <c r="L82" s="124"/>
      <c r="M82" s="125">
        <f>K82*L82</f>
        <v>0</v>
      </c>
      <c r="N82" s="123"/>
      <c r="O82" s="124"/>
      <c r="P82" s="125">
        <f>N82*O82</f>
        <v>0</v>
      </c>
      <c r="Q82" s="123"/>
      <c r="R82" s="124"/>
      <c r="S82" s="125">
        <f>Q82*R82</f>
        <v>0</v>
      </c>
      <c r="T82" s="123"/>
      <c r="U82" s="124"/>
      <c r="V82" s="125">
        <f>T82*U82</f>
        <v>0</v>
      </c>
      <c r="W82" s="126">
        <f>G82+M82+S82</f>
        <v>0</v>
      </c>
      <c r="X82" s="127">
        <f>J82+P82+V82</f>
        <v>0</v>
      </c>
      <c r="Y82" s="127">
        <f t="shared" si="14"/>
        <v>0</v>
      </c>
      <c r="Z82" s="128" t="e">
        <f t="shared" si="15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>
      <c r="A83" s="119" t="s">
        <v>76</v>
      </c>
      <c r="B83" s="120" t="s">
        <v>173</v>
      </c>
      <c r="C83" s="187" t="s">
        <v>172</v>
      </c>
      <c r="D83" s="202" t="s">
        <v>111</v>
      </c>
      <c r="E83" s="123"/>
      <c r="F83" s="124"/>
      <c r="G83" s="125">
        <f>E83*F83</f>
        <v>0</v>
      </c>
      <c r="H83" s="123"/>
      <c r="I83" s="124"/>
      <c r="J83" s="125">
        <f>H83*I83</f>
        <v>0</v>
      </c>
      <c r="K83" s="123"/>
      <c r="L83" s="124"/>
      <c r="M83" s="125">
        <f>K83*L83</f>
        <v>0</v>
      </c>
      <c r="N83" s="123"/>
      <c r="O83" s="124"/>
      <c r="P83" s="125">
        <f>N83*O83</f>
        <v>0</v>
      </c>
      <c r="Q83" s="123"/>
      <c r="R83" s="124"/>
      <c r="S83" s="125">
        <f>Q83*R83</f>
        <v>0</v>
      </c>
      <c r="T83" s="123"/>
      <c r="U83" s="124"/>
      <c r="V83" s="125">
        <f>T83*U83</f>
        <v>0</v>
      </c>
      <c r="W83" s="126">
        <f>G83+M83+S83</f>
        <v>0</v>
      </c>
      <c r="X83" s="127">
        <f>J83+P83+V83</f>
        <v>0</v>
      </c>
      <c r="Y83" s="127">
        <f t="shared" si="14"/>
        <v>0</v>
      </c>
      <c r="Z83" s="128" t="e">
        <f t="shared" si="15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>
      <c r="A84" s="132" t="s">
        <v>76</v>
      </c>
      <c r="B84" s="133" t="s">
        <v>174</v>
      </c>
      <c r="C84" s="163" t="s">
        <v>172</v>
      </c>
      <c r="D84" s="204" t="s">
        <v>111</v>
      </c>
      <c r="E84" s="135"/>
      <c r="F84" s="136"/>
      <c r="G84" s="137">
        <f>E84*F84</f>
        <v>0</v>
      </c>
      <c r="H84" s="135"/>
      <c r="I84" s="136"/>
      <c r="J84" s="137">
        <f>H84*I84</f>
        <v>0</v>
      </c>
      <c r="K84" s="135"/>
      <c r="L84" s="136"/>
      <c r="M84" s="137">
        <f>K84*L84</f>
        <v>0</v>
      </c>
      <c r="N84" s="135"/>
      <c r="O84" s="136"/>
      <c r="P84" s="137">
        <f>N84*O84</f>
        <v>0</v>
      </c>
      <c r="Q84" s="135"/>
      <c r="R84" s="136"/>
      <c r="S84" s="137">
        <f>Q84*R84</f>
        <v>0</v>
      </c>
      <c r="T84" s="135"/>
      <c r="U84" s="136"/>
      <c r="V84" s="137">
        <f>T84*U84</f>
        <v>0</v>
      </c>
      <c r="W84" s="138">
        <f>G84+M84+S84</f>
        <v>0</v>
      </c>
      <c r="X84" s="127">
        <f>J84+P84+V84</f>
        <v>0</v>
      </c>
      <c r="Y84" s="127">
        <f t="shared" si="14"/>
        <v>0</v>
      </c>
      <c r="Z84" s="128" t="e">
        <f t="shared" si="15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>
      <c r="A85" s="108" t="s">
        <v>73</v>
      </c>
      <c r="B85" s="155" t="s">
        <v>175</v>
      </c>
      <c r="C85" s="153" t="s">
        <v>176</v>
      </c>
      <c r="D85" s="141"/>
      <c r="E85" s="142">
        <f>SUM(E86:E88)</f>
        <v>0</v>
      </c>
      <c r="F85" s="143"/>
      <c r="G85" s="144">
        <f>SUM(G86:G88)</f>
        <v>0</v>
      </c>
      <c r="H85" s="142">
        <f>SUM(H86:H88)</f>
        <v>0</v>
      </c>
      <c r="I85" s="143"/>
      <c r="J85" s="144">
        <f>SUM(J86:J88)</f>
        <v>0</v>
      </c>
      <c r="K85" s="142">
        <f>SUM(K86:K88)</f>
        <v>0</v>
      </c>
      <c r="L85" s="143"/>
      <c r="M85" s="144">
        <f>SUM(M86:M88)</f>
        <v>0</v>
      </c>
      <c r="N85" s="142">
        <f>SUM(N86:N88)</f>
        <v>0</v>
      </c>
      <c r="O85" s="143"/>
      <c r="P85" s="144">
        <f>SUM(P86:P88)</f>
        <v>0</v>
      </c>
      <c r="Q85" s="142">
        <f>SUM(Q86:Q88)</f>
        <v>0</v>
      </c>
      <c r="R85" s="143"/>
      <c r="S85" s="144">
        <f>SUM(S86:S88)</f>
        <v>0</v>
      </c>
      <c r="T85" s="142">
        <f>SUM(T86:T88)</f>
        <v>0</v>
      </c>
      <c r="U85" s="143"/>
      <c r="V85" s="144">
        <f>SUM(V86:V88)</f>
        <v>0</v>
      </c>
      <c r="W85" s="144">
        <f>SUM(W86:W88)</f>
        <v>0</v>
      </c>
      <c r="X85" s="144">
        <f>SUM(X86:X88)</f>
        <v>0</v>
      </c>
      <c r="Y85" s="144">
        <f t="shared" si="14"/>
        <v>0</v>
      </c>
      <c r="Z85" s="144" t="e">
        <f t="shared" si="15"/>
        <v>#DIV/0!</v>
      </c>
      <c r="AA85" s="146"/>
      <c r="AB85" s="118"/>
      <c r="AC85" s="118"/>
      <c r="AD85" s="118"/>
      <c r="AE85" s="118"/>
      <c r="AF85" s="118"/>
      <c r="AG85" s="118"/>
    </row>
    <row r="86" spans="1:33" ht="30" customHeight="1">
      <c r="A86" s="119" t="s">
        <v>76</v>
      </c>
      <c r="B86" s="120" t="s">
        <v>177</v>
      </c>
      <c r="C86" s="187" t="s">
        <v>172</v>
      </c>
      <c r="D86" s="202" t="s">
        <v>111</v>
      </c>
      <c r="E86" s="123"/>
      <c r="F86" s="124"/>
      <c r="G86" s="125">
        <f>E86*F86</f>
        <v>0</v>
      </c>
      <c r="H86" s="123"/>
      <c r="I86" s="124"/>
      <c r="J86" s="125">
        <f>H86*I86</f>
        <v>0</v>
      </c>
      <c r="K86" s="123"/>
      <c r="L86" s="124"/>
      <c r="M86" s="125">
        <f>K86*L86</f>
        <v>0</v>
      </c>
      <c r="N86" s="123"/>
      <c r="O86" s="124"/>
      <c r="P86" s="125">
        <f>N86*O86</f>
        <v>0</v>
      </c>
      <c r="Q86" s="123"/>
      <c r="R86" s="124"/>
      <c r="S86" s="125">
        <f>Q86*R86</f>
        <v>0</v>
      </c>
      <c r="T86" s="123"/>
      <c r="U86" s="124"/>
      <c r="V86" s="125">
        <f>T86*U86</f>
        <v>0</v>
      </c>
      <c r="W86" s="126">
        <f>G86+M86+S86</f>
        <v>0</v>
      </c>
      <c r="X86" s="127">
        <f>J86+P86+V86</f>
        <v>0</v>
      </c>
      <c r="Y86" s="127">
        <f t="shared" si="14"/>
        <v>0</v>
      </c>
      <c r="Z86" s="128" t="e">
        <f t="shared" si="15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>
      <c r="A87" s="119" t="s">
        <v>76</v>
      </c>
      <c r="B87" s="120" t="s">
        <v>178</v>
      </c>
      <c r="C87" s="187" t="s">
        <v>172</v>
      </c>
      <c r="D87" s="202" t="s">
        <v>111</v>
      </c>
      <c r="E87" s="123"/>
      <c r="F87" s="124"/>
      <c r="G87" s="125">
        <f>E87*F87</f>
        <v>0</v>
      </c>
      <c r="H87" s="123"/>
      <c r="I87" s="124"/>
      <c r="J87" s="125">
        <f>H87*I87</f>
        <v>0</v>
      </c>
      <c r="K87" s="123"/>
      <c r="L87" s="124"/>
      <c r="M87" s="125">
        <f>K87*L87</f>
        <v>0</v>
      </c>
      <c r="N87" s="123"/>
      <c r="O87" s="124"/>
      <c r="P87" s="125">
        <f>N87*O87</f>
        <v>0</v>
      </c>
      <c r="Q87" s="123"/>
      <c r="R87" s="124"/>
      <c r="S87" s="125">
        <f>Q87*R87</f>
        <v>0</v>
      </c>
      <c r="T87" s="123"/>
      <c r="U87" s="124"/>
      <c r="V87" s="125">
        <f>T87*U87</f>
        <v>0</v>
      </c>
      <c r="W87" s="126">
        <f>G87+M87+S87</f>
        <v>0</v>
      </c>
      <c r="X87" s="127">
        <f>J87+P87+V87</f>
        <v>0</v>
      </c>
      <c r="Y87" s="127">
        <f t="shared" si="14"/>
        <v>0</v>
      </c>
      <c r="Z87" s="128" t="e">
        <f t="shared" si="15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>
      <c r="A88" s="132" t="s">
        <v>76</v>
      </c>
      <c r="B88" s="154" t="s">
        <v>179</v>
      </c>
      <c r="C88" s="163" t="s">
        <v>172</v>
      </c>
      <c r="D88" s="204" t="s">
        <v>111</v>
      </c>
      <c r="E88" s="135"/>
      <c r="F88" s="136"/>
      <c r="G88" s="137">
        <f>E88*F88</f>
        <v>0</v>
      </c>
      <c r="H88" s="135"/>
      <c r="I88" s="136"/>
      <c r="J88" s="137">
        <f>H88*I88</f>
        <v>0</v>
      </c>
      <c r="K88" s="135"/>
      <c r="L88" s="136"/>
      <c r="M88" s="137">
        <f>K88*L88</f>
        <v>0</v>
      </c>
      <c r="N88" s="135"/>
      <c r="O88" s="136"/>
      <c r="P88" s="137">
        <f>N88*O88</f>
        <v>0</v>
      </c>
      <c r="Q88" s="135"/>
      <c r="R88" s="136"/>
      <c r="S88" s="137">
        <f>Q88*R88</f>
        <v>0</v>
      </c>
      <c r="T88" s="135"/>
      <c r="U88" s="136"/>
      <c r="V88" s="137">
        <f>T88*U88</f>
        <v>0</v>
      </c>
      <c r="W88" s="138">
        <f>G88+M88+S88</f>
        <v>0</v>
      </c>
      <c r="X88" s="127">
        <f>J88+P88+V88</f>
        <v>0</v>
      </c>
      <c r="Y88" s="165">
        <f t="shared" si="14"/>
        <v>0</v>
      </c>
      <c r="Z88" s="128" t="e">
        <f t="shared" si="15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>
      <c r="A89" s="166" t="s">
        <v>180</v>
      </c>
      <c r="B89" s="167"/>
      <c r="C89" s="168"/>
      <c r="D89" s="169"/>
      <c r="E89" s="173">
        <f>E85+E81+E77+E73+E69</f>
        <v>1147</v>
      </c>
      <c r="F89" s="189"/>
      <c r="G89" s="172">
        <f>G85+G81+G77+G73+G69</f>
        <v>27990</v>
      </c>
      <c r="H89" s="173">
        <f>H85+H81+H77+H73+H69</f>
        <v>1147</v>
      </c>
      <c r="I89" s="189"/>
      <c r="J89" s="172">
        <f>J85+J81+J77+J73+J69</f>
        <v>27990</v>
      </c>
      <c r="K89" s="190">
        <f>K85+K81+K77+K73+K69</f>
        <v>0</v>
      </c>
      <c r="L89" s="189"/>
      <c r="M89" s="172">
        <f>M85+M81+M77+M73+M69</f>
        <v>0</v>
      </c>
      <c r="N89" s="190">
        <f>N85+N81+N77+N73+N69</f>
        <v>0</v>
      </c>
      <c r="O89" s="189"/>
      <c r="P89" s="172">
        <f>P85+P81+P77+P73+P69</f>
        <v>0</v>
      </c>
      <c r="Q89" s="190">
        <f>Q85+Q81+Q77+Q73+Q69</f>
        <v>0</v>
      </c>
      <c r="R89" s="189"/>
      <c r="S89" s="172">
        <f>S85+S81+S77+S73+S69</f>
        <v>0</v>
      </c>
      <c r="T89" s="190">
        <f>T85+T81+T77+T73+T69</f>
        <v>0</v>
      </c>
      <c r="U89" s="189"/>
      <c r="V89" s="172">
        <f>V85+V81+V77+V73+V69</f>
        <v>0</v>
      </c>
      <c r="W89" s="191">
        <f>W85+W81+W77+W73+W69</f>
        <v>27990</v>
      </c>
      <c r="X89" s="205">
        <f>X85+X81+X77+X73+X69</f>
        <v>27990</v>
      </c>
      <c r="Y89" s="206">
        <f t="shared" si="14"/>
        <v>0</v>
      </c>
      <c r="Z89" s="206">
        <f t="shared" si="15"/>
        <v>0</v>
      </c>
      <c r="AA89" s="177"/>
      <c r="AB89" s="7"/>
      <c r="AC89" s="7"/>
      <c r="AD89" s="7"/>
      <c r="AE89" s="7"/>
      <c r="AF89" s="7"/>
      <c r="AG89" s="7"/>
    </row>
    <row r="90" spans="1:33" ht="30" customHeight="1">
      <c r="A90" s="207" t="s">
        <v>71</v>
      </c>
      <c r="B90" s="208">
        <v>5</v>
      </c>
      <c r="C90" s="209" t="s">
        <v>181</v>
      </c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6"/>
      <c r="X90" s="106"/>
      <c r="Y90" s="210"/>
      <c r="Z90" s="106"/>
      <c r="AA90" s="107"/>
      <c r="AB90" s="7"/>
      <c r="AC90" s="7"/>
      <c r="AD90" s="7"/>
      <c r="AE90" s="7"/>
      <c r="AF90" s="7"/>
      <c r="AG90" s="7"/>
    </row>
    <row r="91" spans="1:33" ht="30" customHeight="1">
      <c r="A91" s="108" t="s">
        <v>73</v>
      </c>
      <c r="B91" s="155" t="s">
        <v>182</v>
      </c>
      <c r="C91" s="140" t="s">
        <v>183</v>
      </c>
      <c r="D91" s="141"/>
      <c r="E91" s="142">
        <f>SUM(E92:E94)</f>
        <v>0</v>
      </c>
      <c r="F91" s="143"/>
      <c r="G91" s="144">
        <f>SUM(G92:G94)</f>
        <v>0</v>
      </c>
      <c r="H91" s="142">
        <f>SUM(H92:H94)</f>
        <v>0</v>
      </c>
      <c r="I91" s="143"/>
      <c r="J91" s="144">
        <f>SUM(J92:J94)</f>
        <v>0</v>
      </c>
      <c r="K91" s="142">
        <f>SUM(K92:K94)</f>
        <v>0</v>
      </c>
      <c r="L91" s="143"/>
      <c r="M91" s="144">
        <f>SUM(M92:M94)</f>
        <v>0</v>
      </c>
      <c r="N91" s="142">
        <f>SUM(N92:N94)</f>
        <v>0</v>
      </c>
      <c r="O91" s="143"/>
      <c r="P91" s="144">
        <f>SUM(P92:P94)</f>
        <v>0</v>
      </c>
      <c r="Q91" s="142">
        <f>SUM(Q92:Q94)</f>
        <v>0</v>
      </c>
      <c r="R91" s="143"/>
      <c r="S91" s="144">
        <f>SUM(S92:S94)</f>
        <v>0</v>
      </c>
      <c r="T91" s="142">
        <f>SUM(T92:T94)</f>
        <v>0</v>
      </c>
      <c r="U91" s="143"/>
      <c r="V91" s="144">
        <f>SUM(V92:V94)</f>
        <v>0</v>
      </c>
      <c r="W91" s="211">
        <f>SUM(W92:W94)</f>
        <v>0</v>
      </c>
      <c r="X91" s="211">
        <f>SUM(X92:X94)</f>
        <v>0</v>
      </c>
      <c r="Y91" s="211">
        <f t="shared" ref="Y91:Y103" si="16">W91-X91</f>
        <v>0</v>
      </c>
      <c r="Z91" s="116" t="e">
        <f t="shared" ref="Z91:Z103" si="17">Y91/W91</f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>
      <c r="A92" s="119" t="s">
        <v>76</v>
      </c>
      <c r="B92" s="120" t="s">
        <v>184</v>
      </c>
      <c r="C92" s="212" t="s">
        <v>185</v>
      </c>
      <c r="D92" s="202" t="s">
        <v>186</v>
      </c>
      <c r="E92" s="123"/>
      <c r="F92" s="124"/>
      <c r="G92" s="125">
        <f>E92*F92</f>
        <v>0</v>
      </c>
      <c r="H92" s="123"/>
      <c r="I92" s="124"/>
      <c r="J92" s="125">
        <f>H92*I92</f>
        <v>0</v>
      </c>
      <c r="K92" s="123"/>
      <c r="L92" s="124"/>
      <c r="M92" s="125">
        <f>K92*L92</f>
        <v>0</v>
      </c>
      <c r="N92" s="123"/>
      <c r="O92" s="124"/>
      <c r="P92" s="125">
        <f>N92*O92</f>
        <v>0</v>
      </c>
      <c r="Q92" s="123"/>
      <c r="R92" s="124"/>
      <c r="S92" s="125">
        <f>Q92*R92</f>
        <v>0</v>
      </c>
      <c r="T92" s="123"/>
      <c r="U92" s="124"/>
      <c r="V92" s="125">
        <f>T92*U92</f>
        <v>0</v>
      </c>
      <c r="W92" s="126">
        <f>G92+M92+S92</f>
        <v>0</v>
      </c>
      <c r="X92" s="127">
        <f>J92+P92+V92</f>
        <v>0</v>
      </c>
      <c r="Y92" s="127">
        <f t="shared" si="16"/>
        <v>0</v>
      </c>
      <c r="Z92" s="128" t="e">
        <f t="shared" si="17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>
      <c r="A93" s="119" t="s">
        <v>76</v>
      </c>
      <c r="B93" s="120" t="s">
        <v>187</v>
      </c>
      <c r="C93" s="212" t="s">
        <v>185</v>
      </c>
      <c r="D93" s="202" t="s">
        <v>186</v>
      </c>
      <c r="E93" s="123"/>
      <c r="F93" s="124"/>
      <c r="G93" s="125">
        <f>E93*F93</f>
        <v>0</v>
      </c>
      <c r="H93" s="123"/>
      <c r="I93" s="124"/>
      <c r="J93" s="125">
        <f>H93*I93</f>
        <v>0</v>
      </c>
      <c r="K93" s="123"/>
      <c r="L93" s="124"/>
      <c r="M93" s="125">
        <f>K93*L93</f>
        <v>0</v>
      </c>
      <c r="N93" s="123"/>
      <c r="O93" s="124"/>
      <c r="P93" s="125">
        <f>N93*O93</f>
        <v>0</v>
      </c>
      <c r="Q93" s="123"/>
      <c r="R93" s="124"/>
      <c r="S93" s="125">
        <f>Q93*R93</f>
        <v>0</v>
      </c>
      <c r="T93" s="123"/>
      <c r="U93" s="124"/>
      <c r="V93" s="125">
        <f>T93*U93</f>
        <v>0</v>
      </c>
      <c r="W93" s="126">
        <f>G93+M93+S93</f>
        <v>0</v>
      </c>
      <c r="X93" s="127">
        <f>J93+P93+V93</f>
        <v>0</v>
      </c>
      <c r="Y93" s="127">
        <f t="shared" si="16"/>
        <v>0</v>
      </c>
      <c r="Z93" s="128" t="e">
        <f t="shared" si="17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>
      <c r="A94" s="132" t="s">
        <v>76</v>
      </c>
      <c r="B94" s="133" t="s">
        <v>188</v>
      </c>
      <c r="C94" s="212" t="s">
        <v>185</v>
      </c>
      <c r="D94" s="204" t="s">
        <v>186</v>
      </c>
      <c r="E94" s="135"/>
      <c r="F94" s="136"/>
      <c r="G94" s="137">
        <f>E94*F94</f>
        <v>0</v>
      </c>
      <c r="H94" s="135"/>
      <c r="I94" s="136"/>
      <c r="J94" s="137">
        <f>H94*I94</f>
        <v>0</v>
      </c>
      <c r="K94" s="135"/>
      <c r="L94" s="136"/>
      <c r="M94" s="137">
        <f>K94*L94</f>
        <v>0</v>
      </c>
      <c r="N94" s="135"/>
      <c r="O94" s="136"/>
      <c r="P94" s="137">
        <f>N94*O94</f>
        <v>0</v>
      </c>
      <c r="Q94" s="135"/>
      <c r="R94" s="136"/>
      <c r="S94" s="137">
        <f>Q94*R94</f>
        <v>0</v>
      </c>
      <c r="T94" s="135"/>
      <c r="U94" s="136"/>
      <c r="V94" s="137">
        <f>T94*U94</f>
        <v>0</v>
      </c>
      <c r="W94" s="138">
        <f>G94+M94+S94</f>
        <v>0</v>
      </c>
      <c r="X94" s="127">
        <f>J94+P94+V94</f>
        <v>0</v>
      </c>
      <c r="Y94" s="127">
        <f t="shared" si="16"/>
        <v>0</v>
      </c>
      <c r="Z94" s="128" t="e">
        <f t="shared" si="17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>
      <c r="A95" s="108" t="s">
        <v>73</v>
      </c>
      <c r="B95" s="155" t="s">
        <v>189</v>
      </c>
      <c r="C95" s="140" t="s">
        <v>190</v>
      </c>
      <c r="D95" s="213"/>
      <c r="E95" s="214">
        <f>SUM(E96:E98)</f>
        <v>0</v>
      </c>
      <c r="F95" s="143"/>
      <c r="G95" s="144">
        <f>SUM(G96:G98)</f>
        <v>0</v>
      </c>
      <c r="H95" s="214">
        <f>SUM(H96:H98)</f>
        <v>0</v>
      </c>
      <c r="I95" s="143"/>
      <c r="J95" s="144">
        <f>SUM(J96:J98)</f>
        <v>0</v>
      </c>
      <c r="K95" s="214">
        <f>SUM(K96:K98)</f>
        <v>0</v>
      </c>
      <c r="L95" s="143"/>
      <c r="M95" s="144">
        <f>SUM(M96:M98)</f>
        <v>0</v>
      </c>
      <c r="N95" s="214">
        <f>SUM(N96:N98)</f>
        <v>0</v>
      </c>
      <c r="O95" s="143"/>
      <c r="P95" s="144">
        <f>SUM(P96:P98)</f>
        <v>0</v>
      </c>
      <c r="Q95" s="214">
        <f>SUM(Q96:Q98)</f>
        <v>0</v>
      </c>
      <c r="R95" s="143"/>
      <c r="S95" s="144">
        <f>SUM(S96:S98)</f>
        <v>0</v>
      </c>
      <c r="T95" s="214">
        <f>SUM(T96:T98)</f>
        <v>0</v>
      </c>
      <c r="U95" s="143"/>
      <c r="V95" s="144">
        <f>SUM(V96:V98)</f>
        <v>0</v>
      </c>
      <c r="W95" s="211">
        <f>SUM(W96:W98)</f>
        <v>0</v>
      </c>
      <c r="X95" s="211">
        <f>SUM(X96:X98)</f>
        <v>0</v>
      </c>
      <c r="Y95" s="211">
        <f t="shared" si="16"/>
        <v>0</v>
      </c>
      <c r="Z95" s="211" t="e">
        <f t="shared" si="17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>
      <c r="A96" s="119" t="s">
        <v>76</v>
      </c>
      <c r="B96" s="120" t="s">
        <v>191</v>
      </c>
      <c r="C96" s="212" t="s">
        <v>192</v>
      </c>
      <c r="D96" s="215" t="s">
        <v>111</v>
      </c>
      <c r="E96" s="123"/>
      <c r="F96" s="124"/>
      <c r="G96" s="125">
        <f>E96*F96</f>
        <v>0</v>
      </c>
      <c r="H96" s="123"/>
      <c r="I96" s="124"/>
      <c r="J96" s="125">
        <f>H96*I96</f>
        <v>0</v>
      </c>
      <c r="K96" s="123"/>
      <c r="L96" s="124"/>
      <c r="M96" s="125">
        <f>K96*L96</f>
        <v>0</v>
      </c>
      <c r="N96" s="123"/>
      <c r="O96" s="124"/>
      <c r="P96" s="125">
        <f>N96*O96</f>
        <v>0</v>
      </c>
      <c r="Q96" s="123"/>
      <c r="R96" s="124"/>
      <c r="S96" s="125">
        <f>Q96*R96</f>
        <v>0</v>
      </c>
      <c r="T96" s="123"/>
      <c r="U96" s="124"/>
      <c r="V96" s="125">
        <f>T96*U96</f>
        <v>0</v>
      </c>
      <c r="W96" s="126">
        <f>G96+M96+S96</f>
        <v>0</v>
      </c>
      <c r="X96" s="127">
        <f>J96+P96+V96</f>
        <v>0</v>
      </c>
      <c r="Y96" s="127">
        <f t="shared" si="16"/>
        <v>0</v>
      </c>
      <c r="Z96" s="128" t="e">
        <f t="shared" si="17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>
      <c r="A97" s="119" t="s">
        <v>76</v>
      </c>
      <c r="B97" s="120" t="s">
        <v>193</v>
      </c>
      <c r="C97" s="187" t="s">
        <v>192</v>
      </c>
      <c r="D97" s="202" t="s">
        <v>111</v>
      </c>
      <c r="E97" s="123"/>
      <c r="F97" s="124"/>
      <c r="G97" s="125">
        <f>E97*F97</f>
        <v>0</v>
      </c>
      <c r="H97" s="123"/>
      <c r="I97" s="124"/>
      <c r="J97" s="125">
        <f>H97*I97</f>
        <v>0</v>
      </c>
      <c r="K97" s="123"/>
      <c r="L97" s="124"/>
      <c r="M97" s="125">
        <f>K97*L97</f>
        <v>0</v>
      </c>
      <c r="N97" s="123"/>
      <c r="O97" s="124"/>
      <c r="P97" s="125">
        <f>N97*O97</f>
        <v>0</v>
      </c>
      <c r="Q97" s="123"/>
      <c r="R97" s="124"/>
      <c r="S97" s="125">
        <f>Q97*R97</f>
        <v>0</v>
      </c>
      <c r="T97" s="123"/>
      <c r="U97" s="124"/>
      <c r="V97" s="125">
        <f>T97*U97</f>
        <v>0</v>
      </c>
      <c r="W97" s="126">
        <f>G97+M97+S97</f>
        <v>0</v>
      </c>
      <c r="X97" s="127">
        <f>J97+P97+V97</f>
        <v>0</v>
      </c>
      <c r="Y97" s="127">
        <f t="shared" si="16"/>
        <v>0</v>
      </c>
      <c r="Z97" s="128" t="e">
        <f t="shared" si="17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>
      <c r="A98" s="132" t="s">
        <v>76</v>
      </c>
      <c r="B98" s="133" t="s">
        <v>194</v>
      </c>
      <c r="C98" s="163" t="s">
        <v>192</v>
      </c>
      <c r="D98" s="204" t="s">
        <v>111</v>
      </c>
      <c r="E98" s="135"/>
      <c r="F98" s="136"/>
      <c r="G98" s="137">
        <f>E98*F98</f>
        <v>0</v>
      </c>
      <c r="H98" s="135"/>
      <c r="I98" s="136"/>
      <c r="J98" s="137">
        <f>H98*I98</f>
        <v>0</v>
      </c>
      <c r="K98" s="135"/>
      <c r="L98" s="136"/>
      <c r="M98" s="137">
        <f>K98*L98</f>
        <v>0</v>
      </c>
      <c r="N98" s="135"/>
      <c r="O98" s="136"/>
      <c r="P98" s="137">
        <f>N98*O98</f>
        <v>0</v>
      </c>
      <c r="Q98" s="135"/>
      <c r="R98" s="136"/>
      <c r="S98" s="137">
        <f>Q98*R98</f>
        <v>0</v>
      </c>
      <c r="T98" s="135"/>
      <c r="U98" s="136"/>
      <c r="V98" s="137">
        <f>T98*U98</f>
        <v>0</v>
      </c>
      <c r="W98" s="138">
        <f>G98+M98+S98</f>
        <v>0</v>
      </c>
      <c r="X98" s="127">
        <f>J98+P98+V98</f>
        <v>0</v>
      </c>
      <c r="Y98" s="127">
        <f t="shared" si="16"/>
        <v>0</v>
      </c>
      <c r="Z98" s="128" t="e">
        <f t="shared" si="17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>
      <c r="A99" s="108" t="s">
        <v>73</v>
      </c>
      <c r="B99" s="155" t="s">
        <v>195</v>
      </c>
      <c r="C99" s="216" t="s">
        <v>196</v>
      </c>
      <c r="D99" s="217"/>
      <c r="E99" s="214">
        <f>SUM(E100:E102)</f>
        <v>0</v>
      </c>
      <c r="F99" s="143"/>
      <c r="G99" s="144">
        <f>SUM(G100:G102)</f>
        <v>0</v>
      </c>
      <c r="H99" s="214">
        <f>SUM(H100:H102)</f>
        <v>0</v>
      </c>
      <c r="I99" s="143"/>
      <c r="J99" s="144">
        <f>SUM(J100:J102)</f>
        <v>0</v>
      </c>
      <c r="K99" s="214">
        <f>SUM(K100:K102)</f>
        <v>0</v>
      </c>
      <c r="L99" s="143"/>
      <c r="M99" s="144">
        <f>SUM(M100:M102)</f>
        <v>0</v>
      </c>
      <c r="N99" s="214">
        <f>SUM(N100:N102)</f>
        <v>0</v>
      </c>
      <c r="O99" s="143"/>
      <c r="P99" s="144">
        <f>SUM(P100:P102)</f>
        <v>0</v>
      </c>
      <c r="Q99" s="214">
        <f>SUM(Q100:Q102)</f>
        <v>0</v>
      </c>
      <c r="R99" s="143"/>
      <c r="S99" s="144">
        <f>SUM(S100:S102)</f>
        <v>0</v>
      </c>
      <c r="T99" s="214">
        <f>SUM(T100:T102)</f>
        <v>0</v>
      </c>
      <c r="U99" s="143"/>
      <c r="V99" s="144">
        <f>SUM(V100:V102)</f>
        <v>0</v>
      </c>
      <c r="W99" s="211">
        <f>SUM(W100:W102)</f>
        <v>0</v>
      </c>
      <c r="X99" s="211">
        <f>SUM(X100:X102)</f>
        <v>0</v>
      </c>
      <c r="Y99" s="211">
        <f t="shared" si="16"/>
        <v>0</v>
      </c>
      <c r="Z99" s="211" t="e">
        <f t="shared" si="17"/>
        <v>#DIV/0!</v>
      </c>
      <c r="AA99" s="146"/>
      <c r="AB99" s="131"/>
      <c r="AC99" s="131"/>
      <c r="AD99" s="131"/>
      <c r="AE99" s="131"/>
      <c r="AF99" s="131"/>
      <c r="AG99" s="131"/>
    </row>
    <row r="100" spans="1:33" ht="30" customHeight="1">
      <c r="A100" s="119" t="s">
        <v>76</v>
      </c>
      <c r="B100" s="120" t="s">
        <v>197</v>
      </c>
      <c r="C100" s="218" t="s">
        <v>117</v>
      </c>
      <c r="D100" s="219" t="s">
        <v>118</v>
      </c>
      <c r="E100" s="123"/>
      <c r="F100" s="124"/>
      <c r="G100" s="125">
        <f>E100*F100</f>
        <v>0</v>
      </c>
      <c r="H100" s="123"/>
      <c r="I100" s="124"/>
      <c r="J100" s="125">
        <f>H100*I100</f>
        <v>0</v>
      </c>
      <c r="K100" s="123"/>
      <c r="L100" s="124"/>
      <c r="M100" s="125">
        <f>K100*L100</f>
        <v>0</v>
      </c>
      <c r="N100" s="123"/>
      <c r="O100" s="124"/>
      <c r="P100" s="125">
        <f>N100*O100</f>
        <v>0</v>
      </c>
      <c r="Q100" s="123"/>
      <c r="R100" s="124"/>
      <c r="S100" s="125">
        <f>Q100*R100</f>
        <v>0</v>
      </c>
      <c r="T100" s="123"/>
      <c r="U100" s="124"/>
      <c r="V100" s="125">
        <f>T100*U100</f>
        <v>0</v>
      </c>
      <c r="W100" s="126">
        <f>G100+M100+S100</f>
        <v>0</v>
      </c>
      <c r="X100" s="127">
        <f>J100+P100+V100</f>
        <v>0</v>
      </c>
      <c r="Y100" s="127">
        <f t="shared" si="16"/>
        <v>0</v>
      </c>
      <c r="Z100" s="128" t="e">
        <f t="shared" si="17"/>
        <v>#DIV/0!</v>
      </c>
      <c r="AA100" s="129"/>
      <c r="AB100" s="130"/>
      <c r="AC100" s="131"/>
      <c r="AD100" s="131"/>
      <c r="AE100" s="131"/>
      <c r="AF100" s="131"/>
      <c r="AG100" s="131"/>
    </row>
    <row r="101" spans="1:33" ht="30" customHeight="1">
      <c r="A101" s="119" t="s">
        <v>76</v>
      </c>
      <c r="B101" s="120" t="s">
        <v>198</v>
      </c>
      <c r="C101" s="218" t="s">
        <v>117</v>
      </c>
      <c r="D101" s="219" t="s">
        <v>118</v>
      </c>
      <c r="E101" s="123"/>
      <c r="F101" s="124"/>
      <c r="G101" s="125">
        <f>E101*F101</f>
        <v>0</v>
      </c>
      <c r="H101" s="123"/>
      <c r="I101" s="124"/>
      <c r="J101" s="125">
        <f>H101*I101</f>
        <v>0</v>
      </c>
      <c r="K101" s="123"/>
      <c r="L101" s="124"/>
      <c r="M101" s="125">
        <f>K101*L101</f>
        <v>0</v>
      </c>
      <c r="N101" s="123"/>
      <c r="O101" s="124"/>
      <c r="P101" s="125">
        <f>N101*O101</f>
        <v>0</v>
      </c>
      <c r="Q101" s="123"/>
      <c r="R101" s="124"/>
      <c r="S101" s="125">
        <f>Q101*R101</f>
        <v>0</v>
      </c>
      <c r="T101" s="123"/>
      <c r="U101" s="124"/>
      <c r="V101" s="125">
        <f>T101*U101</f>
        <v>0</v>
      </c>
      <c r="W101" s="126">
        <f>G101+M101+S101</f>
        <v>0</v>
      </c>
      <c r="X101" s="127">
        <f>J101+P101+V101</f>
        <v>0</v>
      </c>
      <c r="Y101" s="127">
        <f t="shared" si="16"/>
        <v>0</v>
      </c>
      <c r="Z101" s="128" t="e">
        <f t="shared" si="17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>
      <c r="A102" s="132" t="s">
        <v>76</v>
      </c>
      <c r="B102" s="133" t="s">
        <v>199</v>
      </c>
      <c r="C102" s="220" t="s">
        <v>117</v>
      </c>
      <c r="D102" s="219" t="s">
        <v>118</v>
      </c>
      <c r="E102" s="149"/>
      <c r="F102" s="150"/>
      <c r="G102" s="151">
        <f>E102*F102</f>
        <v>0</v>
      </c>
      <c r="H102" s="149"/>
      <c r="I102" s="150"/>
      <c r="J102" s="151">
        <f>H102*I102</f>
        <v>0</v>
      </c>
      <c r="K102" s="149"/>
      <c r="L102" s="150"/>
      <c r="M102" s="151">
        <f>K102*L102</f>
        <v>0</v>
      </c>
      <c r="N102" s="149"/>
      <c r="O102" s="150"/>
      <c r="P102" s="151">
        <f>N102*O102</f>
        <v>0</v>
      </c>
      <c r="Q102" s="149"/>
      <c r="R102" s="150"/>
      <c r="S102" s="151">
        <f>Q102*R102</f>
        <v>0</v>
      </c>
      <c r="T102" s="149"/>
      <c r="U102" s="150"/>
      <c r="V102" s="151">
        <f>T102*U102</f>
        <v>0</v>
      </c>
      <c r="W102" s="138">
        <f>G102+M102+S102</f>
        <v>0</v>
      </c>
      <c r="X102" s="127">
        <f>J102+P102+V102</f>
        <v>0</v>
      </c>
      <c r="Y102" s="127">
        <f t="shared" si="16"/>
        <v>0</v>
      </c>
      <c r="Z102" s="128" t="e">
        <f t="shared" si="17"/>
        <v>#DIV/0!</v>
      </c>
      <c r="AA102" s="152"/>
      <c r="AB102" s="131"/>
      <c r="AC102" s="131"/>
      <c r="AD102" s="131"/>
      <c r="AE102" s="131"/>
      <c r="AF102" s="131"/>
      <c r="AG102" s="131"/>
    </row>
    <row r="103" spans="1:33" ht="39.75" customHeight="1">
      <c r="A103" s="386" t="s">
        <v>200</v>
      </c>
      <c r="B103" s="370"/>
      <c r="C103" s="370"/>
      <c r="D103" s="371"/>
      <c r="E103" s="189"/>
      <c r="F103" s="189"/>
      <c r="G103" s="172">
        <f>G91+G95+G99</f>
        <v>0</v>
      </c>
      <c r="H103" s="189"/>
      <c r="I103" s="189"/>
      <c r="J103" s="172">
        <f>J91+J95+J99</f>
        <v>0</v>
      </c>
      <c r="K103" s="189"/>
      <c r="L103" s="189"/>
      <c r="M103" s="172">
        <f>M91+M95+M99</f>
        <v>0</v>
      </c>
      <c r="N103" s="189"/>
      <c r="O103" s="189"/>
      <c r="P103" s="172">
        <f>P91+P95+P99</f>
        <v>0</v>
      </c>
      <c r="Q103" s="189"/>
      <c r="R103" s="189"/>
      <c r="S103" s="172">
        <f>S91+S95+S99</f>
        <v>0</v>
      </c>
      <c r="T103" s="189"/>
      <c r="U103" s="189"/>
      <c r="V103" s="172">
        <f>V91+V95+V99</f>
        <v>0</v>
      </c>
      <c r="W103" s="191">
        <f>W91+W95+W99</f>
        <v>0</v>
      </c>
      <c r="X103" s="191">
        <f>X91+X95+X99</f>
        <v>0</v>
      </c>
      <c r="Y103" s="191">
        <f t="shared" si="16"/>
        <v>0</v>
      </c>
      <c r="Z103" s="191" t="e">
        <f t="shared" si="17"/>
        <v>#DIV/0!</v>
      </c>
      <c r="AA103" s="177"/>
      <c r="AB103" s="5"/>
      <c r="AC103" s="7"/>
      <c r="AD103" s="7"/>
      <c r="AE103" s="7"/>
      <c r="AF103" s="7"/>
      <c r="AG103" s="7"/>
    </row>
    <row r="104" spans="1:33" ht="30" customHeight="1">
      <c r="A104" s="178" t="s">
        <v>71</v>
      </c>
      <c r="B104" s="179">
        <v>6</v>
      </c>
      <c r="C104" s="180" t="s">
        <v>201</v>
      </c>
      <c r="D104" s="181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6"/>
      <c r="X104" s="106"/>
      <c r="Y104" s="210"/>
      <c r="Z104" s="106"/>
      <c r="AA104" s="107"/>
      <c r="AB104" s="7"/>
      <c r="AC104" s="7"/>
      <c r="AD104" s="7"/>
      <c r="AE104" s="7"/>
      <c r="AF104" s="7"/>
      <c r="AG104" s="7"/>
    </row>
    <row r="105" spans="1:33" ht="30" customHeight="1">
      <c r="A105" s="108" t="s">
        <v>73</v>
      </c>
      <c r="B105" s="155" t="s">
        <v>202</v>
      </c>
      <c r="C105" s="221" t="s">
        <v>203</v>
      </c>
      <c r="D105" s="111"/>
      <c r="E105" s="112">
        <f>SUM(E106:E124)</f>
        <v>589.1</v>
      </c>
      <c r="F105" s="113"/>
      <c r="G105" s="114">
        <f>SUM(G106:G124)</f>
        <v>253628</v>
      </c>
      <c r="H105" s="112">
        <f>SUM(H106:H124)</f>
        <v>589.1</v>
      </c>
      <c r="I105" s="113"/>
      <c r="J105" s="114">
        <f>SUM(J106:J124)</f>
        <v>253628</v>
      </c>
      <c r="K105" s="112">
        <f>SUM(K106:K124)</f>
        <v>0</v>
      </c>
      <c r="L105" s="113"/>
      <c r="M105" s="114">
        <f>SUM(M106:M124)</f>
        <v>0</v>
      </c>
      <c r="N105" s="112">
        <f>SUM(N106:N124)</f>
        <v>0</v>
      </c>
      <c r="O105" s="113"/>
      <c r="P105" s="114">
        <f>SUM(P106:P124)</f>
        <v>0</v>
      </c>
      <c r="Q105" s="112">
        <f>SUM(Q106:Q124)</f>
        <v>0</v>
      </c>
      <c r="R105" s="113"/>
      <c r="S105" s="114">
        <f>SUM(S106:S124)</f>
        <v>0</v>
      </c>
      <c r="T105" s="112">
        <f>SUM(T106:T124)</f>
        <v>0</v>
      </c>
      <c r="U105" s="113"/>
      <c r="V105" s="114">
        <f>SUM(V106:V124)</f>
        <v>0</v>
      </c>
      <c r="W105" s="114">
        <f>SUM(W106:W124)</f>
        <v>253628</v>
      </c>
      <c r="X105" s="114">
        <f>SUM(X106:X124)</f>
        <v>253628</v>
      </c>
      <c r="Y105" s="114">
        <f>W105-X105</f>
        <v>0</v>
      </c>
      <c r="Z105" s="116">
        <f>Y105/W105</f>
        <v>0</v>
      </c>
      <c r="AA105" s="117"/>
      <c r="AB105" s="118"/>
      <c r="AC105" s="118"/>
      <c r="AD105" s="118"/>
      <c r="AE105" s="118"/>
      <c r="AF105" s="118"/>
      <c r="AG105" s="118"/>
    </row>
    <row r="106" spans="1:33" ht="30" customHeight="1">
      <c r="A106" s="119" t="s">
        <v>76</v>
      </c>
      <c r="B106" s="330" t="s">
        <v>204</v>
      </c>
      <c r="C106" s="341" t="s">
        <v>362</v>
      </c>
      <c r="D106" s="342" t="s">
        <v>111</v>
      </c>
      <c r="E106" s="343">
        <v>2.5</v>
      </c>
      <c r="F106" s="344">
        <v>25000</v>
      </c>
      <c r="G106" s="346">
        <f t="shared" ref="G106:G124" si="18">E106*F106</f>
        <v>62500</v>
      </c>
      <c r="H106" s="343">
        <v>2.5</v>
      </c>
      <c r="I106" s="344">
        <v>25000</v>
      </c>
      <c r="J106" s="346">
        <f t="shared" ref="J106:J124" si="19">H106*I106</f>
        <v>62500</v>
      </c>
      <c r="K106" s="123"/>
      <c r="L106" s="124"/>
      <c r="M106" s="125">
        <f t="shared" ref="M106:M124" si="20">K106*L106</f>
        <v>0</v>
      </c>
      <c r="N106" s="123"/>
      <c r="O106" s="124"/>
      <c r="P106" s="125">
        <f t="shared" ref="P106:P124" si="21">N106*O106</f>
        <v>0</v>
      </c>
      <c r="Q106" s="123"/>
      <c r="R106" s="124"/>
      <c r="S106" s="125">
        <f t="shared" ref="S106:S124" si="22">Q106*R106</f>
        <v>0</v>
      </c>
      <c r="T106" s="123"/>
      <c r="U106" s="124"/>
      <c r="V106" s="125">
        <f t="shared" ref="V106:V124" si="23">T106*U106</f>
        <v>0</v>
      </c>
      <c r="W106" s="126">
        <f t="shared" ref="W106:W124" si="24">G106+M106+S106</f>
        <v>62500</v>
      </c>
      <c r="X106" s="127">
        <f t="shared" ref="X106:X124" si="25">J106+P106+V106</f>
        <v>62500</v>
      </c>
      <c r="Y106" s="127">
        <f>W106-X106</f>
        <v>0</v>
      </c>
      <c r="Z106" s="128">
        <f>Y106/W106</f>
        <v>0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>
      <c r="A107" s="119" t="s">
        <v>76</v>
      </c>
      <c r="B107" s="330" t="s">
        <v>206</v>
      </c>
      <c r="C107" s="341" t="s">
        <v>363</v>
      </c>
      <c r="D107" s="342" t="s">
        <v>111</v>
      </c>
      <c r="E107" s="343">
        <v>2.5</v>
      </c>
      <c r="F107" s="344">
        <v>25000</v>
      </c>
      <c r="G107" s="346">
        <f t="shared" si="18"/>
        <v>62500</v>
      </c>
      <c r="H107" s="343">
        <v>2.5</v>
      </c>
      <c r="I107" s="344">
        <v>25000</v>
      </c>
      <c r="J107" s="346">
        <f t="shared" si="19"/>
        <v>62500</v>
      </c>
      <c r="K107" s="123"/>
      <c r="L107" s="124"/>
      <c r="M107" s="125">
        <f t="shared" si="20"/>
        <v>0</v>
      </c>
      <c r="N107" s="123"/>
      <c r="O107" s="124"/>
      <c r="P107" s="125">
        <f t="shared" si="21"/>
        <v>0</v>
      </c>
      <c r="Q107" s="123"/>
      <c r="R107" s="124"/>
      <c r="S107" s="125">
        <f t="shared" si="22"/>
        <v>0</v>
      </c>
      <c r="T107" s="123"/>
      <c r="U107" s="124"/>
      <c r="V107" s="125">
        <f t="shared" si="23"/>
        <v>0</v>
      </c>
      <c r="W107" s="126">
        <f t="shared" si="24"/>
        <v>62500</v>
      </c>
      <c r="X107" s="127">
        <f t="shared" si="25"/>
        <v>62500</v>
      </c>
      <c r="Y107" s="127">
        <f>W107-X107</f>
        <v>0</v>
      </c>
      <c r="Z107" s="128">
        <f>Y107/W107</f>
        <v>0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>
      <c r="A108" s="119" t="s">
        <v>76</v>
      </c>
      <c r="B108" s="330" t="s">
        <v>207</v>
      </c>
      <c r="C108" s="341" t="s">
        <v>364</v>
      </c>
      <c r="D108" s="342" t="s">
        <v>111</v>
      </c>
      <c r="E108" s="343">
        <v>70</v>
      </c>
      <c r="F108" s="344">
        <v>280</v>
      </c>
      <c r="G108" s="346">
        <f t="shared" si="18"/>
        <v>19600</v>
      </c>
      <c r="H108" s="343">
        <v>70</v>
      </c>
      <c r="I108" s="344">
        <v>280</v>
      </c>
      <c r="J108" s="346">
        <f t="shared" si="19"/>
        <v>19600</v>
      </c>
      <c r="K108" s="123"/>
      <c r="L108" s="124"/>
      <c r="M108" s="125">
        <f t="shared" si="20"/>
        <v>0</v>
      </c>
      <c r="N108" s="123"/>
      <c r="O108" s="124"/>
      <c r="P108" s="125">
        <f t="shared" si="21"/>
        <v>0</v>
      </c>
      <c r="Q108" s="123"/>
      <c r="R108" s="124"/>
      <c r="S108" s="125">
        <f t="shared" si="22"/>
        <v>0</v>
      </c>
      <c r="T108" s="123"/>
      <c r="U108" s="124"/>
      <c r="V108" s="125">
        <f t="shared" si="23"/>
        <v>0</v>
      </c>
      <c r="W108" s="126">
        <f t="shared" si="24"/>
        <v>19600</v>
      </c>
      <c r="X108" s="127">
        <f t="shared" si="25"/>
        <v>19600</v>
      </c>
      <c r="Y108" s="127">
        <f t="shared" ref="Y108:Y113" si="26">W108-X108</f>
        <v>0</v>
      </c>
      <c r="Z108" s="128">
        <f t="shared" ref="Z108:Z113" si="27">Y108/W108</f>
        <v>0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>
      <c r="A109" s="119" t="s">
        <v>76</v>
      </c>
      <c r="B109" s="330" t="s">
        <v>383</v>
      </c>
      <c r="C109" s="341" t="s">
        <v>365</v>
      </c>
      <c r="D109" s="342" t="s">
        <v>111</v>
      </c>
      <c r="E109" s="343">
        <v>20</v>
      </c>
      <c r="F109" s="344">
        <v>350</v>
      </c>
      <c r="G109" s="346">
        <f t="shared" si="18"/>
        <v>7000</v>
      </c>
      <c r="H109" s="343">
        <v>20</v>
      </c>
      <c r="I109" s="344">
        <v>350</v>
      </c>
      <c r="J109" s="346">
        <f t="shared" si="19"/>
        <v>7000</v>
      </c>
      <c r="K109" s="123"/>
      <c r="L109" s="124"/>
      <c r="M109" s="125">
        <f t="shared" si="20"/>
        <v>0</v>
      </c>
      <c r="N109" s="123"/>
      <c r="O109" s="124"/>
      <c r="P109" s="125">
        <f t="shared" si="21"/>
        <v>0</v>
      </c>
      <c r="Q109" s="123"/>
      <c r="R109" s="124"/>
      <c r="S109" s="125">
        <f t="shared" si="22"/>
        <v>0</v>
      </c>
      <c r="T109" s="123"/>
      <c r="U109" s="124"/>
      <c r="V109" s="125">
        <f t="shared" si="23"/>
        <v>0</v>
      </c>
      <c r="W109" s="126">
        <f t="shared" si="24"/>
        <v>7000</v>
      </c>
      <c r="X109" s="127">
        <f t="shared" si="25"/>
        <v>7000</v>
      </c>
      <c r="Y109" s="127">
        <f t="shared" si="26"/>
        <v>0</v>
      </c>
      <c r="Z109" s="128">
        <f t="shared" si="27"/>
        <v>0</v>
      </c>
      <c r="AA109" s="139"/>
      <c r="AB109" s="131"/>
      <c r="AC109" s="131"/>
      <c r="AD109" s="131"/>
      <c r="AE109" s="131"/>
      <c r="AF109" s="131"/>
      <c r="AG109" s="131"/>
    </row>
    <row r="110" spans="1:33" ht="30" customHeight="1">
      <c r="A110" s="119" t="s">
        <v>76</v>
      </c>
      <c r="B110" s="330" t="s">
        <v>384</v>
      </c>
      <c r="C110" s="341" t="s">
        <v>366</v>
      </c>
      <c r="D110" s="342" t="s">
        <v>367</v>
      </c>
      <c r="E110" s="343">
        <v>6</v>
      </c>
      <c r="F110" s="344">
        <v>488</v>
      </c>
      <c r="G110" s="346">
        <f t="shared" si="18"/>
        <v>2928</v>
      </c>
      <c r="H110" s="343">
        <v>6</v>
      </c>
      <c r="I110" s="344">
        <v>488</v>
      </c>
      <c r="J110" s="346">
        <f t="shared" si="19"/>
        <v>2928</v>
      </c>
      <c r="K110" s="123"/>
      <c r="L110" s="124"/>
      <c r="M110" s="125">
        <f t="shared" si="20"/>
        <v>0</v>
      </c>
      <c r="N110" s="123"/>
      <c r="O110" s="124"/>
      <c r="P110" s="125">
        <f t="shared" si="21"/>
        <v>0</v>
      </c>
      <c r="Q110" s="123"/>
      <c r="R110" s="124"/>
      <c r="S110" s="125">
        <f t="shared" si="22"/>
        <v>0</v>
      </c>
      <c r="T110" s="123"/>
      <c r="U110" s="124"/>
      <c r="V110" s="125">
        <f t="shared" si="23"/>
        <v>0</v>
      </c>
      <c r="W110" s="126">
        <f t="shared" si="24"/>
        <v>2928</v>
      </c>
      <c r="X110" s="127">
        <f t="shared" si="25"/>
        <v>2928</v>
      </c>
      <c r="Y110" s="127">
        <f t="shared" si="26"/>
        <v>0</v>
      </c>
      <c r="Z110" s="128">
        <f t="shared" si="27"/>
        <v>0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>
      <c r="A111" s="119" t="s">
        <v>76</v>
      </c>
      <c r="B111" s="330" t="s">
        <v>385</v>
      </c>
      <c r="C111" s="341" t="s">
        <v>368</v>
      </c>
      <c r="D111" s="342" t="s">
        <v>367</v>
      </c>
      <c r="E111" s="343">
        <v>1</v>
      </c>
      <c r="F111" s="344">
        <v>1070</v>
      </c>
      <c r="G111" s="346">
        <f t="shared" si="18"/>
        <v>1070</v>
      </c>
      <c r="H111" s="343">
        <v>1</v>
      </c>
      <c r="I111" s="344">
        <v>1070</v>
      </c>
      <c r="J111" s="346">
        <f t="shared" si="19"/>
        <v>1070</v>
      </c>
      <c r="K111" s="123"/>
      <c r="L111" s="124"/>
      <c r="M111" s="125">
        <f t="shared" si="20"/>
        <v>0</v>
      </c>
      <c r="N111" s="123"/>
      <c r="O111" s="124"/>
      <c r="P111" s="125">
        <f t="shared" si="21"/>
        <v>0</v>
      </c>
      <c r="Q111" s="123"/>
      <c r="R111" s="124"/>
      <c r="S111" s="125">
        <f t="shared" si="22"/>
        <v>0</v>
      </c>
      <c r="T111" s="123"/>
      <c r="U111" s="124"/>
      <c r="V111" s="125">
        <f t="shared" si="23"/>
        <v>0</v>
      </c>
      <c r="W111" s="126">
        <f t="shared" si="24"/>
        <v>1070</v>
      </c>
      <c r="X111" s="127">
        <f t="shared" si="25"/>
        <v>1070</v>
      </c>
      <c r="Y111" s="127">
        <f t="shared" si="26"/>
        <v>0</v>
      </c>
      <c r="Z111" s="128">
        <f t="shared" si="27"/>
        <v>0</v>
      </c>
      <c r="AA111" s="139"/>
      <c r="AB111" s="131"/>
      <c r="AC111" s="131"/>
      <c r="AD111" s="131"/>
      <c r="AE111" s="131"/>
      <c r="AF111" s="131"/>
      <c r="AG111" s="131"/>
    </row>
    <row r="112" spans="1:33" ht="30" customHeight="1">
      <c r="A112" s="119" t="s">
        <v>76</v>
      </c>
      <c r="B112" s="330" t="s">
        <v>386</v>
      </c>
      <c r="C112" s="341" t="s">
        <v>369</v>
      </c>
      <c r="D112" s="342" t="s">
        <v>111</v>
      </c>
      <c r="E112" s="343">
        <v>70</v>
      </c>
      <c r="F112" s="344">
        <v>325</v>
      </c>
      <c r="G112" s="346">
        <f t="shared" si="18"/>
        <v>22750</v>
      </c>
      <c r="H112" s="343">
        <v>70</v>
      </c>
      <c r="I112" s="344">
        <v>325</v>
      </c>
      <c r="J112" s="346">
        <f t="shared" si="19"/>
        <v>22750</v>
      </c>
      <c r="K112" s="123"/>
      <c r="L112" s="124"/>
      <c r="M112" s="125">
        <f t="shared" si="20"/>
        <v>0</v>
      </c>
      <c r="N112" s="123"/>
      <c r="O112" s="124"/>
      <c r="P112" s="125">
        <f t="shared" si="21"/>
        <v>0</v>
      </c>
      <c r="Q112" s="123"/>
      <c r="R112" s="124"/>
      <c r="S112" s="125">
        <f t="shared" si="22"/>
        <v>0</v>
      </c>
      <c r="T112" s="123"/>
      <c r="U112" s="124"/>
      <c r="V112" s="125">
        <f t="shared" si="23"/>
        <v>0</v>
      </c>
      <c r="W112" s="126">
        <f t="shared" si="24"/>
        <v>22750</v>
      </c>
      <c r="X112" s="127">
        <f t="shared" si="25"/>
        <v>22750</v>
      </c>
      <c r="Y112" s="127">
        <f t="shared" si="26"/>
        <v>0</v>
      </c>
      <c r="Z112" s="128">
        <f t="shared" si="27"/>
        <v>0</v>
      </c>
      <c r="AA112" s="139"/>
      <c r="AB112" s="131"/>
      <c r="AC112" s="131"/>
      <c r="AD112" s="131"/>
      <c r="AE112" s="131"/>
      <c r="AF112" s="131"/>
      <c r="AG112" s="131"/>
    </row>
    <row r="113" spans="1:33" ht="30" customHeight="1">
      <c r="A113" s="119" t="s">
        <v>76</v>
      </c>
      <c r="B113" s="330" t="s">
        <v>387</v>
      </c>
      <c r="C113" s="341" t="s">
        <v>370</v>
      </c>
      <c r="D113" s="342" t="s">
        <v>111</v>
      </c>
      <c r="E113" s="343">
        <v>60</v>
      </c>
      <c r="F113" s="344">
        <v>10</v>
      </c>
      <c r="G113" s="346">
        <f t="shared" si="18"/>
        <v>600</v>
      </c>
      <c r="H113" s="343">
        <v>60</v>
      </c>
      <c r="I113" s="344">
        <v>10</v>
      </c>
      <c r="J113" s="346">
        <f t="shared" si="19"/>
        <v>600</v>
      </c>
      <c r="K113" s="123"/>
      <c r="L113" s="124"/>
      <c r="M113" s="125">
        <f t="shared" si="20"/>
        <v>0</v>
      </c>
      <c r="N113" s="123"/>
      <c r="O113" s="124"/>
      <c r="P113" s="125">
        <f t="shared" si="21"/>
        <v>0</v>
      </c>
      <c r="Q113" s="123"/>
      <c r="R113" s="124"/>
      <c r="S113" s="125">
        <f t="shared" si="22"/>
        <v>0</v>
      </c>
      <c r="T113" s="123"/>
      <c r="U113" s="124"/>
      <c r="V113" s="125">
        <f t="shared" si="23"/>
        <v>0</v>
      </c>
      <c r="W113" s="126">
        <f t="shared" si="24"/>
        <v>600</v>
      </c>
      <c r="X113" s="127">
        <f t="shared" si="25"/>
        <v>600</v>
      </c>
      <c r="Y113" s="127">
        <f t="shared" si="26"/>
        <v>0</v>
      </c>
      <c r="Z113" s="128">
        <f t="shared" si="27"/>
        <v>0</v>
      </c>
      <c r="AA113" s="139"/>
      <c r="AB113" s="131"/>
      <c r="AC113" s="131"/>
      <c r="AD113" s="131"/>
      <c r="AE113" s="131"/>
      <c r="AF113" s="131"/>
      <c r="AG113" s="131"/>
    </row>
    <row r="114" spans="1:33" ht="30" customHeight="1">
      <c r="A114" s="119" t="s">
        <v>76</v>
      </c>
      <c r="B114" s="330" t="s">
        <v>388</v>
      </c>
      <c r="C114" s="341" t="s">
        <v>371</v>
      </c>
      <c r="D114" s="342" t="s">
        <v>111</v>
      </c>
      <c r="E114" s="343">
        <v>60</v>
      </c>
      <c r="F114" s="344">
        <v>1.5</v>
      </c>
      <c r="G114" s="346">
        <f t="shared" si="18"/>
        <v>90</v>
      </c>
      <c r="H114" s="343">
        <v>60</v>
      </c>
      <c r="I114" s="344">
        <v>1.5</v>
      </c>
      <c r="J114" s="346">
        <f t="shared" si="19"/>
        <v>90</v>
      </c>
      <c r="K114" s="123"/>
      <c r="L114" s="124"/>
      <c r="M114" s="125">
        <f t="shared" si="20"/>
        <v>0</v>
      </c>
      <c r="N114" s="123"/>
      <c r="O114" s="124"/>
      <c r="P114" s="125">
        <f t="shared" si="21"/>
        <v>0</v>
      </c>
      <c r="Q114" s="123"/>
      <c r="R114" s="124"/>
      <c r="S114" s="125">
        <f t="shared" si="22"/>
        <v>0</v>
      </c>
      <c r="T114" s="123"/>
      <c r="U114" s="124"/>
      <c r="V114" s="125">
        <f t="shared" si="23"/>
        <v>0</v>
      </c>
      <c r="W114" s="126">
        <f t="shared" si="24"/>
        <v>90</v>
      </c>
      <c r="X114" s="127">
        <f t="shared" si="25"/>
        <v>90</v>
      </c>
      <c r="Y114" s="127">
        <f t="shared" ref="Y114:Y123" si="28">W114-X114</f>
        <v>0</v>
      </c>
      <c r="Z114" s="128">
        <f t="shared" ref="Z114:Z123" si="29">Y114/W114</f>
        <v>0</v>
      </c>
      <c r="AA114" s="139"/>
      <c r="AB114" s="131"/>
      <c r="AC114" s="131"/>
      <c r="AD114" s="131"/>
      <c r="AE114" s="131"/>
      <c r="AF114" s="131"/>
      <c r="AG114" s="131"/>
    </row>
    <row r="115" spans="1:33" ht="30" customHeight="1">
      <c r="A115" s="119" t="s">
        <v>76</v>
      </c>
      <c r="B115" s="330" t="s">
        <v>389</v>
      </c>
      <c r="C115" s="341" t="s">
        <v>372</v>
      </c>
      <c r="D115" s="342" t="s">
        <v>111</v>
      </c>
      <c r="E115" s="343">
        <v>60</v>
      </c>
      <c r="F115" s="344">
        <v>1.5</v>
      </c>
      <c r="G115" s="346">
        <f t="shared" si="18"/>
        <v>90</v>
      </c>
      <c r="H115" s="343">
        <v>60</v>
      </c>
      <c r="I115" s="344">
        <v>1.5</v>
      </c>
      <c r="J115" s="346">
        <f t="shared" si="19"/>
        <v>90</v>
      </c>
      <c r="K115" s="123"/>
      <c r="L115" s="124"/>
      <c r="M115" s="125">
        <f t="shared" si="20"/>
        <v>0</v>
      </c>
      <c r="N115" s="123"/>
      <c r="O115" s="124"/>
      <c r="P115" s="125">
        <f t="shared" si="21"/>
        <v>0</v>
      </c>
      <c r="Q115" s="123"/>
      <c r="R115" s="124"/>
      <c r="S115" s="125">
        <f t="shared" si="22"/>
        <v>0</v>
      </c>
      <c r="T115" s="123"/>
      <c r="U115" s="124"/>
      <c r="V115" s="125">
        <f t="shared" si="23"/>
        <v>0</v>
      </c>
      <c r="W115" s="126">
        <f t="shared" si="24"/>
        <v>90</v>
      </c>
      <c r="X115" s="127">
        <f t="shared" si="25"/>
        <v>90</v>
      </c>
      <c r="Y115" s="127">
        <f t="shared" si="28"/>
        <v>0</v>
      </c>
      <c r="Z115" s="128">
        <f t="shared" si="29"/>
        <v>0</v>
      </c>
      <c r="AA115" s="139"/>
      <c r="AB115" s="131"/>
      <c r="AC115" s="131"/>
      <c r="AD115" s="131"/>
      <c r="AE115" s="131"/>
      <c r="AF115" s="131"/>
      <c r="AG115" s="131"/>
    </row>
    <row r="116" spans="1:33" ht="30" customHeight="1">
      <c r="A116" s="119" t="s">
        <v>76</v>
      </c>
      <c r="B116" s="330" t="s">
        <v>390</v>
      </c>
      <c r="C116" s="341" t="s">
        <v>373</v>
      </c>
      <c r="D116" s="342" t="s">
        <v>111</v>
      </c>
      <c r="E116" s="343">
        <v>60</v>
      </c>
      <c r="F116" s="344">
        <v>3.5</v>
      </c>
      <c r="G116" s="346">
        <f t="shared" si="18"/>
        <v>210</v>
      </c>
      <c r="H116" s="343">
        <v>60</v>
      </c>
      <c r="I116" s="344">
        <v>3.5</v>
      </c>
      <c r="J116" s="346">
        <f t="shared" si="19"/>
        <v>210</v>
      </c>
      <c r="K116" s="123"/>
      <c r="L116" s="124"/>
      <c r="M116" s="125">
        <f t="shared" si="20"/>
        <v>0</v>
      </c>
      <c r="N116" s="123"/>
      <c r="O116" s="124"/>
      <c r="P116" s="125">
        <f t="shared" si="21"/>
        <v>0</v>
      </c>
      <c r="Q116" s="123"/>
      <c r="R116" s="124"/>
      <c r="S116" s="125">
        <f t="shared" si="22"/>
        <v>0</v>
      </c>
      <c r="T116" s="123"/>
      <c r="U116" s="124"/>
      <c r="V116" s="125">
        <f t="shared" si="23"/>
        <v>0</v>
      </c>
      <c r="W116" s="126">
        <f t="shared" si="24"/>
        <v>210</v>
      </c>
      <c r="X116" s="127">
        <f t="shared" si="25"/>
        <v>210</v>
      </c>
      <c r="Y116" s="127">
        <f t="shared" si="28"/>
        <v>0</v>
      </c>
      <c r="Z116" s="128">
        <f t="shared" si="29"/>
        <v>0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>
      <c r="A117" s="119" t="s">
        <v>76</v>
      </c>
      <c r="B117" s="330" t="s">
        <v>391</v>
      </c>
      <c r="C117" s="341" t="s">
        <v>374</v>
      </c>
      <c r="D117" s="342" t="s">
        <v>375</v>
      </c>
      <c r="E117" s="343">
        <v>10</v>
      </c>
      <c r="F117" s="344">
        <v>3500</v>
      </c>
      <c r="G117" s="346">
        <f t="shared" si="18"/>
        <v>35000</v>
      </c>
      <c r="H117" s="343">
        <v>10</v>
      </c>
      <c r="I117" s="344">
        <v>3500</v>
      </c>
      <c r="J117" s="346">
        <f t="shared" si="19"/>
        <v>35000</v>
      </c>
      <c r="K117" s="123"/>
      <c r="L117" s="124"/>
      <c r="M117" s="125">
        <f t="shared" si="20"/>
        <v>0</v>
      </c>
      <c r="N117" s="123"/>
      <c r="O117" s="124"/>
      <c r="P117" s="125">
        <f t="shared" si="21"/>
        <v>0</v>
      </c>
      <c r="Q117" s="123"/>
      <c r="R117" s="124"/>
      <c r="S117" s="125">
        <f t="shared" si="22"/>
        <v>0</v>
      </c>
      <c r="T117" s="123"/>
      <c r="U117" s="124"/>
      <c r="V117" s="125">
        <f t="shared" si="23"/>
        <v>0</v>
      </c>
      <c r="W117" s="126">
        <f t="shared" si="24"/>
        <v>35000</v>
      </c>
      <c r="X117" s="127">
        <f t="shared" si="25"/>
        <v>35000</v>
      </c>
      <c r="Y117" s="127">
        <f t="shared" si="28"/>
        <v>0</v>
      </c>
      <c r="Z117" s="128">
        <f t="shared" si="29"/>
        <v>0</v>
      </c>
      <c r="AA117" s="139"/>
      <c r="AB117" s="131"/>
      <c r="AC117" s="131"/>
      <c r="AD117" s="131"/>
      <c r="AE117" s="131"/>
      <c r="AF117" s="131"/>
      <c r="AG117" s="131"/>
    </row>
    <row r="118" spans="1:33" ht="30" customHeight="1">
      <c r="A118" s="119" t="s">
        <v>76</v>
      </c>
      <c r="B118" s="330" t="s">
        <v>392</v>
      </c>
      <c r="C118" s="341" t="s">
        <v>376</v>
      </c>
      <c r="D118" s="342" t="s">
        <v>375</v>
      </c>
      <c r="E118" s="343">
        <v>3</v>
      </c>
      <c r="F118" s="344">
        <v>1390</v>
      </c>
      <c r="G118" s="346">
        <f t="shared" si="18"/>
        <v>4170</v>
      </c>
      <c r="H118" s="343">
        <v>3</v>
      </c>
      <c r="I118" s="344">
        <v>1390</v>
      </c>
      <c r="J118" s="346">
        <f t="shared" si="19"/>
        <v>4170</v>
      </c>
      <c r="K118" s="123"/>
      <c r="L118" s="124"/>
      <c r="M118" s="125">
        <f t="shared" si="20"/>
        <v>0</v>
      </c>
      <c r="N118" s="123"/>
      <c r="O118" s="124"/>
      <c r="P118" s="125">
        <f t="shared" si="21"/>
        <v>0</v>
      </c>
      <c r="Q118" s="123"/>
      <c r="R118" s="124"/>
      <c r="S118" s="125">
        <f t="shared" si="22"/>
        <v>0</v>
      </c>
      <c r="T118" s="123"/>
      <c r="U118" s="124"/>
      <c r="V118" s="125">
        <f t="shared" si="23"/>
        <v>0</v>
      </c>
      <c r="W118" s="126">
        <f t="shared" si="24"/>
        <v>4170</v>
      </c>
      <c r="X118" s="127">
        <f t="shared" si="25"/>
        <v>4170</v>
      </c>
      <c r="Y118" s="127">
        <f t="shared" si="28"/>
        <v>0</v>
      </c>
      <c r="Z118" s="128">
        <f t="shared" si="29"/>
        <v>0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>
      <c r="A119" s="119" t="s">
        <v>76</v>
      </c>
      <c r="B119" s="330" t="s">
        <v>393</v>
      </c>
      <c r="C119" s="341" t="s">
        <v>377</v>
      </c>
      <c r="D119" s="342" t="s">
        <v>375</v>
      </c>
      <c r="E119" s="343">
        <v>7.6</v>
      </c>
      <c r="F119" s="344">
        <v>2190</v>
      </c>
      <c r="G119" s="346">
        <f t="shared" si="18"/>
        <v>16644</v>
      </c>
      <c r="H119" s="343">
        <v>7.6</v>
      </c>
      <c r="I119" s="344">
        <v>2190</v>
      </c>
      <c r="J119" s="346">
        <f t="shared" si="19"/>
        <v>16644</v>
      </c>
      <c r="K119" s="123"/>
      <c r="L119" s="124"/>
      <c r="M119" s="125">
        <f t="shared" si="20"/>
        <v>0</v>
      </c>
      <c r="N119" s="123"/>
      <c r="O119" s="124"/>
      <c r="P119" s="125">
        <f t="shared" si="21"/>
        <v>0</v>
      </c>
      <c r="Q119" s="123"/>
      <c r="R119" s="124"/>
      <c r="S119" s="125">
        <f t="shared" si="22"/>
        <v>0</v>
      </c>
      <c r="T119" s="123"/>
      <c r="U119" s="124"/>
      <c r="V119" s="125">
        <f t="shared" si="23"/>
        <v>0</v>
      </c>
      <c r="W119" s="126">
        <f t="shared" si="24"/>
        <v>16644</v>
      </c>
      <c r="X119" s="127">
        <f t="shared" si="25"/>
        <v>16644</v>
      </c>
      <c r="Y119" s="127">
        <f t="shared" si="28"/>
        <v>0</v>
      </c>
      <c r="Z119" s="128">
        <f t="shared" si="29"/>
        <v>0</v>
      </c>
      <c r="AA119" s="139"/>
      <c r="AB119" s="131"/>
      <c r="AC119" s="131"/>
      <c r="AD119" s="131"/>
      <c r="AE119" s="131"/>
      <c r="AF119" s="131"/>
      <c r="AG119" s="131"/>
    </row>
    <row r="120" spans="1:33" ht="30" customHeight="1">
      <c r="A120" s="119" t="s">
        <v>76</v>
      </c>
      <c r="B120" s="330" t="s">
        <v>394</v>
      </c>
      <c r="C120" s="341" t="s">
        <v>378</v>
      </c>
      <c r="D120" s="342" t="s">
        <v>375</v>
      </c>
      <c r="E120" s="343">
        <v>8.5</v>
      </c>
      <c r="F120" s="344">
        <v>590</v>
      </c>
      <c r="G120" s="346">
        <f t="shared" si="18"/>
        <v>5015</v>
      </c>
      <c r="H120" s="343">
        <v>8.5</v>
      </c>
      <c r="I120" s="344">
        <v>590</v>
      </c>
      <c r="J120" s="346">
        <f t="shared" si="19"/>
        <v>5015</v>
      </c>
      <c r="K120" s="123"/>
      <c r="L120" s="124"/>
      <c r="M120" s="125">
        <f t="shared" si="20"/>
        <v>0</v>
      </c>
      <c r="N120" s="123"/>
      <c r="O120" s="124"/>
      <c r="P120" s="125">
        <f t="shared" si="21"/>
        <v>0</v>
      </c>
      <c r="Q120" s="123"/>
      <c r="R120" s="124"/>
      <c r="S120" s="125">
        <f t="shared" si="22"/>
        <v>0</v>
      </c>
      <c r="T120" s="123"/>
      <c r="U120" s="124"/>
      <c r="V120" s="125">
        <f t="shared" si="23"/>
        <v>0</v>
      </c>
      <c r="W120" s="126">
        <f t="shared" si="24"/>
        <v>5015</v>
      </c>
      <c r="X120" s="127">
        <f t="shared" si="25"/>
        <v>5015</v>
      </c>
      <c r="Y120" s="127">
        <f t="shared" si="28"/>
        <v>0</v>
      </c>
      <c r="Z120" s="128">
        <f t="shared" si="29"/>
        <v>0</v>
      </c>
      <c r="AA120" s="139"/>
      <c r="AB120" s="131"/>
      <c r="AC120" s="131"/>
      <c r="AD120" s="131"/>
      <c r="AE120" s="131"/>
      <c r="AF120" s="131"/>
      <c r="AG120" s="131"/>
    </row>
    <row r="121" spans="1:33" ht="30" customHeight="1">
      <c r="A121" s="119" t="s">
        <v>76</v>
      </c>
      <c r="B121" s="330" t="s">
        <v>395</v>
      </c>
      <c r="C121" s="341" t="s">
        <v>379</v>
      </c>
      <c r="D121" s="342" t="s">
        <v>375</v>
      </c>
      <c r="E121" s="343">
        <v>3</v>
      </c>
      <c r="F121" s="344">
        <v>375</v>
      </c>
      <c r="G121" s="346">
        <f t="shared" si="18"/>
        <v>1125</v>
      </c>
      <c r="H121" s="343">
        <v>3</v>
      </c>
      <c r="I121" s="344">
        <v>375</v>
      </c>
      <c r="J121" s="346">
        <f t="shared" si="19"/>
        <v>1125</v>
      </c>
      <c r="K121" s="123"/>
      <c r="L121" s="124"/>
      <c r="M121" s="125">
        <f t="shared" si="20"/>
        <v>0</v>
      </c>
      <c r="N121" s="123"/>
      <c r="O121" s="124"/>
      <c r="P121" s="125">
        <f t="shared" si="21"/>
        <v>0</v>
      </c>
      <c r="Q121" s="123"/>
      <c r="R121" s="124"/>
      <c r="S121" s="125">
        <f t="shared" si="22"/>
        <v>0</v>
      </c>
      <c r="T121" s="123"/>
      <c r="U121" s="124"/>
      <c r="V121" s="125">
        <f t="shared" si="23"/>
        <v>0</v>
      </c>
      <c r="W121" s="126">
        <f t="shared" si="24"/>
        <v>1125</v>
      </c>
      <c r="X121" s="127">
        <f t="shared" si="25"/>
        <v>1125</v>
      </c>
      <c r="Y121" s="127">
        <f t="shared" si="28"/>
        <v>0</v>
      </c>
      <c r="Z121" s="128">
        <f t="shared" si="29"/>
        <v>0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>
      <c r="A122" s="119" t="s">
        <v>76</v>
      </c>
      <c r="B122" s="330" t="s">
        <v>396</v>
      </c>
      <c r="C122" s="341" t="s">
        <v>380</v>
      </c>
      <c r="D122" s="342" t="s">
        <v>111</v>
      </c>
      <c r="E122" s="343">
        <v>3</v>
      </c>
      <c r="F122" s="344">
        <v>2000</v>
      </c>
      <c r="G122" s="346">
        <f t="shared" si="18"/>
        <v>6000</v>
      </c>
      <c r="H122" s="343">
        <v>3</v>
      </c>
      <c r="I122" s="344">
        <v>2000</v>
      </c>
      <c r="J122" s="346">
        <f t="shared" si="19"/>
        <v>6000</v>
      </c>
      <c r="K122" s="123"/>
      <c r="L122" s="124"/>
      <c r="M122" s="125">
        <f t="shared" si="20"/>
        <v>0</v>
      </c>
      <c r="N122" s="123"/>
      <c r="O122" s="124"/>
      <c r="P122" s="125">
        <f t="shared" si="21"/>
        <v>0</v>
      </c>
      <c r="Q122" s="123"/>
      <c r="R122" s="124"/>
      <c r="S122" s="125">
        <f t="shared" si="22"/>
        <v>0</v>
      </c>
      <c r="T122" s="123"/>
      <c r="U122" s="124"/>
      <c r="V122" s="125">
        <f t="shared" si="23"/>
        <v>0</v>
      </c>
      <c r="W122" s="126">
        <f t="shared" si="24"/>
        <v>6000</v>
      </c>
      <c r="X122" s="127">
        <f t="shared" si="25"/>
        <v>6000</v>
      </c>
      <c r="Y122" s="127">
        <f t="shared" si="28"/>
        <v>0</v>
      </c>
      <c r="Z122" s="128">
        <f t="shared" si="29"/>
        <v>0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>
      <c r="A123" s="119" t="s">
        <v>76</v>
      </c>
      <c r="B123" s="330" t="s">
        <v>397</v>
      </c>
      <c r="C123" s="341" t="s">
        <v>381</v>
      </c>
      <c r="D123" s="342" t="s">
        <v>111</v>
      </c>
      <c r="E123" s="343">
        <v>80</v>
      </c>
      <c r="F123" s="344">
        <v>11</v>
      </c>
      <c r="G123" s="346">
        <f t="shared" si="18"/>
        <v>880</v>
      </c>
      <c r="H123" s="343">
        <v>80</v>
      </c>
      <c r="I123" s="344">
        <v>11</v>
      </c>
      <c r="J123" s="346">
        <f t="shared" si="19"/>
        <v>880</v>
      </c>
      <c r="K123" s="123"/>
      <c r="L123" s="124"/>
      <c r="M123" s="125">
        <f t="shared" si="20"/>
        <v>0</v>
      </c>
      <c r="N123" s="123"/>
      <c r="O123" s="124"/>
      <c r="P123" s="125">
        <f t="shared" si="21"/>
        <v>0</v>
      </c>
      <c r="Q123" s="123"/>
      <c r="R123" s="124"/>
      <c r="S123" s="125">
        <f t="shared" si="22"/>
        <v>0</v>
      </c>
      <c r="T123" s="123"/>
      <c r="U123" s="124"/>
      <c r="V123" s="125">
        <f t="shared" si="23"/>
        <v>0</v>
      </c>
      <c r="W123" s="126">
        <f t="shared" si="24"/>
        <v>880</v>
      </c>
      <c r="X123" s="127">
        <f t="shared" si="25"/>
        <v>880</v>
      </c>
      <c r="Y123" s="127">
        <f t="shared" si="28"/>
        <v>0</v>
      </c>
      <c r="Z123" s="128">
        <f t="shared" si="29"/>
        <v>0</v>
      </c>
      <c r="AA123" s="139"/>
      <c r="AB123" s="131"/>
      <c r="AC123" s="131"/>
      <c r="AD123" s="131"/>
      <c r="AE123" s="131"/>
      <c r="AF123" s="131"/>
      <c r="AG123" s="131"/>
    </row>
    <row r="124" spans="1:33" ht="30" customHeight="1">
      <c r="A124" s="119" t="s">
        <v>76</v>
      </c>
      <c r="B124" s="330" t="s">
        <v>398</v>
      </c>
      <c r="C124" s="341" t="s">
        <v>382</v>
      </c>
      <c r="D124" s="342" t="s">
        <v>111</v>
      </c>
      <c r="E124" s="343">
        <v>62</v>
      </c>
      <c r="F124" s="344">
        <v>88</v>
      </c>
      <c r="G124" s="346">
        <f t="shared" si="18"/>
        <v>5456</v>
      </c>
      <c r="H124" s="343">
        <v>62</v>
      </c>
      <c r="I124" s="344">
        <v>88</v>
      </c>
      <c r="J124" s="346">
        <f t="shared" si="19"/>
        <v>5456</v>
      </c>
      <c r="K124" s="123"/>
      <c r="L124" s="124"/>
      <c r="M124" s="125">
        <f t="shared" si="20"/>
        <v>0</v>
      </c>
      <c r="N124" s="123"/>
      <c r="O124" s="124"/>
      <c r="P124" s="125">
        <f t="shared" si="21"/>
        <v>0</v>
      </c>
      <c r="Q124" s="123"/>
      <c r="R124" s="124"/>
      <c r="S124" s="125">
        <f t="shared" si="22"/>
        <v>0</v>
      </c>
      <c r="T124" s="123"/>
      <c r="U124" s="124"/>
      <c r="V124" s="125">
        <f t="shared" si="23"/>
        <v>0</v>
      </c>
      <c r="W124" s="126">
        <f t="shared" si="24"/>
        <v>5456</v>
      </c>
      <c r="X124" s="127">
        <f t="shared" si="25"/>
        <v>5456</v>
      </c>
      <c r="Y124" s="127">
        <f t="shared" ref="Y124:Y133" si="30">W124-X124</f>
        <v>0</v>
      </c>
      <c r="Z124" s="128">
        <f t="shared" ref="Z124:Z133" si="31">Y124/W124</f>
        <v>0</v>
      </c>
      <c r="AA124" s="139"/>
      <c r="AB124" s="131"/>
      <c r="AC124" s="131"/>
      <c r="AD124" s="131"/>
      <c r="AE124" s="131"/>
      <c r="AF124" s="131"/>
      <c r="AG124" s="131"/>
    </row>
    <row r="125" spans="1:33" ht="30" customHeight="1">
      <c r="A125" s="108" t="s">
        <v>71</v>
      </c>
      <c r="B125" s="155" t="s">
        <v>208</v>
      </c>
      <c r="C125" s="222" t="s">
        <v>209</v>
      </c>
      <c r="D125" s="141"/>
      <c r="E125" s="142">
        <f>SUM(E126:E128)</f>
        <v>0</v>
      </c>
      <c r="F125" s="143"/>
      <c r="G125" s="144">
        <f>SUM(G126:G128)</f>
        <v>0</v>
      </c>
      <c r="H125" s="142">
        <f>SUM(H126:H128)</f>
        <v>0</v>
      </c>
      <c r="I125" s="143"/>
      <c r="J125" s="144">
        <f>SUM(J126:J128)</f>
        <v>0</v>
      </c>
      <c r="K125" s="142">
        <f>SUM(K126:K128)</f>
        <v>0</v>
      </c>
      <c r="L125" s="143"/>
      <c r="M125" s="144">
        <f>SUM(M126:M128)</f>
        <v>0</v>
      </c>
      <c r="N125" s="142">
        <f>SUM(N126:N128)</f>
        <v>0</v>
      </c>
      <c r="O125" s="143"/>
      <c r="P125" s="144">
        <f>SUM(P126:P128)</f>
        <v>0</v>
      </c>
      <c r="Q125" s="142">
        <f>SUM(Q126:Q128)</f>
        <v>0</v>
      </c>
      <c r="R125" s="143"/>
      <c r="S125" s="144">
        <f>SUM(S126:S128)</f>
        <v>0</v>
      </c>
      <c r="T125" s="142">
        <f>SUM(T126:T128)</f>
        <v>0</v>
      </c>
      <c r="U125" s="143"/>
      <c r="V125" s="144">
        <f>SUM(V126:V128)</f>
        <v>0</v>
      </c>
      <c r="W125" s="144">
        <f>SUM(W126:W128)</f>
        <v>0</v>
      </c>
      <c r="X125" s="144">
        <f>SUM(X126:X128)</f>
        <v>0</v>
      </c>
      <c r="Y125" s="144">
        <f t="shared" si="30"/>
        <v>0</v>
      </c>
      <c r="Z125" s="144" t="e">
        <f t="shared" si="31"/>
        <v>#DIV/0!</v>
      </c>
      <c r="AA125" s="146"/>
      <c r="AB125" s="118"/>
      <c r="AC125" s="118"/>
      <c r="AD125" s="118"/>
      <c r="AE125" s="118"/>
      <c r="AF125" s="118"/>
      <c r="AG125" s="118"/>
    </row>
    <row r="126" spans="1:33" ht="30" customHeight="1">
      <c r="A126" s="119" t="s">
        <v>76</v>
      </c>
      <c r="B126" s="120" t="s">
        <v>210</v>
      </c>
      <c r="C126" s="187" t="s">
        <v>205</v>
      </c>
      <c r="D126" s="122" t="s">
        <v>111</v>
      </c>
      <c r="E126" s="123"/>
      <c r="F126" s="124"/>
      <c r="G126" s="125">
        <f>E126*F126</f>
        <v>0</v>
      </c>
      <c r="H126" s="123"/>
      <c r="I126" s="124"/>
      <c r="J126" s="125">
        <f>H126*I126</f>
        <v>0</v>
      </c>
      <c r="K126" s="123"/>
      <c r="L126" s="124"/>
      <c r="M126" s="125">
        <f>K126*L126</f>
        <v>0</v>
      </c>
      <c r="N126" s="123"/>
      <c r="O126" s="124"/>
      <c r="P126" s="125">
        <f>N126*O126</f>
        <v>0</v>
      </c>
      <c r="Q126" s="123"/>
      <c r="R126" s="124"/>
      <c r="S126" s="125">
        <f>Q126*R126</f>
        <v>0</v>
      </c>
      <c r="T126" s="123"/>
      <c r="U126" s="124"/>
      <c r="V126" s="125">
        <f>T126*U126</f>
        <v>0</v>
      </c>
      <c r="W126" s="126">
        <f>G126+M126+S126</f>
        <v>0</v>
      </c>
      <c r="X126" s="127">
        <f>J126+P126+V126</f>
        <v>0</v>
      </c>
      <c r="Y126" s="127">
        <f t="shared" si="30"/>
        <v>0</v>
      </c>
      <c r="Z126" s="128" t="e">
        <f t="shared" si="31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>
      <c r="A127" s="119" t="s">
        <v>76</v>
      </c>
      <c r="B127" s="120" t="s">
        <v>211</v>
      </c>
      <c r="C127" s="187" t="s">
        <v>205</v>
      </c>
      <c r="D127" s="122" t="s">
        <v>111</v>
      </c>
      <c r="E127" s="123"/>
      <c r="F127" s="124"/>
      <c r="G127" s="125">
        <f>E127*F127</f>
        <v>0</v>
      </c>
      <c r="H127" s="123"/>
      <c r="I127" s="124"/>
      <c r="J127" s="125">
        <f>H127*I127</f>
        <v>0</v>
      </c>
      <c r="K127" s="123"/>
      <c r="L127" s="124"/>
      <c r="M127" s="125">
        <f>K127*L127</f>
        <v>0</v>
      </c>
      <c r="N127" s="123"/>
      <c r="O127" s="124"/>
      <c r="P127" s="125">
        <f>N127*O127</f>
        <v>0</v>
      </c>
      <c r="Q127" s="123"/>
      <c r="R127" s="124"/>
      <c r="S127" s="125">
        <f>Q127*R127</f>
        <v>0</v>
      </c>
      <c r="T127" s="123"/>
      <c r="U127" s="124"/>
      <c r="V127" s="125">
        <f>T127*U127</f>
        <v>0</v>
      </c>
      <c r="W127" s="126">
        <f>G127+M127+S127</f>
        <v>0</v>
      </c>
      <c r="X127" s="127">
        <f>J127+P127+V127</f>
        <v>0</v>
      </c>
      <c r="Y127" s="127">
        <f t="shared" si="30"/>
        <v>0</v>
      </c>
      <c r="Z127" s="128" t="e">
        <f t="shared" si="31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>
      <c r="A128" s="132" t="s">
        <v>76</v>
      </c>
      <c r="B128" s="133" t="s">
        <v>212</v>
      </c>
      <c r="C128" s="163" t="s">
        <v>205</v>
      </c>
      <c r="D128" s="134" t="s">
        <v>111</v>
      </c>
      <c r="E128" s="135"/>
      <c r="F128" s="136"/>
      <c r="G128" s="137">
        <f>E128*F128</f>
        <v>0</v>
      </c>
      <c r="H128" s="135"/>
      <c r="I128" s="136"/>
      <c r="J128" s="137">
        <f>H128*I128</f>
        <v>0</v>
      </c>
      <c r="K128" s="135"/>
      <c r="L128" s="136"/>
      <c r="M128" s="137">
        <f>K128*L128</f>
        <v>0</v>
      </c>
      <c r="N128" s="135"/>
      <c r="O128" s="136"/>
      <c r="P128" s="137">
        <f>N128*O128</f>
        <v>0</v>
      </c>
      <c r="Q128" s="135"/>
      <c r="R128" s="136"/>
      <c r="S128" s="137">
        <f>Q128*R128</f>
        <v>0</v>
      </c>
      <c r="T128" s="135"/>
      <c r="U128" s="136"/>
      <c r="V128" s="137">
        <f>T128*U128</f>
        <v>0</v>
      </c>
      <c r="W128" s="138">
        <f>G128+M128+S128</f>
        <v>0</v>
      </c>
      <c r="X128" s="127">
        <f>J128+P128+V128</f>
        <v>0</v>
      </c>
      <c r="Y128" s="127">
        <f t="shared" si="30"/>
        <v>0</v>
      </c>
      <c r="Z128" s="128" t="e">
        <f t="shared" si="31"/>
        <v>#DIV/0!</v>
      </c>
      <c r="AA128" s="139"/>
      <c r="AB128" s="131"/>
      <c r="AC128" s="131"/>
      <c r="AD128" s="131"/>
      <c r="AE128" s="131"/>
      <c r="AF128" s="131"/>
      <c r="AG128" s="131"/>
    </row>
    <row r="129" spans="1:33" ht="30" customHeight="1">
      <c r="A129" s="108" t="s">
        <v>71</v>
      </c>
      <c r="B129" s="155" t="s">
        <v>213</v>
      </c>
      <c r="C129" s="222" t="s">
        <v>214</v>
      </c>
      <c r="D129" s="141"/>
      <c r="E129" s="142">
        <f>SUM(E130:E132)</f>
        <v>0</v>
      </c>
      <c r="F129" s="143"/>
      <c r="G129" s="144">
        <f>SUM(G130:G132)</f>
        <v>0</v>
      </c>
      <c r="H129" s="142">
        <f>SUM(H130:H132)</f>
        <v>0</v>
      </c>
      <c r="I129" s="143"/>
      <c r="J129" s="144">
        <f>SUM(J130:J132)</f>
        <v>0</v>
      </c>
      <c r="K129" s="142">
        <f>SUM(K130:K132)</f>
        <v>0</v>
      </c>
      <c r="L129" s="143"/>
      <c r="M129" s="144">
        <f>SUM(M130:M132)</f>
        <v>0</v>
      </c>
      <c r="N129" s="142">
        <f>SUM(N130:N132)</f>
        <v>0</v>
      </c>
      <c r="O129" s="143"/>
      <c r="P129" s="144">
        <f>SUM(P130:P132)</f>
        <v>0</v>
      </c>
      <c r="Q129" s="142">
        <f>SUM(Q130:Q132)</f>
        <v>0</v>
      </c>
      <c r="R129" s="143"/>
      <c r="S129" s="144">
        <f>SUM(S130:S132)</f>
        <v>0</v>
      </c>
      <c r="T129" s="142">
        <f>SUM(T130:T132)</f>
        <v>0</v>
      </c>
      <c r="U129" s="143"/>
      <c r="V129" s="144">
        <f>SUM(V130:V132)</f>
        <v>0</v>
      </c>
      <c r="W129" s="144">
        <f>SUM(W130:W132)</f>
        <v>0</v>
      </c>
      <c r="X129" s="144">
        <f>SUM(X130:X132)</f>
        <v>0</v>
      </c>
      <c r="Y129" s="144">
        <f t="shared" si="30"/>
        <v>0</v>
      </c>
      <c r="Z129" s="144" t="e">
        <f t="shared" si="31"/>
        <v>#DIV/0!</v>
      </c>
      <c r="AA129" s="146"/>
      <c r="AB129" s="118"/>
      <c r="AC129" s="118"/>
      <c r="AD129" s="118"/>
      <c r="AE129" s="118"/>
      <c r="AF129" s="118"/>
      <c r="AG129" s="118"/>
    </row>
    <row r="130" spans="1:33" ht="30" customHeight="1">
      <c r="A130" s="119" t="s">
        <v>76</v>
      </c>
      <c r="B130" s="120" t="s">
        <v>215</v>
      </c>
      <c r="C130" s="187" t="s">
        <v>205</v>
      </c>
      <c r="D130" s="122" t="s">
        <v>111</v>
      </c>
      <c r="E130" s="123"/>
      <c r="F130" s="124"/>
      <c r="G130" s="125">
        <f>E130*F130</f>
        <v>0</v>
      </c>
      <c r="H130" s="123"/>
      <c r="I130" s="124"/>
      <c r="J130" s="125">
        <f>H130*I130</f>
        <v>0</v>
      </c>
      <c r="K130" s="123"/>
      <c r="L130" s="124"/>
      <c r="M130" s="125">
        <f>K130*L130</f>
        <v>0</v>
      </c>
      <c r="N130" s="123"/>
      <c r="O130" s="124"/>
      <c r="P130" s="125">
        <f>N130*O130</f>
        <v>0</v>
      </c>
      <c r="Q130" s="123"/>
      <c r="R130" s="124"/>
      <c r="S130" s="125">
        <f>Q130*R130</f>
        <v>0</v>
      </c>
      <c r="T130" s="123"/>
      <c r="U130" s="124"/>
      <c r="V130" s="125">
        <f>T130*U130</f>
        <v>0</v>
      </c>
      <c r="W130" s="126">
        <f>G130+M130+S130</f>
        <v>0</v>
      </c>
      <c r="X130" s="127">
        <f>J130+P130+V130</f>
        <v>0</v>
      </c>
      <c r="Y130" s="127">
        <f t="shared" si="30"/>
        <v>0</v>
      </c>
      <c r="Z130" s="128" t="e">
        <f t="shared" si="31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>
      <c r="A131" s="119" t="s">
        <v>76</v>
      </c>
      <c r="B131" s="120" t="s">
        <v>216</v>
      </c>
      <c r="C131" s="187" t="s">
        <v>205</v>
      </c>
      <c r="D131" s="122" t="s">
        <v>111</v>
      </c>
      <c r="E131" s="123"/>
      <c r="F131" s="124"/>
      <c r="G131" s="125">
        <f>E131*F131</f>
        <v>0</v>
      </c>
      <c r="H131" s="123"/>
      <c r="I131" s="124"/>
      <c r="J131" s="125">
        <f>H131*I131</f>
        <v>0</v>
      </c>
      <c r="K131" s="123"/>
      <c r="L131" s="124"/>
      <c r="M131" s="125">
        <f>K131*L131</f>
        <v>0</v>
      </c>
      <c r="N131" s="123"/>
      <c r="O131" s="124"/>
      <c r="P131" s="125">
        <f>N131*O131</f>
        <v>0</v>
      </c>
      <c r="Q131" s="123"/>
      <c r="R131" s="124"/>
      <c r="S131" s="125">
        <f>Q131*R131</f>
        <v>0</v>
      </c>
      <c r="T131" s="123"/>
      <c r="U131" s="124"/>
      <c r="V131" s="125">
        <f>T131*U131</f>
        <v>0</v>
      </c>
      <c r="W131" s="126">
        <f>G131+M131+S131</f>
        <v>0</v>
      </c>
      <c r="X131" s="127">
        <f>J131+P131+V131</f>
        <v>0</v>
      </c>
      <c r="Y131" s="127">
        <f t="shared" si="30"/>
        <v>0</v>
      </c>
      <c r="Z131" s="128" t="e">
        <f t="shared" si="31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>
      <c r="A132" s="132" t="s">
        <v>76</v>
      </c>
      <c r="B132" s="133" t="s">
        <v>217</v>
      </c>
      <c r="C132" s="163" t="s">
        <v>205</v>
      </c>
      <c r="D132" s="134" t="s">
        <v>111</v>
      </c>
      <c r="E132" s="149"/>
      <c r="F132" s="150"/>
      <c r="G132" s="151">
        <f>E132*F132</f>
        <v>0</v>
      </c>
      <c r="H132" s="149"/>
      <c r="I132" s="150"/>
      <c r="J132" s="151">
        <f>H132*I132</f>
        <v>0</v>
      </c>
      <c r="K132" s="149"/>
      <c r="L132" s="150"/>
      <c r="M132" s="151">
        <f>K132*L132</f>
        <v>0</v>
      </c>
      <c r="N132" s="149"/>
      <c r="O132" s="150"/>
      <c r="P132" s="151">
        <f>N132*O132</f>
        <v>0</v>
      </c>
      <c r="Q132" s="149"/>
      <c r="R132" s="150"/>
      <c r="S132" s="151">
        <f>Q132*R132</f>
        <v>0</v>
      </c>
      <c r="T132" s="149"/>
      <c r="U132" s="150"/>
      <c r="V132" s="151">
        <f>T132*U132</f>
        <v>0</v>
      </c>
      <c r="W132" s="138">
        <f>G132+M132+S132</f>
        <v>0</v>
      </c>
      <c r="X132" s="165">
        <f>J132+P132+V132</f>
        <v>0</v>
      </c>
      <c r="Y132" s="165">
        <f t="shared" si="30"/>
        <v>0</v>
      </c>
      <c r="Z132" s="223" t="e">
        <f t="shared" si="31"/>
        <v>#DIV/0!</v>
      </c>
      <c r="AA132" s="139"/>
      <c r="AB132" s="131"/>
      <c r="AC132" s="131"/>
      <c r="AD132" s="131"/>
      <c r="AE132" s="131"/>
      <c r="AF132" s="131"/>
      <c r="AG132" s="131"/>
    </row>
    <row r="133" spans="1:33" ht="30" customHeight="1">
      <c r="A133" s="166" t="s">
        <v>218</v>
      </c>
      <c r="B133" s="167"/>
      <c r="C133" s="168"/>
      <c r="D133" s="169"/>
      <c r="E133" s="173">
        <f>E129+E125+E105</f>
        <v>589.1</v>
      </c>
      <c r="F133" s="189"/>
      <c r="G133" s="172">
        <f>G129+G125+G105</f>
        <v>253628</v>
      </c>
      <c r="H133" s="173">
        <f>H129+H125+H105</f>
        <v>589.1</v>
      </c>
      <c r="I133" s="189"/>
      <c r="J133" s="172">
        <f>J129+J125+J105</f>
        <v>253628</v>
      </c>
      <c r="K133" s="190">
        <f>K129+K125+K105</f>
        <v>0</v>
      </c>
      <c r="L133" s="189"/>
      <c r="M133" s="172">
        <f>M129+M125+M105</f>
        <v>0</v>
      </c>
      <c r="N133" s="190">
        <f>N129+N125+N105</f>
        <v>0</v>
      </c>
      <c r="O133" s="189"/>
      <c r="P133" s="172">
        <f>P129+P125+P105</f>
        <v>0</v>
      </c>
      <c r="Q133" s="190">
        <f>Q129+Q125+Q105</f>
        <v>0</v>
      </c>
      <c r="R133" s="189"/>
      <c r="S133" s="172">
        <f>S129+S125+S105</f>
        <v>0</v>
      </c>
      <c r="T133" s="190">
        <f>T129+T125+T105</f>
        <v>0</v>
      </c>
      <c r="U133" s="189"/>
      <c r="V133" s="174">
        <f>V129+V125+V105</f>
        <v>0</v>
      </c>
      <c r="W133" s="224">
        <f>W129+W125+W105</f>
        <v>253628</v>
      </c>
      <c r="X133" s="225">
        <f>X129+X125+X105</f>
        <v>253628</v>
      </c>
      <c r="Y133" s="225">
        <f t="shared" si="30"/>
        <v>0</v>
      </c>
      <c r="Z133" s="225">
        <f t="shared" si="31"/>
        <v>0</v>
      </c>
      <c r="AA133" s="226"/>
      <c r="AB133" s="7"/>
      <c r="AC133" s="7"/>
      <c r="AD133" s="7"/>
      <c r="AE133" s="7"/>
      <c r="AF133" s="7"/>
      <c r="AG133" s="7"/>
    </row>
    <row r="134" spans="1:33" ht="30" customHeight="1">
      <c r="A134" s="178" t="s">
        <v>71</v>
      </c>
      <c r="B134" s="208">
        <v>7</v>
      </c>
      <c r="C134" s="180" t="s">
        <v>219</v>
      </c>
      <c r="D134" s="181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227"/>
      <c r="X134" s="227"/>
      <c r="Y134" s="182"/>
      <c r="Z134" s="227"/>
      <c r="AA134" s="228"/>
      <c r="AB134" s="7"/>
      <c r="AC134" s="7"/>
      <c r="AD134" s="7"/>
      <c r="AE134" s="7"/>
      <c r="AF134" s="7"/>
      <c r="AG134" s="7"/>
    </row>
    <row r="135" spans="1:33" ht="30" customHeight="1">
      <c r="A135" s="119" t="s">
        <v>76</v>
      </c>
      <c r="B135" s="120" t="s">
        <v>220</v>
      </c>
      <c r="C135" s="187" t="s">
        <v>221</v>
      </c>
      <c r="D135" s="122" t="s">
        <v>111</v>
      </c>
      <c r="E135" s="123"/>
      <c r="F135" s="124"/>
      <c r="G135" s="125">
        <f t="shared" ref="G135:G145" si="32">E135*F135</f>
        <v>0</v>
      </c>
      <c r="H135" s="123"/>
      <c r="I135" s="124"/>
      <c r="J135" s="125">
        <f t="shared" ref="J135:J145" si="33">H135*I135</f>
        <v>0</v>
      </c>
      <c r="K135" s="123"/>
      <c r="L135" s="124"/>
      <c r="M135" s="125">
        <f t="shared" ref="M135:M145" si="34">K135*L135</f>
        <v>0</v>
      </c>
      <c r="N135" s="123"/>
      <c r="O135" s="124"/>
      <c r="P135" s="125">
        <f t="shared" ref="P135:P145" si="35">N135*O135</f>
        <v>0</v>
      </c>
      <c r="Q135" s="123"/>
      <c r="R135" s="124"/>
      <c r="S135" s="125">
        <f t="shared" ref="S135:S145" si="36">Q135*R135</f>
        <v>0</v>
      </c>
      <c r="T135" s="123"/>
      <c r="U135" s="124"/>
      <c r="V135" s="229">
        <f t="shared" ref="V135:V145" si="37">T135*U135</f>
        <v>0</v>
      </c>
      <c r="W135" s="230">
        <f t="shared" ref="W135:W145" si="38">G135+M135+S135</f>
        <v>0</v>
      </c>
      <c r="X135" s="231">
        <f t="shared" ref="X135:X145" si="39">J135+P135+V135</f>
        <v>0</v>
      </c>
      <c r="Y135" s="231">
        <f t="shared" ref="Y135:Y146" si="40">W135-X135</f>
        <v>0</v>
      </c>
      <c r="Z135" s="232" t="e">
        <f t="shared" ref="Z135:Z146" si="41">Y135/W135</f>
        <v>#DIV/0!</v>
      </c>
      <c r="AA135" s="233"/>
      <c r="AB135" s="131"/>
      <c r="AC135" s="131"/>
      <c r="AD135" s="131"/>
      <c r="AE135" s="131"/>
      <c r="AF135" s="131"/>
      <c r="AG135" s="131"/>
    </row>
    <row r="136" spans="1:33" ht="30" customHeight="1">
      <c r="A136" s="119" t="s">
        <v>76</v>
      </c>
      <c r="B136" s="120" t="s">
        <v>222</v>
      </c>
      <c r="C136" s="187" t="s">
        <v>223</v>
      </c>
      <c r="D136" s="122" t="s">
        <v>111</v>
      </c>
      <c r="E136" s="123"/>
      <c r="F136" s="124"/>
      <c r="G136" s="125">
        <f t="shared" si="32"/>
        <v>0</v>
      </c>
      <c r="H136" s="123"/>
      <c r="I136" s="124"/>
      <c r="J136" s="125">
        <f t="shared" si="33"/>
        <v>0</v>
      </c>
      <c r="K136" s="123"/>
      <c r="L136" s="124"/>
      <c r="M136" s="125">
        <f t="shared" si="34"/>
        <v>0</v>
      </c>
      <c r="N136" s="123"/>
      <c r="O136" s="124"/>
      <c r="P136" s="125">
        <f t="shared" si="35"/>
        <v>0</v>
      </c>
      <c r="Q136" s="123"/>
      <c r="R136" s="124"/>
      <c r="S136" s="125">
        <f t="shared" si="36"/>
        <v>0</v>
      </c>
      <c r="T136" s="123"/>
      <c r="U136" s="124"/>
      <c r="V136" s="229">
        <f t="shared" si="37"/>
        <v>0</v>
      </c>
      <c r="W136" s="234">
        <f t="shared" si="38"/>
        <v>0</v>
      </c>
      <c r="X136" s="127">
        <f t="shared" si="39"/>
        <v>0</v>
      </c>
      <c r="Y136" s="127">
        <f t="shared" si="40"/>
        <v>0</v>
      </c>
      <c r="Z136" s="128" t="e">
        <f t="shared" si="41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>
      <c r="A137" s="119" t="s">
        <v>76</v>
      </c>
      <c r="B137" s="120" t="s">
        <v>224</v>
      </c>
      <c r="C137" s="187" t="s">
        <v>225</v>
      </c>
      <c r="D137" s="122" t="s">
        <v>111</v>
      </c>
      <c r="E137" s="123"/>
      <c r="F137" s="124"/>
      <c r="G137" s="125">
        <f t="shared" si="32"/>
        <v>0</v>
      </c>
      <c r="H137" s="123"/>
      <c r="I137" s="124"/>
      <c r="J137" s="125">
        <f t="shared" si="33"/>
        <v>0</v>
      </c>
      <c r="K137" s="123"/>
      <c r="L137" s="124"/>
      <c r="M137" s="125">
        <f t="shared" si="34"/>
        <v>0</v>
      </c>
      <c r="N137" s="123"/>
      <c r="O137" s="124"/>
      <c r="P137" s="125">
        <f t="shared" si="35"/>
        <v>0</v>
      </c>
      <c r="Q137" s="123"/>
      <c r="R137" s="124"/>
      <c r="S137" s="125">
        <f t="shared" si="36"/>
        <v>0</v>
      </c>
      <c r="T137" s="123"/>
      <c r="U137" s="124"/>
      <c r="V137" s="229">
        <f t="shared" si="37"/>
        <v>0</v>
      </c>
      <c r="W137" s="234">
        <f t="shared" si="38"/>
        <v>0</v>
      </c>
      <c r="X137" s="127">
        <f t="shared" si="39"/>
        <v>0</v>
      </c>
      <c r="Y137" s="127">
        <f t="shared" si="40"/>
        <v>0</v>
      </c>
      <c r="Z137" s="128" t="e">
        <f t="shared" si="41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>
      <c r="A138" s="119" t="s">
        <v>76</v>
      </c>
      <c r="B138" s="120" t="s">
        <v>226</v>
      </c>
      <c r="C138" s="187" t="s">
        <v>227</v>
      </c>
      <c r="D138" s="122" t="s">
        <v>111</v>
      </c>
      <c r="E138" s="123"/>
      <c r="F138" s="124"/>
      <c r="G138" s="125">
        <f t="shared" si="32"/>
        <v>0</v>
      </c>
      <c r="H138" s="123"/>
      <c r="I138" s="124"/>
      <c r="J138" s="125">
        <f t="shared" si="33"/>
        <v>0</v>
      </c>
      <c r="K138" s="123"/>
      <c r="L138" s="124"/>
      <c r="M138" s="125">
        <f t="shared" si="34"/>
        <v>0</v>
      </c>
      <c r="N138" s="123"/>
      <c r="O138" s="124"/>
      <c r="P138" s="125">
        <f t="shared" si="35"/>
        <v>0</v>
      </c>
      <c r="Q138" s="123"/>
      <c r="R138" s="124"/>
      <c r="S138" s="125">
        <f t="shared" si="36"/>
        <v>0</v>
      </c>
      <c r="T138" s="123"/>
      <c r="U138" s="124"/>
      <c r="V138" s="229">
        <f t="shared" si="37"/>
        <v>0</v>
      </c>
      <c r="W138" s="234">
        <f t="shared" si="38"/>
        <v>0</v>
      </c>
      <c r="X138" s="127">
        <f t="shared" si="39"/>
        <v>0</v>
      </c>
      <c r="Y138" s="127">
        <f t="shared" si="40"/>
        <v>0</v>
      </c>
      <c r="Z138" s="128" t="e">
        <f t="shared" si="41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>
      <c r="A139" s="119" t="s">
        <v>76</v>
      </c>
      <c r="B139" s="120" t="s">
        <v>228</v>
      </c>
      <c r="C139" s="187" t="s">
        <v>229</v>
      </c>
      <c r="D139" s="122" t="s">
        <v>111</v>
      </c>
      <c r="E139" s="123"/>
      <c r="F139" s="124"/>
      <c r="G139" s="125">
        <f t="shared" si="32"/>
        <v>0</v>
      </c>
      <c r="H139" s="123"/>
      <c r="I139" s="124"/>
      <c r="J139" s="125">
        <f t="shared" si="33"/>
        <v>0</v>
      </c>
      <c r="K139" s="123"/>
      <c r="L139" s="124"/>
      <c r="M139" s="125">
        <f t="shared" si="34"/>
        <v>0</v>
      </c>
      <c r="N139" s="123"/>
      <c r="O139" s="124"/>
      <c r="P139" s="125">
        <f t="shared" si="35"/>
        <v>0</v>
      </c>
      <c r="Q139" s="123"/>
      <c r="R139" s="124"/>
      <c r="S139" s="125">
        <f t="shared" si="36"/>
        <v>0</v>
      </c>
      <c r="T139" s="123"/>
      <c r="U139" s="124"/>
      <c r="V139" s="229">
        <f t="shared" si="37"/>
        <v>0</v>
      </c>
      <c r="W139" s="234">
        <f t="shared" si="38"/>
        <v>0</v>
      </c>
      <c r="X139" s="127">
        <f t="shared" si="39"/>
        <v>0</v>
      </c>
      <c r="Y139" s="127">
        <f t="shared" si="40"/>
        <v>0</v>
      </c>
      <c r="Z139" s="128" t="e">
        <f t="shared" si="41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>
      <c r="A140" s="119" t="s">
        <v>76</v>
      </c>
      <c r="B140" s="120" t="s">
        <v>230</v>
      </c>
      <c r="C140" s="187" t="s">
        <v>231</v>
      </c>
      <c r="D140" s="122" t="s">
        <v>111</v>
      </c>
      <c r="E140" s="123"/>
      <c r="F140" s="124"/>
      <c r="G140" s="125">
        <f t="shared" si="32"/>
        <v>0</v>
      </c>
      <c r="H140" s="123"/>
      <c r="I140" s="124"/>
      <c r="J140" s="125">
        <f t="shared" si="33"/>
        <v>0</v>
      </c>
      <c r="K140" s="123"/>
      <c r="L140" s="124"/>
      <c r="M140" s="125">
        <f t="shared" si="34"/>
        <v>0</v>
      </c>
      <c r="N140" s="123"/>
      <c r="O140" s="124"/>
      <c r="P140" s="125">
        <f t="shared" si="35"/>
        <v>0</v>
      </c>
      <c r="Q140" s="123"/>
      <c r="R140" s="124"/>
      <c r="S140" s="125">
        <f t="shared" si="36"/>
        <v>0</v>
      </c>
      <c r="T140" s="123"/>
      <c r="U140" s="124"/>
      <c r="V140" s="229">
        <f t="shared" si="37"/>
        <v>0</v>
      </c>
      <c r="W140" s="234">
        <f t="shared" si="38"/>
        <v>0</v>
      </c>
      <c r="X140" s="127">
        <f t="shared" si="39"/>
        <v>0</v>
      </c>
      <c r="Y140" s="127">
        <f t="shared" si="40"/>
        <v>0</v>
      </c>
      <c r="Z140" s="128" t="e">
        <f t="shared" si="41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>
      <c r="A141" s="119" t="s">
        <v>76</v>
      </c>
      <c r="B141" s="120" t="s">
        <v>232</v>
      </c>
      <c r="C141" s="187" t="s">
        <v>233</v>
      </c>
      <c r="D141" s="122" t="s">
        <v>111</v>
      </c>
      <c r="E141" s="123"/>
      <c r="F141" s="124"/>
      <c r="G141" s="125">
        <f t="shared" si="32"/>
        <v>0</v>
      </c>
      <c r="H141" s="123"/>
      <c r="I141" s="124"/>
      <c r="J141" s="125">
        <f t="shared" si="33"/>
        <v>0</v>
      </c>
      <c r="K141" s="123"/>
      <c r="L141" s="124"/>
      <c r="M141" s="125">
        <f t="shared" si="34"/>
        <v>0</v>
      </c>
      <c r="N141" s="123"/>
      <c r="O141" s="124"/>
      <c r="P141" s="125">
        <f t="shared" si="35"/>
        <v>0</v>
      </c>
      <c r="Q141" s="123"/>
      <c r="R141" s="124"/>
      <c r="S141" s="125">
        <f t="shared" si="36"/>
        <v>0</v>
      </c>
      <c r="T141" s="123"/>
      <c r="U141" s="124"/>
      <c r="V141" s="229">
        <f t="shared" si="37"/>
        <v>0</v>
      </c>
      <c r="W141" s="234">
        <f t="shared" si="38"/>
        <v>0</v>
      </c>
      <c r="X141" s="127">
        <f t="shared" si="39"/>
        <v>0</v>
      </c>
      <c r="Y141" s="127">
        <f t="shared" si="40"/>
        <v>0</v>
      </c>
      <c r="Z141" s="128" t="e">
        <f t="shared" si="41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>
      <c r="A142" s="119" t="s">
        <v>76</v>
      </c>
      <c r="B142" s="120" t="s">
        <v>234</v>
      </c>
      <c r="C142" s="187" t="s">
        <v>235</v>
      </c>
      <c r="D142" s="122" t="s">
        <v>111</v>
      </c>
      <c r="E142" s="123"/>
      <c r="F142" s="124"/>
      <c r="G142" s="125">
        <f t="shared" si="32"/>
        <v>0</v>
      </c>
      <c r="H142" s="123"/>
      <c r="I142" s="124"/>
      <c r="J142" s="125">
        <f t="shared" si="33"/>
        <v>0</v>
      </c>
      <c r="K142" s="123"/>
      <c r="L142" s="124"/>
      <c r="M142" s="125">
        <f t="shared" si="34"/>
        <v>0</v>
      </c>
      <c r="N142" s="123"/>
      <c r="O142" s="124"/>
      <c r="P142" s="125">
        <f t="shared" si="35"/>
        <v>0</v>
      </c>
      <c r="Q142" s="123"/>
      <c r="R142" s="124"/>
      <c r="S142" s="125">
        <f t="shared" si="36"/>
        <v>0</v>
      </c>
      <c r="T142" s="123"/>
      <c r="U142" s="124"/>
      <c r="V142" s="229">
        <f t="shared" si="37"/>
        <v>0</v>
      </c>
      <c r="W142" s="234">
        <f t="shared" si="38"/>
        <v>0</v>
      </c>
      <c r="X142" s="127">
        <f t="shared" si="39"/>
        <v>0</v>
      </c>
      <c r="Y142" s="127">
        <f t="shared" si="40"/>
        <v>0</v>
      </c>
      <c r="Z142" s="128" t="e">
        <f t="shared" si="41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>
      <c r="A143" s="132" t="s">
        <v>76</v>
      </c>
      <c r="B143" s="120" t="s">
        <v>236</v>
      </c>
      <c r="C143" s="163" t="s">
        <v>237</v>
      </c>
      <c r="D143" s="122" t="s">
        <v>111</v>
      </c>
      <c r="E143" s="135"/>
      <c r="F143" s="136"/>
      <c r="G143" s="125">
        <f t="shared" si="32"/>
        <v>0</v>
      </c>
      <c r="H143" s="135"/>
      <c r="I143" s="136"/>
      <c r="J143" s="125">
        <f t="shared" si="33"/>
        <v>0</v>
      </c>
      <c r="K143" s="123"/>
      <c r="L143" s="124"/>
      <c r="M143" s="125">
        <f t="shared" si="34"/>
        <v>0</v>
      </c>
      <c r="N143" s="123"/>
      <c r="O143" s="124"/>
      <c r="P143" s="125">
        <f t="shared" si="35"/>
        <v>0</v>
      </c>
      <c r="Q143" s="123"/>
      <c r="R143" s="124"/>
      <c r="S143" s="125">
        <f t="shared" si="36"/>
        <v>0</v>
      </c>
      <c r="T143" s="123"/>
      <c r="U143" s="124"/>
      <c r="V143" s="229">
        <f t="shared" si="37"/>
        <v>0</v>
      </c>
      <c r="W143" s="234">
        <f t="shared" si="38"/>
        <v>0</v>
      </c>
      <c r="X143" s="127">
        <f t="shared" si="39"/>
        <v>0</v>
      </c>
      <c r="Y143" s="127">
        <f t="shared" si="40"/>
        <v>0</v>
      </c>
      <c r="Z143" s="128" t="e">
        <f t="shared" si="41"/>
        <v>#DIV/0!</v>
      </c>
      <c r="AA143" s="139"/>
      <c r="AB143" s="131"/>
      <c r="AC143" s="131"/>
      <c r="AD143" s="131"/>
      <c r="AE143" s="131"/>
      <c r="AF143" s="131"/>
      <c r="AG143" s="131"/>
    </row>
    <row r="144" spans="1:33" ht="30" customHeight="1">
      <c r="A144" s="132" t="s">
        <v>76</v>
      </c>
      <c r="B144" s="120" t="s">
        <v>238</v>
      </c>
      <c r="C144" s="163" t="s">
        <v>239</v>
      </c>
      <c r="D144" s="134" t="s">
        <v>111</v>
      </c>
      <c r="E144" s="123"/>
      <c r="F144" s="124"/>
      <c r="G144" s="125">
        <f t="shared" si="32"/>
        <v>0</v>
      </c>
      <c r="H144" s="123"/>
      <c r="I144" s="124"/>
      <c r="J144" s="125">
        <f t="shared" si="33"/>
        <v>0</v>
      </c>
      <c r="K144" s="123"/>
      <c r="L144" s="124"/>
      <c r="M144" s="125">
        <f t="shared" si="34"/>
        <v>0</v>
      </c>
      <c r="N144" s="123"/>
      <c r="O144" s="124"/>
      <c r="P144" s="125">
        <f t="shared" si="35"/>
        <v>0</v>
      </c>
      <c r="Q144" s="123"/>
      <c r="R144" s="124"/>
      <c r="S144" s="125">
        <f t="shared" si="36"/>
        <v>0</v>
      </c>
      <c r="T144" s="123"/>
      <c r="U144" s="124"/>
      <c r="V144" s="229">
        <f t="shared" si="37"/>
        <v>0</v>
      </c>
      <c r="W144" s="234">
        <f t="shared" si="38"/>
        <v>0</v>
      </c>
      <c r="X144" s="127">
        <f t="shared" si="39"/>
        <v>0</v>
      </c>
      <c r="Y144" s="127">
        <f t="shared" si="40"/>
        <v>0</v>
      </c>
      <c r="Z144" s="128" t="e">
        <f t="shared" si="41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>
      <c r="A145" s="132" t="s">
        <v>76</v>
      </c>
      <c r="B145" s="120" t="s">
        <v>240</v>
      </c>
      <c r="C145" s="235" t="s">
        <v>241</v>
      </c>
      <c r="D145" s="134"/>
      <c r="E145" s="135"/>
      <c r="F145" s="136">
        <v>0.22</v>
      </c>
      <c r="G145" s="137">
        <f t="shared" si="32"/>
        <v>0</v>
      </c>
      <c r="H145" s="135"/>
      <c r="I145" s="136">
        <v>0.22</v>
      </c>
      <c r="J145" s="137">
        <f t="shared" si="33"/>
        <v>0</v>
      </c>
      <c r="K145" s="135"/>
      <c r="L145" s="136">
        <v>0.22</v>
      </c>
      <c r="M145" s="137">
        <f t="shared" si="34"/>
        <v>0</v>
      </c>
      <c r="N145" s="135"/>
      <c r="O145" s="136">
        <v>0.22</v>
      </c>
      <c r="P145" s="137">
        <f t="shared" si="35"/>
        <v>0</v>
      </c>
      <c r="Q145" s="135"/>
      <c r="R145" s="136">
        <v>0.22</v>
      </c>
      <c r="S145" s="137">
        <f t="shared" si="36"/>
        <v>0</v>
      </c>
      <c r="T145" s="135"/>
      <c r="U145" s="136">
        <v>0.22</v>
      </c>
      <c r="V145" s="236">
        <f t="shared" si="37"/>
        <v>0</v>
      </c>
      <c r="W145" s="237">
        <f t="shared" si="38"/>
        <v>0</v>
      </c>
      <c r="X145" s="238">
        <f t="shared" si="39"/>
        <v>0</v>
      </c>
      <c r="Y145" s="238">
        <f t="shared" si="40"/>
        <v>0</v>
      </c>
      <c r="Z145" s="239" t="e">
        <f t="shared" si="41"/>
        <v>#DIV/0!</v>
      </c>
      <c r="AA145" s="152"/>
      <c r="AB145" s="7"/>
      <c r="AC145" s="7"/>
      <c r="AD145" s="7"/>
      <c r="AE145" s="7"/>
      <c r="AF145" s="7"/>
      <c r="AG145" s="7"/>
    </row>
    <row r="146" spans="1:33" ht="30" customHeight="1">
      <c r="A146" s="166" t="s">
        <v>242</v>
      </c>
      <c r="B146" s="240"/>
      <c r="C146" s="168"/>
      <c r="D146" s="169"/>
      <c r="E146" s="173">
        <f>SUM(E135:E144)</f>
        <v>0</v>
      </c>
      <c r="F146" s="189"/>
      <c r="G146" s="172">
        <f>SUM(G135:G145)</f>
        <v>0</v>
      </c>
      <c r="H146" s="173">
        <f>SUM(H135:H144)</f>
        <v>0</v>
      </c>
      <c r="I146" s="189"/>
      <c r="J146" s="172">
        <f>SUM(J135:J145)</f>
        <v>0</v>
      </c>
      <c r="K146" s="190">
        <f>SUM(K135:K144)</f>
        <v>0</v>
      </c>
      <c r="L146" s="189"/>
      <c r="M146" s="172">
        <f>SUM(M135:M145)</f>
        <v>0</v>
      </c>
      <c r="N146" s="190">
        <f>SUM(N135:N144)</f>
        <v>0</v>
      </c>
      <c r="O146" s="189"/>
      <c r="P146" s="172">
        <f>SUM(P135:P145)</f>
        <v>0</v>
      </c>
      <c r="Q146" s="190">
        <f>SUM(Q135:Q144)</f>
        <v>0</v>
      </c>
      <c r="R146" s="189"/>
      <c r="S146" s="172">
        <f>SUM(S135:S145)</f>
        <v>0</v>
      </c>
      <c r="T146" s="190">
        <f>SUM(T135:T144)</f>
        <v>0</v>
      </c>
      <c r="U146" s="189"/>
      <c r="V146" s="174">
        <f>SUM(V135:V145)</f>
        <v>0</v>
      </c>
      <c r="W146" s="224">
        <f>SUM(W135:W145)</f>
        <v>0</v>
      </c>
      <c r="X146" s="225">
        <f>SUM(X135:X145)</f>
        <v>0</v>
      </c>
      <c r="Y146" s="225">
        <f t="shared" si="40"/>
        <v>0</v>
      </c>
      <c r="Z146" s="225" t="e">
        <f t="shared" si="41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>
      <c r="A147" s="178" t="s">
        <v>71</v>
      </c>
      <c r="B147" s="208">
        <v>8</v>
      </c>
      <c r="C147" s="241" t="s">
        <v>243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118"/>
      <c r="AC147" s="118"/>
      <c r="AD147" s="118"/>
      <c r="AE147" s="118"/>
      <c r="AF147" s="118"/>
      <c r="AG147" s="118"/>
    </row>
    <row r="148" spans="1:33" ht="30" customHeight="1">
      <c r="A148" s="119" t="s">
        <v>76</v>
      </c>
      <c r="B148" s="120" t="s">
        <v>244</v>
      </c>
      <c r="C148" s="187" t="s">
        <v>245</v>
      </c>
      <c r="D148" s="122" t="s">
        <v>246</v>
      </c>
      <c r="E148" s="123"/>
      <c r="F148" s="124"/>
      <c r="G148" s="125">
        <f t="shared" ref="G148:G153" si="42">E148*F148</f>
        <v>0</v>
      </c>
      <c r="H148" s="123"/>
      <c r="I148" s="124"/>
      <c r="J148" s="125">
        <f t="shared" ref="J148:J153" si="43">H148*I148</f>
        <v>0</v>
      </c>
      <c r="K148" s="123"/>
      <c r="L148" s="124"/>
      <c r="M148" s="125">
        <f t="shared" ref="M148:M153" si="44">K148*L148</f>
        <v>0</v>
      </c>
      <c r="N148" s="123"/>
      <c r="O148" s="124"/>
      <c r="P148" s="125">
        <f t="shared" ref="P148:P153" si="45">N148*O148</f>
        <v>0</v>
      </c>
      <c r="Q148" s="123"/>
      <c r="R148" s="124"/>
      <c r="S148" s="125">
        <f t="shared" ref="S148:S153" si="46">Q148*R148</f>
        <v>0</v>
      </c>
      <c r="T148" s="123"/>
      <c r="U148" s="124"/>
      <c r="V148" s="229">
        <f t="shared" ref="V148:V153" si="47">T148*U148</f>
        <v>0</v>
      </c>
      <c r="W148" s="230">
        <f t="shared" ref="W148:W153" si="48">G148+M148+S148</f>
        <v>0</v>
      </c>
      <c r="X148" s="231">
        <f t="shared" ref="X148:X153" si="49">J148+P148+V148</f>
        <v>0</v>
      </c>
      <c r="Y148" s="231">
        <f t="shared" ref="Y148:Y154" si="50">W148-X148</f>
        <v>0</v>
      </c>
      <c r="Z148" s="232" t="e">
        <f t="shared" ref="Z148:Z154" si="51">Y148/W148</f>
        <v>#DIV/0!</v>
      </c>
      <c r="AA148" s="233"/>
      <c r="AB148" s="131"/>
      <c r="AC148" s="131"/>
      <c r="AD148" s="131"/>
      <c r="AE148" s="131"/>
      <c r="AF148" s="131"/>
      <c r="AG148" s="131"/>
    </row>
    <row r="149" spans="1:33" ht="30" customHeight="1">
      <c r="A149" s="119" t="s">
        <v>76</v>
      </c>
      <c r="B149" s="120" t="s">
        <v>247</v>
      </c>
      <c r="C149" s="187" t="s">
        <v>248</v>
      </c>
      <c r="D149" s="122" t="s">
        <v>246</v>
      </c>
      <c r="E149" s="123"/>
      <c r="F149" s="124"/>
      <c r="G149" s="125">
        <f t="shared" si="42"/>
        <v>0</v>
      </c>
      <c r="H149" s="123"/>
      <c r="I149" s="124"/>
      <c r="J149" s="125">
        <f t="shared" si="43"/>
        <v>0</v>
      </c>
      <c r="K149" s="123"/>
      <c r="L149" s="124"/>
      <c r="M149" s="125">
        <f t="shared" si="44"/>
        <v>0</v>
      </c>
      <c r="N149" s="123"/>
      <c r="O149" s="124"/>
      <c r="P149" s="125">
        <f t="shared" si="45"/>
        <v>0</v>
      </c>
      <c r="Q149" s="123"/>
      <c r="R149" s="124"/>
      <c r="S149" s="125">
        <f t="shared" si="46"/>
        <v>0</v>
      </c>
      <c r="T149" s="123"/>
      <c r="U149" s="124"/>
      <c r="V149" s="229">
        <f t="shared" si="47"/>
        <v>0</v>
      </c>
      <c r="W149" s="234">
        <f t="shared" si="48"/>
        <v>0</v>
      </c>
      <c r="X149" s="127">
        <f t="shared" si="49"/>
        <v>0</v>
      </c>
      <c r="Y149" s="127">
        <f t="shared" si="50"/>
        <v>0</v>
      </c>
      <c r="Z149" s="128" t="e">
        <f t="shared" si="51"/>
        <v>#DIV/0!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>
      <c r="A150" s="119" t="s">
        <v>76</v>
      </c>
      <c r="B150" s="120" t="s">
        <v>249</v>
      </c>
      <c r="C150" s="187" t="s">
        <v>250</v>
      </c>
      <c r="D150" s="122" t="s">
        <v>251</v>
      </c>
      <c r="E150" s="242"/>
      <c r="F150" s="243"/>
      <c r="G150" s="125">
        <f t="shared" si="42"/>
        <v>0</v>
      </c>
      <c r="H150" s="242"/>
      <c r="I150" s="243"/>
      <c r="J150" s="125">
        <f t="shared" si="43"/>
        <v>0</v>
      </c>
      <c r="K150" s="123"/>
      <c r="L150" s="124"/>
      <c r="M150" s="125">
        <f t="shared" si="44"/>
        <v>0</v>
      </c>
      <c r="N150" s="123"/>
      <c r="O150" s="124"/>
      <c r="P150" s="125">
        <f t="shared" si="45"/>
        <v>0</v>
      </c>
      <c r="Q150" s="123"/>
      <c r="R150" s="124"/>
      <c r="S150" s="125">
        <f t="shared" si="46"/>
        <v>0</v>
      </c>
      <c r="T150" s="123"/>
      <c r="U150" s="124"/>
      <c r="V150" s="229">
        <f t="shared" si="47"/>
        <v>0</v>
      </c>
      <c r="W150" s="244">
        <f t="shared" si="48"/>
        <v>0</v>
      </c>
      <c r="X150" s="127">
        <f t="shared" si="49"/>
        <v>0</v>
      </c>
      <c r="Y150" s="127">
        <f t="shared" si="50"/>
        <v>0</v>
      </c>
      <c r="Z150" s="128" t="e">
        <f t="shared" si="51"/>
        <v>#DIV/0!</v>
      </c>
      <c r="AA150" s="129"/>
      <c r="AB150" s="131"/>
      <c r="AC150" s="131"/>
      <c r="AD150" s="131"/>
      <c r="AE150" s="131"/>
      <c r="AF150" s="131"/>
      <c r="AG150" s="131"/>
    </row>
    <row r="151" spans="1:33" ht="30" customHeight="1">
      <c r="A151" s="119" t="s">
        <v>76</v>
      </c>
      <c r="B151" s="120" t="s">
        <v>252</v>
      </c>
      <c r="C151" s="187" t="s">
        <v>253</v>
      </c>
      <c r="D151" s="122" t="s">
        <v>251</v>
      </c>
      <c r="E151" s="123"/>
      <c r="F151" s="124"/>
      <c r="G151" s="125">
        <f t="shared" si="42"/>
        <v>0</v>
      </c>
      <c r="H151" s="123"/>
      <c r="I151" s="124"/>
      <c r="J151" s="125">
        <f t="shared" si="43"/>
        <v>0</v>
      </c>
      <c r="K151" s="242"/>
      <c r="L151" s="243"/>
      <c r="M151" s="125">
        <f t="shared" si="44"/>
        <v>0</v>
      </c>
      <c r="N151" s="242"/>
      <c r="O151" s="243"/>
      <c r="P151" s="125">
        <f t="shared" si="45"/>
        <v>0</v>
      </c>
      <c r="Q151" s="242"/>
      <c r="R151" s="243"/>
      <c r="S151" s="125">
        <f t="shared" si="46"/>
        <v>0</v>
      </c>
      <c r="T151" s="242"/>
      <c r="U151" s="243"/>
      <c r="V151" s="229">
        <f t="shared" si="47"/>
        <v>0</v>
      </c>
      <c r="W151" s="244">
        <f t="shared" si="48"/>
        <v>0</v>
      </c>
      <c r="X151" s="127">
        <f t="shared" si="49"/>
        <v>0</v>
      </c>
      <c r="Y151" s="127">
        <f t="shared" si="50"/>
        <v>0</v>
      </c>
      <c r="Z151" s="128" t="e">
        <f t="shared" si="51"/>
        <v>#DIV/0!</v>
      </c>
      <c r="AA151" s="129"/>
      <c r="AB151" s="131"/>
      <c r="AC151" s="131"/>
      <c r="AD151" s="131"/>
      <c r="AE151" s="131"/>
      <c r="AF151" s="131"/>
      <c r="AG151" s="131"/>
    </row>
    <row r="152" spans="1:33" ht="30" customHeight="1">
      <c r="A152" s="119" t="s">
        <v>76</v>
      </c>
      <c r="B152" s="120" t="s">
        <v>254</v>
      </c>
      <c r="C152" s="187" t="s">
        <v>255</v>
      </c>
      <c r="D152" s="122" t="s">
        <v>251</v>
      </c>
      <c r="E152" s="123"/>
      <c r="F152" s="124"/>
      <c r="G152" s="125">
        <f t="shared" si="42"/>
        <v>0</v>
      </c>
      <c r="H152" s="123"/>
      <c r="I152" s="124"/>
      <c r="J152" s="125">
        <f t="shared" si="43"/>
        <v>0</v>
      </c>
      <c r="K152" s="123"/>
      <c r="L152" s="124"/>
      <c r="M152" s="125">
        <f t="shared" si="44"/>
        <v>0</v>
      </c>
      <c r="N152" s="123"/>
      <c r="O152" s="124"/>
      <c r="P152" s="125">
        <f t="shared" si="45"/>
        <v>0</v>
      </c>
      <c r="Q152" s="123"/>
      <c r="R152" s="124"/>
      <c r="S152" s="125">
        <f t="shared" si="46"/>
        <v>0</v>
      </c>
      <c r="T152" s="123"/>
      <c r="U152" s="124"/>
      <c r="V152" s="229">
        <f t="shared" si="47"/>
        <v>0</v>
      </c>
      <c r="W152" s="234">
        <f t="shared" si="48"/>
        <v>0</v>
      </c>
      <c r="X152" s="127">
        <f t="shared" si="49"/>
        <v>0</v>
      </c>
      <c r="Y152" s="127">
        <f t="shared" si="50"/>
        <v>0</v>
      </c>
      <c r="Z152" s="128" t="e">
        <f t="shared" si="51"/>
        <v>#DIV/0!</v>
      </c>
      <c r="AA152" s="129"/>
      <c r="AB152" s="131"/>
      <c r="AC152" s="131"/>
      <c r="AD152" s="131"/>
      <c r="AE152" s="131"/>
      <c r="AF152" s="131"/>
      <c r="AG152" s="131"/>
    </row>
    <row r="153" spans="1:33" ht="30" customHeight="1">
      <c r="A153" s="132" t="s">
        <v>76</v>
      </c>
      <c r="B153" s="154" t="s">
        <v>256</v>
      </c>
      <c r="C153" s="164" t="s">
        <v>257</v>
      </c>
      <c r="D153" s="134"/>
      <c r="E153" s="135"/>
      <c r="F153" s="136">
        <v>0.22</v>
      </c>
      <c r="G153" s="137">
        <f t="shared" si="42"/>
        <v>0</v>
      </c>
      <c r="H153" s="135"/>
      <c r="I153" s="136">
        <v>0.22</v>
      </c>
      <c r="J153" s="137">
        <f t="shared" si="43"/>
        <v>0</v>
      </c>
      <c r="K153" s="135"/>
      <c r="L153" s="136">
        <v>0.22</v>
      </c>
      <c r="M153" s="137">
        <f t="shared" si="44"/>
        <v>0</v>
      </c>
      <c r="N153" s="135"/>
      <c r="O153" s="136">
        <v>0.22</v>
      </c>
      <c r="P153" s="137">
        <f t="shared" si="45"/>
        <v>0</v>
      </c>
      <c r="Q153" s="135"/>
      <c r="R153" s="136">
        <v>0.22</v>
      </c>
      <c r="S153" s="137">
        <f t="shared" si="46"/>
        <v>0</v>
      </c>
      <c r="T153" s="135"/>
      <c r="U153" s="136">
        <v>0.22</v>
      </c>
      <c r="V153" s="236">
        <f t="shared" si="47"/>
        <v>0</v>
      </c>
      <c r="W153" s="237">
        <f t="shared" si="48"/>
        <v>0</v>
      </c>
      <c r="X153" s="238">
        <f t="shared" si="49"/>
        <v>0</v>
      </c>
      <c r="Y153" s="238">
        <f t="shared" si="50"/>
        <v>0</v>
      </c>
      <c r="Z153" s="239" t="e">
        <f t="shared" si="51"/>
        <v>#DIV/0!</v>
      </c>
      <c r="AA153" s="152"/>
      <c r="AB153" s="7"/>
      <c r="AC153" s="7"/>
      <c r="AD153" s="7"/>
      <c r="AE153" s="7"/>
      <c r="AF153" s="7"/>
      <c r="AG153" s="7"/>
    </row>
    <row r="154" spans="1:33" ht="30" customHeight="1">
      <c r="A154" s="166" t="s">
        <v>258</v>
      </c>
      <c r="B154" s="245"/>
      <c r="C154" s="168"/>
      <c r="D154" s="169"/>
      <c r="E154" s="173">
        <f>SUM(E148:E152)</f>
        <v>0</v>
      </c>
      <c r="F154" s="189"/>
      <c r="G154" s="173">
        <f>SUM(G148:G153)</f>
        <v>0</v>
      </c>
      <c r="H154" s="173">
        <f>SUM(H148:H152)</f>
        <v>0</v>
      </c>
      <c r="I154" s="189"/>
      <c r="J154" s="173">
        <f>SUM(J148:J153)</f>
        <v>0</v>
      </c>
      <c r="K154" s="173">
        <f>SUM(K148:K152)</f>
        <v>0</v>
      </c>
      <c r="L154" s="189"/>
      <c r="M154" s="173">
        <f>SUM(M148:M153)</f>
        <v>0</v>
      </c>
      <c r="N154" s="173">
        <f>SUM(N148:N152)</f>
        <v>0</v>
      </c>
      <c r="O154" s="189"/>
      <c r="P154" s="173">
        <f>SUM(P148:P153)</f>
        <v>0</v>
      </c>
      <c r="Q154" s="173">
        <f>SUM(Q148:Q152)</f>
        <v>0</v>
      </c>
      <c r="R154" s="189"/>
      <c r="S154" s="173">
        <f>SUM(S148:S153)</f>
        <v>0</v>
      </c>
      <c r="T154" s="173">
        <f>SUM(T148:T152)</f>
        <v>0</v>
      </c>
      <c r="U154" s="189"/>
      <c r="V154" s="246">
        <f>SUM(V148:V153)</f>
        <v>0</v>
      </c>
      <c r="W154" s="224">
        <f>SUM(W148:W153)</f>
        <v>0</v>
      </c>
      <c r="X154" s="225">
        <f>SUM(X148:X153)</f>
        <v>0</v>
      </c>
      <c r="Y154" s="225">
        <f t="shared" si="50"/>
        <v>0</v>
      </c>
      <c r="Z154" s="225" t="e">
        <f t="shared" si="51"/>
        <v>#DIV/0!</v>
      </c>
      <c r="AA154" s="226"/>
      <c r="AB154" s="7"/>
      <c r="AC154" s="7"/>
      <c r="AD154" s="7"/>
      <c r="AE154" s="7"/>
      <c r="AF154" s="7"/>
      <c r="AG154" s="7"/>
    </row>
    <row r="155" spans="1:33" ht="30" customHeight="1">
      <c r="A155" s="178" t="s">
        <v>71</v>
      </c>
      <c r="B155" s="179">
        <v>9</v>
      </c>
      <c r="C155" s="180" t="s">
        <v>259</v>
      </c>
      <c r="D155" s="181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247"/>
      <c r="X155" s="247"/>
      <c r="Y155" s="210"/>
      <c r="Z155" s="247"/>
      <c r="AA155" s="248"/>
      <c r="AB155" s="7"/>
      <c r="AC155" s="7"/>
      <c r="AD155" s="7"/>
      <c r="AE155" s="7"/>
      <c r="AF155" s="7"/>
      <c r="AG155" s="7"/>
    </row>
    <row r="156" spans="1:33" ht="30" customHeight="1">
      <c r="A156" s="249" t="s">
        <v>76</v>
      </c>
      <c r="B156" s="250">
        <v>43839</v>
      </c>
      <c r="C156" s="251" t="s">
        <v>260</v>
      </c>
      <c r="D156" s="252"/>
      <c r="E156" s="253"/>
      <c r="F156" s="254"/>
      <c r="G156" s="255">
        <f t="shared" ref="G156:G165" si="52">E156*F156</f>
        <v>0</v>
      </c>
      <c r="H156" s="253"/>
      <c r="I156" s="254"/>
      <c r="J156" s="255">
        <f t="shared" ref="J156:J165" si="53">H156*I156</f>
        <v>0</v>
      </c>
      <c r="K156" s="256"/>
      <c r="L156" s="254"/>
      <c r="M156" s="255">
        <f t="shared" ref="M156:M165" si="54">K156*L156</f>
        <v>0</v>
      </c>
      <c r="N156" s="256"/>
      <c r="O156" s="254"/>
      <c r="P156" s="255">
        <f t="shared" ref="P156:P165" si="55">N156*O156</f>
        <v>0</v>
      </c>
      <c r="Q156" s="256"/>
      <c r="R156" s="254"/>
      <c r="S156" s="255">
        <f t="shared" ref="S156:S165" si="56">Q156*R156</f>
        <v>0</v>
      </c>
      <c r="T156" s="256"/>
      <c r="U156" s="254"/>
      <c r="V156" s="255">
        <f t="shared" ref="V156:V165" si="57">T156*U156</f>
        <v>0</v>
      </c>
      <c r="W156" s="231">
        <f t="shared" ref="W156:W165" si="58">G156+M156+S156</f>
        <v>0</v>
      </c>
      <c r="X156" s="127">
        <f t="shared" ref="X156:X165" si="59">J156+P156+V156</f>
        <v>0</v>
      </c>
      <c r="Y156" s="127">
        <f t="shared" ref="Y156:Y166" si="60">W156-X156</f>
        <v>0</v>
      </c>
      <c r="Z156" s="128" t="e">
        <f t="shared" ref="Z156:Z166" si="61">Y156/W156</f>
        <v>#DIV/0!</v>
      </c>
      <c r="AA156" s="233"/>
      <c r="AB156" s="130"/>
      <c r="AC156" s="131"/>
      <c r="AD156" s="131"/>
      <c r="AE156" s="131"/>
      <c r="AF156" s="131"/>
      <c r="AG156" s="131"/>
    </row>
    <row r="157" spans="1:33" ht="30" customHeight="1">
      <c r="A157" s="119" t="s">
        <v>76</v>
      </c>
      <c r="B157" s="257">
        <v>43870</v>
      </c>
      <c r="C157" s="187" t="s">
        <v>261</v>
      </c>
      <c r="D157" s="258"/>
      <c r="E157" s="259"/>
      <c r="F157" s="124"/>
      <c r="G157" s="125">
        <f t="shared" si="52"/>
        <v>0</v>
      </c>
      <c r="H157" s="259"/>
      <c r="I157" s="124"/>
      <c r="J157" s="125">
        <f t="shared" si="53"/>
        <v>0</v>
      </c>
      <c r="K157" s="123"/>
      <c r="L157" s="124"/>
      <c r="M157" s="125">
        <f t="shared" si="54"/>
        <v>0</v>
      </c>
      <c r="N157" s="123"/>
      <c r="O157" s="124"/>
      <c r="P157" s="125">
        <f t="shared" si="55"/>
        <v>0</v>
      </c>
      <c r="Q157" s="123"/>
      <c r="R157" s="124"/>
      <c r="S157" s="125">
        <f t="shared" si="56"/>
        <v>0</v>
      </c>
      <c r="T157" s="123"/>
      <c r="U157" s="124"/>
      <c r="V157" s="125">
        <f t="shared" si="57"/>
        <v>0</v>
      </c>
      <c r="W157" s="126">
        <f t="shared" si="58"/>
        <v>0</v>
      </c>
      <c r="X157" s="127">
        <f t="shared" si="59"/>
        <v>0</v>
      </c>
      <c r="Y157" s="127">
        <f t="shared" si="60"/>
        <v>0</v>
      </c>
      <c r="Z157" s="128" t="e">
        <f t="shared" si="61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>
      <c r="A158" s="119" t="s">
        <v>76</v>
      </c>
      <c r="B158" s="257">
        <v>43899</v>
      </c>
      <c r="C158" s="187" t="s">
        <v>262</v>
      </c>
      <c r="D158" s="258"/>
      <c r="E158" s="259"/>
      <c r="F158" s="124"/>
      <c r="G158" s="125">
        <f t="shared" si="52"/>
        <v>0</v>
      </c>
      <c r="H158" s="259"/>
      <c r="I158" s="124"/>
      <c r="J158" s="125">
        <f t="shared" si="53"/>
        <v>0</v>
      </c>
      <c r="K158" s="123"/>
      <c r="L158" s="124"/>
      <c r="M158" s="125">
        <f t="shared" si="54"/>
        <v>0</v>
      </c>
      <c r="N158" s="123"/>
      <c r="O158" s="124"/>
      <c r="P158" s="125">
        <f t="shared" si="55"/>
        <v>0</v>
      </c>
      <c r="Q158" s="123"/>
      <c r="R158" s="124"/>
      <c r="S158" s="125">
        <f t="shared" si="56"/>
        <v>0</v>
      </c>
      <c r="T158" s="123"/>
      <c r="U158" s="124"/>
      <c r="V158" s="125">
        <f t="shared" si="57"/>
        <v>0</v>
      </c>
      <c r="W158" s="126">
        <f t="shared" si="58"/>
        <v>0</v>
      </c>
      <c r="X158" s="127">
        <f t="shared" si="59"/>
        <v>0</v>
      </c>
      <c r="Y158" s="127">
        <f t="shared" si="60"/>
        <v>0</v>
      </c>
      <c r="Z158" s="128" t="e">
        <f t="shared" si="61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>
      <c r="A159" s="119" t="s">
        <v>76</v>
      </c>
      <c r="B159" s="257">
        <v>43930</v>
      </c>
      <c r="C159" s="187" t="s">
        <v>263</v>
      </c>
      <c r="D159" s="258"/>
      <c r="E159" s="259"/>
      <c r="F159" s="124"/>
      <c r="G159" s="125">
        <f t="shared" si="52"/>
        <v>0</v>
      </c>
      <c r="H159" s="259"/>
      <c r="I159" s="124"/>
      <c r="J159" s="125">
        <f t="shared" si="53"/>
        <v>0</v>
      </c>
      <c r="K159" s="123"/>
      <c r="L159" s="124"/>
      <c r="M159" s="125">
        <f t="shared" si="54"/>
        <v>0</v>
      </c>
      <c r="N159" s="123"/>
      <c r="O159" s="124"/>
      <c r="P159" s="125">
        <f t="shared" si="55"/>
        <v>0</v>
      </c>
      <c r="Q159" s="123"/>
      <c r="R159" s="124"/>
      <c r="S159" s="125">
        <f t="shared" si="56"/>
        <v>0</v>
      </c>
      <c r="T159" s="123"/>
      <c r="U159" s="124"/>
      <c r="V159" s="125">
        <f t="shared" si="57"/>
        <v>0</v>
      </c>
      <c r="W159" s="126">
        <f t="shared" si="58"/>
        <v>0</v>
      </c>
      <c r="X159" s="127">
        <f t="shared" si="59"/>
        <v>0</v>
      </c>
      <c r="Y159" s="127">
        <f t="shared" si="60"/>
        <v>0</v>
      </c>
      <c r="Z159" s="128" t="e">
        <f t="shared" si="61"/>
        <v>#DIV/0!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>
      <c r="A160" s="132" t="s">
        <v>76</v>
      </c>
      <c r="B160" s="257">
        <v>43960</v>
      </c>
      <c r="C160" s="163" t="s">
        <v>264</v>
      </c>
      <c r="D160" s="260"/>
      <c r="E160" s="261"/>
      <c r="F160" s="136"/>
      <c r="G160" s="137">
        <f t="shared" si="52"/>
        <v>0</v>
      </c>
      <c r="H160" s="261"/>
      <c r="I160" s="136"/>
      <c r="J160" s="137">
        <f t="shared" si="53"/>
        <v>0</v>
      </c>
      <c r="K160" s="135"/>
      <c r="L160" s="136"/>
      <c r="M160" s="137">
        <f t="shared" si="54"/>
        <v>0</v>
      </c>
      <c r="N160" s="135"/>
      <c r="O160" s="136"/>
      <c r="P160" s="137">
        <f t="shared" si="55"/>
        <v>0</v>
      </c>
      <c r="Q160" s="135"/>
      <c r="R160" s="136"/>
      <c r="S160" s="137">
        <f t="shared" si="56"/>
        <v>0</v>
      </c>
      <c r="T160" s="135"/>
      <c r="U160" s="136"/>
      <c r="V160" s="137">
        <f t="shared" si="57"/>
        <v>0</v>
      </c>
      <c r="W160" s="138">
        <f t="shared" si="58"/>
        <v>0</v>
      </c>
      <c r="X160" s="127">
        <f t="shared" si="59"/>
        <v>0</v>
      </c>
      <c r="Y160" s="127">
        <f t="shared" si="60"/>
        <v>0</v>
      </c>
      <c r="Z160" s="128" t="e">
        <f t="shared" si="61"/>
        <v>#DIV/0!</v>
      </c>
      <c r="AA160" s="139"/>
      <c r="AB160" s="131"/>
      <c r="AC160" s="131"/>
      <c r="AD160" s="131"/>
      <c r="AE160" s="131"/>
      <c r="AF160" s="131"/>
      <c r="AG160" s="131"/>
    </row>
    <row r="161" spans="1:33" ht="30" customHeight="1">
      <c r="A161" s="132" t="s">
        <v>76</v>
      </c>
      <c r="B161" s="257">
        <v>43960</v>
      </c>
      <c r="C161" s="347" t="s">
        <v>264</v>
      </c>
      <c r="D161" s="353"/>
      <c r="E161" s="354"/>
      <c r="F161" s="350"/>
      <c r="G161" s="345">
        <f>E161*F161</f>
        <v>0</v>
      </c>
      <c r="H161" s="354"/>
      <c r="I161" s="350"/>
      <c r="J161" s="345">
        <f>H161*I161</f>
        <v>0</v>
      </c>
      <c r="K161" s="349"/>
      <c r="L161" s="350"/>
      <c r="M161" s="345">
        <f>K161*L161</f>
        <v>0</v>
      </c>
      <c r="N161" s="349"/>
      <c r="O161" s="350"/>
      <c r="P161" s="345">
        <f>N161*O161</f>
        <v>0</v>
      </c>
      <c r="Q161" s="135"/>
      <c r="R161" s="136"/>
      <c r="S161" s="137">
        <f>Q161*R161</f>
        <v>0</v>
      </c>
      <c r="T161" s="135"/>
      <c r="U161" s="136"/>
      <c r="V161" s="137">
        <f>T161*U161</f>
        <v>0</v>
      </c>
      <c r="W161" s="138">
        <f>G161+M161+S161</f>
        <v>0</v>
      </c>
      <c r="X161" s="127">
        <f>J161+P161+V161</f>
        <v>0</v>
      </c>
      <c r="Y161" s="127">
        <f>W161-X161</f>
        <v>0</v>
      </c>
      <c r="Z161" s="128" t="e">
        <f>Y161/W161</f>
        <v>#DIV/0!</v>
      </c>
      <c r="AA161" s="139"/>
      <c r="AB161" s="131"/>
      <c r="AC161" s="131"/>
      <c r="AD161" s="131"/>
      <c r="AE161" s="131"/>
      <c r="AF161" s="131"/>
      <c r="AG161" s="131"/>
    </row>
    <row r="162" spans="1:33" ht="30" customHeight="1">
      <c r="A162" s="132" t="s">
        <v>76</v>
      </c>
      <c r="B162" s="332">
        <v>43960</v>
      </c>
      <c r="C162" s="347" t="s">
        <v>399</v>
      </c>
      <c r="D162" s="342" t="s">
        <v>400</v>
      </c>
      <c r="E162" s="343">
        <v>1</v>
      </c>
      <c r="F162" s="344">
        <v>49000</v>
      </c>
      <c r="G162" s="345">
        <f>E162*F162</f>
        <v>49000</v>
      </c>
      <c r="H162" s="343">
        <v>1</v>
      </c>
      <c r="I162" s="344">
        <v>49000</v>
      </c>
      <c r="J162" s="345">
        <f>H162*I162</f>
        <v>49000</v>
      </c>
      <c r="K162" s="349"/>
      <c r="L162" s="350"/>
      <c r="M162" s="345">
        <f>K162*L162</f>
        <v>0</v>
      </c>
      <c r="N162" s="349"/>
      <c r="O162" s="350"/>
      <c r="P162" s="345">
        <f>N162*O162</f>
        <v>0</v>
      </c>
      <c r="Q162" s="135"/>
      <c r="R162" s="136"/>
      <c r="S162" s="137">
        <f>Q162*R162</f>
        <v>0</v>
      </c>
      <c r="T162" s="135"/>
      <c r="U162" s="136"/>
      <c r="V162" s="137">
        <f>T162*U162</f>
        <v>0</v>
      </c>
      <c r="W162" s="138">
        <f>G162+M162+S162</f>
        <v>49000</v>
      </c>
      <c r="X162" s="127">
        <f>J162+P162+V162</f>
        <v>49000</v>
      </c>
      <c r="Y162" s="127">
        <f>W162-X162</f>
        <v>0</v>
      </c>
      <c r="Z162" s="128">
        <f>Y162/W162</f>
        <v>0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>
      <c r="A163" s="132" t="s">
        <v>76</v>
      </c>
      <c r="B163" s="332">
        <v>45817</v>
      </c>
      <c r="C163" s="347" t="s">
        <v>401</v>
      </c>
      <c r="D163" s="348" t="s">
        <v>141</v>
      </c>
      <c r="E163" s="349">
        <v>1</v>
      </c>
      <c r="F163" s="350">
        <v>14000</v>
      </c>
      <c r="G163" s="345">
        <f>E163*F163</f>
        <v>14000</v>
      </c>
      <c r="H163" s="349">
        <v>1</v>
      </c>
      <c r="I163" s="350">
        <v>14000</v>
      </c>
      <c r="J163" s="345">
        <f>H163*I163</f>
        <v>14000</v>
      </c>
      <c r="K163" s="349"/>
      <c r="L163" s="350"/>
      <c r="M163" s="345">
        <f>K163*L163</f>
        <v>0</v>
      </c>
      <c r="N163" s="349"/>
      <c r="O163" s="350"/>
      <c r="P163" s="345">
        <f>N163*O163</f>
        <v>0</v>
      </c>
      <c r="Q163" s="135"/>
      <c r="R163" s="136"/>
      <c r="S163" s="137">
        <f>Q163*R163</f>
        <v>0</v>
      </c>
      <c r="T163" s="135"/>
      <c r="U163" s="136"/>
      <c r="V163" s="137">
        <f>T163*U163</f>
        <v>0</v>
      </c>
      <c r="W163" s="138">
        <f>G163+M163+S163</f>
        <v>14000</v>
      </c>
      <c r="X163" s="127">
        <f>J163+P163+V163</f>
        <v>14000</v>
      </c>
      <c r="Y163" s="127">
        <f>W163-X163</f>
        <v>0</v>
      </c>
      <c r="Z163" s="128">
        <f>Y163/W163</f>
        <v>0</v>
      </c>
      <c r="AA163" s="139"/>
      <c r="AB163" s="131"/>
      <c r="AC163" s="131"/>
      <c r="AD163" s="131"/>
      <c r="AE163" s="131"/>
      <c r="AF163" s="131"/>
      <c r="AG163" s="131"/>
    </row>
    <row r="164" spans="1:33" ht="30" customHeight="1">
      <c r="A164" s="132" t="s">
        <v>76</v>
      </c>
      <c r="B164" s="332">
        <v>45847</v>
      </c>
      <c r="C164" s="347" t="s">
        <v>402</v>
      </c>
      <c r="D164" s="348" t="s">
        <v>403</v>
      </c>
      <c r="E164" s="349"/>
      <c r="F164" s="350"/>
      <c r="G164" s="345">
        <f>E164*F164</f>
        <v>0</v>
      </c>
      <c r="H164" s="354"/>
      <c r="I164" s="350"/>
      <c r="J164" s="345">
        <f>H164*I164</f>
        <v>0</v>
      </c>
      <c r="K164" s="343">
        <v>5</v>
      </c>
      <c r="L164" s="344">
        <v>14000</v>
      </c>
      <c r="M164" s="346">
        <f>K164*L164</f>
        <v>70000</v>
      </c>
      <c r="N164" s="343">
        <v>5</v>
      </c>
      <c r="O164" s="344">
        <v>14000</v>
      </c>
      <c r="P164" s="346">
        <f>N164*O164</f>
        <v>70000</v>
      </c>
      <c r="Q164" s="135"/>
      <c r="R164" s="136"/>
      <c r="S164" s="137">
        <f>Q164*R164</f>
        <v>0</v>
      </c>
      <c r="T164" s="135"/>
      <c r="U164" s="136"/>
      <c r="V164" s="137">
        <f>T164*U164</f>
        <v>0</v>
      </c>
      <c r="W164" s="138">
        <f>G164+M164+S164</f>
        <v>70000</v>
      </c>
      <c r="X164" s="127">
        <f>J164+P164+V164</f>
        <v>70000</v>
      </c>
      <c r="Y164" s="127">
        <f>W164-X164</f>
        <v>0</v>
      </c>
      <c r="Z164" s="128">
        <f>Y164/W164</f>
        <v>0</v>
      </c>
      <c r="AA164" s="139"/>
      <c r="AB164" s="131"/>
      <c r="AC164" s="131"/>
      <c r="AD164" s="131"/>
      <c r="AE164" s="131"/>
      <c r="AF164" s="131"/>
      <c r="AG164" s="131"/>
    </row>
    <row r="165" spans="1:33" ht="30" customHeight="1">
      <c r="A165" s="132" t="s">
        <v>76</v>
      </c>
      <c r="B165" s="257">
        <v>44052</v>
      </c>
      <c r="C165" s="235" t="s">
        <v>265</v>
      </c>
      <c r="D165" s="148"/>
      <c r="E165" s="135"/>
      <c r="F165" s="136">
        <v>0.22</v>
      </c>
      <c r="G165" s="137">
        <f t="shared" si="52"/>
        <v>0</v>
      </c>
      <c r="H165" s="135"/>
      <c r="I165" s="136">
        <v>0.22</v>
      </c>
      <c r="J165" s="137">
        <f t="shared" si="53"/>
        <v>0</v>
      </c>
      <c r="K165" s="135"/>
      <c r="L165" s="136">
        <v>0.22</v>
      </c>
      <c r="M165" s="137">
        <f t="shared" si="54"/>
        <v>0</v>
      </c>
      <c r="N165" s="135"/>
      <c r="O165" s="136">
        <v>0.22</v>
      </c>
      <c r="P165" s="137">
        <f t="shared" si="55"/>
        <v>0</v>
      </c>
      <c r="Q165" s="135"/>
      <c r="R165" s="136">
        <v>0.22</v>
      </c>
      <c r="S165" s="137">
        <f t="shared" si="56"/>
        <v>0</v>
      </c>
      <c r="T165" s="135"/>
      <c r="U165" s="136">
        <v>0.22</v>
      </c>
      <c r="V165" s="137">
        <f t="shared" si="57"/>
        <v>0</v>
      </c>
      <c r="W165" s="138">
        <f t="shared" si="58"/>
        <v>0</v>
      </c>
      <c r="X165" s="165">
        <f t="shared" si="59"/>
        <v>0</v>
      </c>
      <c r="Y165" s="165">
        <f t="shared" si="60"/>
        <v>0</v>
      </c>
      <c r="Z165" s="223" t="e">
        <f t="shared" si="61"/>
        <v>#DIV/0!</v>
      </c>
      <c r="AA165" s="139"/>
      <c r="AB165" s="7"/>
      <c r="AC165" s="7"/>
      <c r="AD165" s="7"/>
      <c r="AE165" s="7"/>
      <c r="AF165" s="7"/>
      <c r="AG165" s="7"/>
    </row>
    <row r="166" spans="1:33" ht="30" customHeight="1">
      <c r="A166" s="166" t="s">
        <v>266</v>
      </c>
      <c r="B166" s="167"/>
      <c r="C166" s="168"/>
      <c r="D166" s="169"/>
      <c r="E166" s="173">
        <f>SUM(E156:E160)</f>
        <v>0</v>
      </c>
      <c r="F166" s="189"/>
      <c r="G166" s="172">
        <f>SUM(G156:G165)</f>
        <v>63000</v>
      </c>
      <c r="H166" s="173">
        <f>SUM(H156:H160)</f>
        <v>0</v>
      </c>
      <c r="I166" s="189"/>
      <c r="J166" s="172">
        <f>SUM(J156:J165)</f>
        <v>63000</v>
      </c>
      <c r="K166" s="190">
        <f>SUM(K156:K160)</f>
        <v>0</v>
      </c>
      <c r="L166" s="189"/>
      <c r="M166" s="172">
        <f>SUM(M156:M165)</f>
        <v>70000</v>
      </c>
      <c r="N166" s="190">
        <f>SUM(N156:N160)</f>
        <v>0</v>
      </c>
      <c r="O166" s="189"/>
      <c r="P166" s="172">
        <f>SUM(P156:P165)</f>
        <v>70000</v>
      </c>
      <c r="Q166" s="190">
        <f>SUM(Q156:Q160)</f>
        <v>0</v>
      </c>
      <c r="R166" s="189"/>
      <c r="S166" s="172">
        <f>SUM(S156:S165)</f>
        <v>0</v>
      </c>
      <c r="T166" s="190">
        <f>SUM(T156:T160)</f>
        <v>0</v>
      </c>
      <c r="U166" s="189"/>
      <c r="V166" s="174">
        <f>SUM(V156:V165)</f>
        <v>0</v>
      </c>
      <c r="W166" s="224">
        <f>SUM(W156:W165)</f>
        <v>133000</v>
      </c>
      <c r="X166" s="225">
        <f>SUM(X156:X165)</f>
        <v>133000</v>
      </c>
      <c r="Y166" s="225">
        <f t="shared" si="60"/>
        <v>0</v>
      </c>
      <c r="Z166" s="225">
        <f t="shared" si="61"/>
        <v>0</v>
      </c>
      <c r="AA166" s="226"/>
      <c r="AB166" s="7"/>
      <c r="AC166" s="7"/>
      <c r="AD166" s="7"/>
      <c r="AE166" s="7"/>
      <c r="AF166" s="7"/>
      <c r="AG166" s="7"/>
    </row>
    <row r="167" spans="1:33" ht="30" customHeight="1">
      <c r="A167" s="178" t="s">
        <v>71</v>
      </c>
      <c r="B167" s="208">
        <v>10</v>
      </c>
      <c r="C167" s="241" t="s">
        <v>267</v>
      </c>
      <c r="D167" s="181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227"/>
      <c r="X167" s="227"/>
      <c r="Y167" s="182"/>
      <c r="Z167" s="227"/>
      <c r="AA167" s="228"/>
      <c r="AB167" s="7"/>
      <c r="AC167" s="7"/>
      <c r="AD167" s="7"/>
      <c r="AE167" s="7"/>
      <c r="AF167" s="7"/>
      <c r="AG167" s="7"/>
    </row>
    <row r="168" spans="1:33" ht="30" customHeight="1">
      <c r="A168" s="119" t="s">
        <v>76</v>
      </c>
      <c r="B168" s="257">
        <v>43840</v>
      </c>
      <c r="C168" s="262" t="s">
        <v>268</v>
      </c>
      <c r="D168" s="252"/>
      <c r="E168" s="263"/>
      <c r="F168" s="160"/>
      <c r="G168" s="161">
        <f>E168*F168</f>
        <v>0</v>
      </c>
      <c r="H168" s="263"/>
      <c r="I168" s="160"/>
      <c r="J168" s="161">
        <f>H168*I168</f>
        <v>0</v>
      </c>
      <c r="K168" s="159"/>
      <c r="L168" s="160"/>
      <c r="M168" s="161">
        <f>K168*L168</f>
        <v>0</v>
      </c>
      <c r="N168" s="159"/>
      <c r="O168" s="160"/>
      <c r="P168" s="161">
        <f>N168*O168</f>
        <v>0</v>
      </c>
      <c r="Q168" s="159"/>
      <c r="R168" s="160"/>
      <c r="S168" s="161">
        <f>Q168*R168</f>
        <v>0</v>
      </c>
      <c r="T168" s="159"/>
      <c r="U168" s="160"/>
      <c r="V168" s="264">
        <f>T168*U168</f>
        <v>0</v>
      </c>
      <c r="W168" s="265">
        <f>G168+M168+S168</f>
        <v>0</v>
      </c>
      <c r="X168" s="231">
        <f>J168+P168+V168</f>
        <v>0</v>
      </c>
      <c r="Y168" s="231">
        <f t="shared" ref="Y168:Y173" si="62">W168-X168</f>
        <v>0</v>
      </c>
      <c r="Z168" s="232" t="e">
        <f t="shared" ref="Z168:Z173" si="63">Y168/W168</f>
        <v>#DIV/0!</v>
      </c>
      <c r="AA168" s="266"/>
      <c r="AB168" s="131"/>
      <c r="AC168" s="131"/>
      <c r="AD168" s="131"/>
      <c r="AE168" s="131"/>
      <c r="AF168" s="131"/>
      <c r="AG168" s="131"/>
    </row>
    <row r="169" spans="1:33" ht="30" customHeight="1">
      <c r="A169" s="119" t="s">
        <v>76</v>
      </c>
      <c r="B169" s="257">
        <v>43871</v>
      </c>
      <c r="C169" s="262" t="s">
        <v>268</v>
      </c>
      <c r="D169" s="258"/>
      <c r="E169" s="259"/>
      <c r="F169" s="124"/>
      <c r="G169" s="125">
        <f>E169*F169</f>
        <v>0</v>
      </c>
      <c r="H169" s="259"/>
      <c r="I169" s="124"/>
      <c r="J169" s="125">
        <f>H169*I169</f>
        <v>0</v>
      </c>
      <c r="K169" s="123"/>
      <c r="L169" s="124"/>
      <c r="M169" s="125">
        <f>K169*L169</f>
        <v>0</v>
      </c>
      <c r="N169" s="123"/>
      <c r="O169" s="124"/>
      <c r="P169" s="125">
        <f>N169*O169</f>
        <v>0</v>
      </c>
      <c r="Q169" s="123"/>
      <c r="R169" s="124"/>
      <c r="S169" s="125">
        <f>Q169*R169</f>
        <v>0</v>
      </c>
      <c r="T169" s="123"/>
      <c r="U169" s="124"/>
      <c r="V169" s="229">
        <f>T169*U169</f>
        <v>0</v>
      </c>
      <c r="W169" s="234">
        <f>G169+M169+S169</f>
        <v>0</v>
      </c>
      <c r="X169" s="127">
        <f>J169+P169+V169</f>
        <v>0</v>
      </c>
      <c r="Y169" s="127">
        <f t="shared" si="62"/>
        <v>0</v>
      </c>
      <c r="Z169" s="128" t="e">
        <f t="shared" si="63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>
      <c r="A170" s="119" t="s">
        <v>76</v>
      </c>
      <c r="B170" s="257">
        <v>43900</v>
      </c>
      <c r="C170" s="262" t="s">
        <v>268</v>
      </c>
      <c r="D170" s="258"/>
      <c r="E170" s="259"/>
      <c r="F170" s="124"/>
      <c r="G170" s="125">
        <f>E170*F170</f>
        <v>0</v>
      </c>
      <c r="H170" s="259"/>
      <c r="I170" s="124"/>
      <c r="J170" s="125">
        <f>H170*I170</f>
        <v>0</v>
      </c>
      <c r="K170" s="123"/>
      <c r="L170" s="124"/>
      <c r="M170" s="125">
        <f>K170*L170</f>
        <v>0</v>
      </c>
      <c r="N170" s="123"/>
      <c r="O170" s="124"/>
      <c r="P170" s="125">
        <f>N170*O170</f>
        <v>0</v>
      </c>
      <c r="Q170" s="123"/>
      <c r="R170" s="124"/>
      <c r="S170" s="125">
        <f>Q170*R170</f>
        <v>0</v>
      </c>
      <c r="T170" s="123"/>
      <c r="U170" s="124"/>
      <c r="V170" s="229">
        <f>T170*U170</f>
        <v>0</v>
      </c>
      <c r="W170" s="234">
        <f>G170+M170+S170</f>
        <v>0</v>
      </c>
      <c r="X170" s="127">
        <f>J170+P170+V170</f>
        <v>0</v>
      </c>
      <c r="Y170" s="127">
        <f t="shared" si="62"/>
        <v>0</v>
      </c>
      <c r="Z170" s="128" t="e">
        <f t="shared" si="63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>
      <c r="A171" s="132" t="s">
        <v>76</v>
      </c>
      <c r="B171" s="267">
        <v>43931</v>
      </c>
      <c r="C171" s="163" t="s">
        <v>269</v>
      </c>
      <c r="D171" s="260" t="s">
        <v>79</v>
      </c>
      <c r="E171" s="261"/>
      <c r="F171" s="136"/>
      <c r="G171" s="125">
        <f>E171*F171</f>
        <v>0</v>
      </c>
      <c r="H171" s="261"/>
      <c r="I171" s="136"/>
      <c r="J171" s="125">
        <f>H171*I171</f>
        <v>0</v>
      </c>
      <c r="K171" s="135"/>
      <c r="L171" s="136"/>
      <c r="M171" s="137">
        <f>K171*L171</f>
        <v>0</v>
      </c>
      <c r="N171" s="135"/>
      <c r="O171" s="136"/>
      <c r="P171" s="137">
        <f>N171*O171</f>
        <v>0</v>
      </c>
      <c r="Q171" s="135"/>
      <c r="R171" s="136"/>
      <c r="S171" s="137">
        <f>Q171*R171</f>
        <v>0</v>
      </c>
      <c r="T171" s="135"/>
      <c r="U171" s="136"/>
      <c r="V171" s="236">
        <f>T171*U171</f>
        <v>0</v>
      </c>
      <c r="W171" s="268">
        <f>G171+M171+S171</f>
        <v>0</v>
      </c>
      <c r="X171" s="127">
        <f>J171+P171+V171</f>
        <v>0</v>
      </c>
      <c r="Y171" s="127">
        <f t="shared" si="62"/>
        <v>0</v>
      </c>
      <c r="Z171" s="128" t="e">
        <f t="shared" si="63"/>
        <v>#DIV/0!</v>
      </c>
      <c r="AA171" s="220"/>
      <c r="AB171" s="131"/>
      <c r="AC171" s="131"/>
      <c r="AD171" s="131"/>
      <c r="AE171" s="131"/>
      <c r="AF171" s="131"/>
      <c r="AG171" s="131"/>
    </row>
    <row r="172" spans="1:33" ht="30" customHeight="1">
      <c r="A172" s="132" t="s">
        <v>76</v>
      </c>
      <c r="B172" s="269">
        <v>43961</v>
      </c>
      <c r="C172" s="235" t="s">
        <v>270</v>
      </c>
      <c r="D172" s="270"/>
      <c r="E172" s="135"/>
      <c r="F172" s="136">
        <v>0.22</v>
      </c>
      <c r="G172" s="137">
        <f>E172*F172</f>
        <v>0</v>
      </c>
      <c r="H172" s="135"/>
      <c r="I172" s="136">
        <v>0.22</v>
      </c>
      <c r="J172" s="137">
        <f>H172*I172</f>
        <v>0</v>
      </c>
      <c r="K172" s="135"/>
      <c r="L172" s="136">
        <v>0.22</v>
      </c>
      <c r="M172" s="137">
        <f>K172*L172</f>
        <v>0</v>
      </c>
      <c r="N172" s="135"/>
      <c r="O172" s="136">
        <v>0.22</v>
      </c>
      <c r="P172" s="137">
        <f>N172*O172</f>
        <v>0</v>
      </c>
      <c r="Q172" s="135"/>
      <c r="R172" s="136">
        <v>0.22</v>
      </c>
      <c r="S172" s="137">
        <f>Q172*R172</f>
        <v>0</v>
      </c>
      <c r="T172" s="135"/>
      <c r="U172" s="136">
        <v>0.22</v>
      </c>
      <c r="V172" s="236">
        <f>T172*U172</f>
        <v>0</v>
      </c>
      <c r="W172" s="237">
        <f>G172+M172+S172</f>
        <v>0</v>
      </c>
      <c r="X172" s="238">
        <f>J172+P172+V172</f>
        <v>0</v>
      </c>
      <c r="Y172" s="238">
        <f t="shared" si="62"/>
        <v>0</v>
      </c>
      <c r="Z172" s="239" t="e">
        <f t="shared" si="63"/>
        <v>#DIV/0!</v>
      </c>
      <c r="AA172" s="271"/>
      <c r="AB172" s="7"/>
      <c r="AC172" s="7"/>
      <c r="AD172" s="7"/>
      <c r="AE172" s="7"/>
      <c r="AF172" s="7"/>
      <c r="AG172" s="7"/>
    </row>
    <row r="173" spans="1:33" ht="30" customHeight="1">
      <c r="A173" s="166" t="s">
        <v>271</v>
      </c>
      <c r="B173" s="167"/>
      <c r="C173" s="168"/>
      <c r="D173" s="169"/>
      <c r="E173" s="173">
        <f>SUM(E168:E171)</f>
        <v>0</v>
      </c>
      <c r="F173" s="189"/>
      <c r="G173" s="172">
        <f>SUM(G168:G172)</f>
        <v>0</v>
      </c>
      <c r="H173" s="173">
        <f>SUM(H168:H171)</f>
        <v>0</v>
      </c>
      <c r="I173" s="189"/>
      <c r="J173" s="172">
        <f>SUM(J168:J172)</f>
        <v>0</v>
      </c>
      <c r="K173" s="190">
        <f>SUM(K168:K171)</f>
        <v>0</v>
      </c>
      <c r="L173" s="189"/>
      <c r="M173" s="172">
        <f>SUM(M168:M172)</f>
        <v>0</v>
      </c>
      <c r="N173" s="190">
        <f>SUM(N168:N171)</f>
        <v>0</v>
      </c>
      <c r="O173" s="189"/>
      <c r="P173" s="172">
        <f>SUM(P168:P172)</f>
        <v>0</v>
      </c>
      <c r="Q173" s="190">
        <f>SUM(Q168:Q171)</f>
        <v>0</v>
      </c>
      <c r="R173" s="189"/>
      <c r="S173" s="172">
        <f>SUM(S168:S172)</f>
        <v>0</v>
      </c>
      <c r="T173" s="190">
        <f>SUM(T168:T171)</f>
        <v>0</v>
      </c>
      <c r="U173" s="189"/>
      <c r="V173" s="174">
        <f>SUM(V168:V172)</f>
        <v>0</v>
      </c>
      <c r="W173" s="224">
        <f>SUM(W168:W172)</f>
        <v>0</v>
      </c>
      <c r="X173" s="225">
        <f>SUM(X168:X172)</f>
        <v>0</v>
      </c>
      <c r="Y173" s="225">
        <f t="shared" si="62"/>
        <v>0</v>
      </c>
      <c r="Z173" s="225" t="e">
        <f t="shared" si="63"/>
        <v>#DIV/0!</v>
      </c>
      <c r="AA173" s="226"/>
      <c r="AB173" s="7"/>
      <c r="AC173" s="7"/>
      <c r="AD173" s="7"/>
      <c r="AE173" s="7"/>
      <c r="AF173" s="7"/>
      <c r="AG173" s="7"/>
    </row>
    <row r="174" spans="1:33" ht="30" customHeight="1">
      <c r="A174" s="178" t="s">
        <v>71</v>
      </c>
      <c r="B174" s="208">
        <v>11</v>
      </c>
      <c r="C174" s="180" t="s">
        <v>272</v>
      </c>
      <c r="D174" s="181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227"/>
      <c r="X174" s="227"/>
      <c r="Y174" s="182"/>
      <c r="Z174" s="227"/>
      <c r="AA174" s="228"/>
      <c r="AB174" s="7"/>
      <c r="AC174" s="7"/>
      <c r="AD174" s="7"/>
      <c r="AE174" s="7"/>
      <c r="AF174" s="7"/>
      <c r="AG174" s="7"/>
    </row>
    <row r="175" spans="1:33" ht="30" customHeight="1">
      <c r="A175" s="272" t="s">
        <v>76</v>
      </c>
      <c r="B175" s="257">
        <v>43841</v>
      </c>
      <c r="C175" s="262" t="s">
        <v>273</v>
      </c>
      <c r="D175" s="158" t="s">
        <v>111</v>
      </c>
      <c r="E175" s="159"/>
      <c r="F175" s="160"/>
      <c r="G175" s="161">
        <f>E175*F175</f>
        <v>0</v>
      </c>
      <c r="H175" s="159"/>
      <c r="I175" s="160"/>
      <c r="J175" s="161">
        <f>H175*I175</f>
        <v>0</v>
      </c>
      <c r="K175" s="159"/>
      <c r="L175" s="160"/>
      <c r="M175" s="161">
        <f>K175*L175</f>
        <v>0</v>
      </c>
      <c r="N175" s="159"/>
      <c r="O175" s="160"/>
      <c r="P175" s="161">
        <f>N175*O175</f>
        <v>0</v>
      </c>
      <c r="Q175" s="159"/>
      <c r="R175" s="160"/>
      <c r="S175" s="161">
        <f>Q175*R175</f>
        <v>0</v>
      </c>
      <c r="T175" s="159"/>
      <c r="U175" s="160"/>
      <c r="V175" s="264">
        <f>T175*U175</f>
        <v>0</v>
      </c>
      <c r="W175" s="265">
        <f>G175+M175+S175</f>
        <v>0</v>
      </c>
      <c r="X175" s="231">
        <f>J175+P175+V175</f>
        <v>0</v>
      </c>
      <c r="Y175" s="231">
        <f>W175-X175</f>
        <v>0</v>
      </c>
      <c r="Z175" s="232" t="e">
        <f>Y175/W175</f>
        <v>#DIV/0!</v>
      </c>
      <c r="AA175" s="266"/>
      <c r="AB175" s="131"/>
      <c r="AC175" s="131"/>
      <c r="AD175" s="131"/>
      <c r="AE175" s="131"/>
      <c r="AF175" s="131"/>
      <c r="AG175" s="131"/>
    </row>
    <row r="176" spans="1:33" ht="30" customHeight="1">
      <c r="A176" s="273" t="s">
        <v>76</v>
      </c>
      <c r="B176" s="257">
        <v>43872</v>
      </c>
      <c r="C176" s="163" t="s">
        <v>273</v>
      </c>
      <c r="D176" s="134" t="s">
        <v>111</v>
      </c>
      <c r="E176" s="135"/>
      <c r="F176" s="136"/>
      <c r="G176" s="125">
        <f>E176*F176</f>
        <v>0</v>
      </c>
      <c r="H176" s="135"/>
      <c r="I176" s="136"/>
      <c r="J176" s="125">
        <f>H176*I176</f>
        <v>0</v>
      </c>
      <c r="K176" s="135"/>
      <c r="L176" s="136"/>
      <c r="M176" s="137">
        <f>K176*L176</f>
        <v>0</v>
      </c>
      <c r="N176" s="135"/>
      <c r="O176" s="136"/>
      <c r="P176" s="137">
        <f>N176*O176</f>
        <v>0</v>
      </c>
      <c r="Q176" s="135"/>
      <c r="R176" s="136"/>
      <c r="S176" s="137">
        <f>Q176*R176</f>
        <v>0</v>
      </c>
      <c r="T176" s="135"/>
      <c r="U176" s="136"/>
      <c r="V176" s="236">
        <f>T176*U176</f>
        <v>0</v>
      </c>
      <c r="W176" s="274">
        <f>G176+M176+S176</f>
        <v>0</v>
      </c>
      <c r="X176" s="238">
        <f>J176+P176+V176</f>
        <v>0</v>
      </c>
      <c r="Y176" s="238">
        <f>W176-X176</f>
        <v>0</v>
      </c>
      <c r="Z176" s="239" t="e">
        <f>Y176/W176</f>
        <v>#DIV/0!</v>
      </c>
      <c r="AA176" s="271"/>
      <c r="AB176" s="130"/>
      <c r="AC176" s="131"/>
      <c r="AD176" s="131"/>
      <c r="AE176" s="131"/>
      <c r="AF176" s="131"/>
      <c r="AG176" s="131"/>
    </row>
    <row r="177" spans="1:33" ht="30" customHeight="1">
      <c r="A177" s="378" t="s">
        <v>274</v>
      </c>
      <c r="B177" s="379"/>
      <c r="C177" s="379"/>
      <c r="D177" s="364"/>
      <c r="E177" s="173">
        <f>SUM(E175:E176)</f>
        <v>0</v>
      </c>
      <c r="F177" s="189"/>
      <c r="G177" s="172">
        <f>SUM(G175:G176)</f>
        <v>0</v>
      </c>
      <c r="H177" s="173">
        <f>SUM(H175:H176)</f>
        <v>0</v>
      </c>
      <c r="I177" s="189"/>
      <c r="J177" s="172">
        <f>SUM(J175:J176)</f>
        <v>0</v>
      </c>
      <c r="K177" s="190">
        <f>SUM(K175:K176)</f>
        <v>0</v>
      </c>
      <c r="L177" s="189"/>
      <c r="M177" s="172">
        <f>SUM(M175:M176)</f>
        <v>0</v>
      </c>
      <c r="N177" s="190">
        <f>SUM(N175:N176)</f>
        <v>0</v>
      </c>
      <c r="O177" s="189"/>
      <c r="P177" s="172">
        <f>SUM(P175:P176)</f>
        <v>0</v>
      </c>
      <c r="Q177" s="190">
        <f>SUM(Q175:Q176)</f>
        <v>0</v>
      </c>
      <c r="R177" s="189"/>
      <c r="S177" s="172">
        <f>SUM(S175:S176)</f>
        <v>0</v>
      </c>
      <c r="T177" s="190">
        <f>SUM(T175:T176)</f>
        <v>0</v>
      </c>
      <c r="U177" s="189"/>
      <c r="V177" s="174">
        <f>SUM(V175:V176)</f>
        <v>0</v>
      </c>
      <c r="W177" s="224">
        <f>SUM(W175:W176)</f>
        <v>0</v>
      </c>
      <c r="X177" s="225">
        <f>SUM(X175:X176)</f>
        <v>0</v>
      </c>
      <c r="Y177" s="225">
        <f>W177-X177</f>
        <v>0</v>
      </c>
      <c r="Z177" s="225" t="e">
        <f>Y177/W177</f>
        <v>#DIV/0!</v>
      </c>
      <c r="AA177" s="226"/>
      <c r="AB177" s="7"/>
      <c r="AC177" s="7"/>
      <c r="AD177" s="7"/>
      <c r="AE177" s="7"/>
      <c r="AF177" s="7"/>
      <c r="AG177" s="7"/>
    </row>
    <row r="178" spans="1:33" ht="30" customHeight="1">
      <c r="A178" s="207" t="s">
        <v>71</v>
      </c>
      <c r="B178" s="208">
        <v>12</v>
      </c>
      <c r="C178" s="209" t="s">
        <v>275</v>
      </c>
      <c r="D178" s="27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227"/>
      <c r="X178" s="227"/>
      <c r="Y178" s="182"/>
      <c r="Z178" s="227"/>
      <c r="AA178" s="228"/>
      <c r="AB178" s="7"/>
      <c r="AC178" s="7"/>
      <c r="AD178" s="7"/>
      <c r="AE178" s="7"/>
      <c r="AF178" s="7"/>
      <c r="AG178" s="7"/>
    </row>
    <row r="179" spans="1:33" ht="30" customHeight="1">
      <c r="A179" s="156" t="s">
        <v>76</v>
      </c>
      <c r="B179" s="276">
        <v>43842</v>
      </c>
      <c r="C179" s="277" t="s">
        <v>276</v>
      </c>
      <c r="D179" s="252" t="s">
        <v>277</v>
      </c>
      <c r="E179" s="263"/>
      <c r="F179" s="160"/>
      <c r="G179" s="161">
        <f>E179*F179</f>
        <v>0</v>
      </c>
      <c r="H179" s="263"/>
      <c r="I179" s="160"/>
      <c r="J179" s="161">
        <f>H179*I179</f>
        <v>0</v>
      </c>
      <c r="K179" s="159"/>
      <c r="L179" s="160"/>
      <c r="M179" s="161">
        <f>K179*L179</f>
        <v>0</v>
      </c>
      <c r="N179" s="159"/>
      <c r="O179" s="160"/>
      <c r="P179" s="161">
        <f>N179*O179</f>
        <v>0</v>
      </c>
      <c r="Q179" s="159"/>
      <c r="R179" s="160"/>
      <c r="S179" s="161">
        <f>Q179*R179</f>
        <v>0</v>
      </c>
      <c r="T179" s="159"/>
      <c r="U179" s="160"/>
      <c r="V179" s="264">
        <f>T179*U179</f>
        <v>0</v>
      </c>
      <c r="W179" s="265">
        <f>G179+M179+S179</f>
        <v>0</v>
      </c>
      <c r="X179" s="231">
        <f>J179+P179+V179</f>
        <v>0</v>
      </c>
      <c r="Y179" s="231">
        <f>W179-X179</f>
        <v>0</v>
      </c>
      <c r="Z179" s="232" t="e">
        <f>Y179/W179</f>
        <v>#DIV/0!</v>
      </c>
      <c r="AA179" s="278"/>
      <c r="AB179" s="130"/>
      <c r="AC179" s="131"/>
      <c r="AD179" s="131"/>
      <c r="AE179" s="131"/>
      <c r="AF179" s="131"/>
      <c r="AG179" s="131"/>
    </row>
    <row r="180" spans="1:33" ht="30" customHeight="1">
      <c r="A180" s="119" t="s">
        <v>76</v>
      </c>
      <c r="B180" s="257">
        <v>43873</v>
      </c>
      <c r="C180" s="187" t="s">
        <v>278</v>
      </c>
      <c r="D180" s="258" t="s">
        <v>246</v>
      </c>
      <c r="E180" s="259"/>
      <c r="F180" s="124"/>
      <c r="G180" s="125">
        <f>E180*F180</f>
        <v>0</v>
      </c>
      <c r="H180" s="259"/>
      <c r="I180" s="124"/>
      <c r="J180" s="125">
        <f>H180*I180</f>
        <v>0</v>
      </c>
      <c r="K180" s="123"/>
      <c r="L180" s="124"/>
      <c r="M180" s="125">
        <f>K180*L180</f>
        <v>0</v>
      </c>
      <c r="N180" s="123"/>
      <c r="O180" s="124"/>
      <c r="P180" s="125">
        <f>N180*O180</f>
        <v>0</v>
      </c>
      <c r="Q180" s="123"/>
      <c r="R180" s="124"/>
      <c r="S180" s="125">
        <f>Q180*R180</f>
        <v>0</v>
      </c>
      <c r="T180" s="123"/>
      <c r="U180" s="124"/>
      <c r="V180" s="229">
        <f>T180*U180</f>
        <v>0</v>
      </c>
      <c r="W180" s="279">
        <f>G180+M180+S180</f>
        <v>0</v>
      </c>
      <c r="X180" s="127">
        <f>J180+P180+V180</f>
        <v>0</v>
      </c>
      <c r="Y180" s="127">
        <f>W180-X180</f>
        <v>0</v>
      </c>
      <c r="Z180" s="128" t="e">
        <f>Y180/W180</f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>
      <c r="A181" s="132" t="s">
        <v>76</v>
      </c>
      <c r="B181" s="267">
        <v>43902</v>
      </c>
      <c r="C181" s="163" t="s">
        <v>279</v>
      </c>
      <c r="D181" s="260" t="s">
        <v>246</v>
      </c>
      <c r="E181" s="261"/>
      <c r="F181" s="136"/>
      <c r="G181" s="137">
        <f>E181*F181</f>
        <v>0</v>
      </c>
      <c r="H181" s="261"/>
      <c r="I181" s="136"/>
      <c r="J181" s="137">
        <f>H181*I181</f>
        <v>0</v>
      </c>
      <c r="K181" s="135"/>
      <c r="L181" s="136"/>
      <c r="M181" s="137">
        <f>K181*L181</f>
        <v>0</v>
      </c>
      <c r="N181" s="135"/>
      <c r="O181" s="136"/>
      <c r="P181" s="137">
        <f>N181*O181</f>
        <v>0</v>
      </c>
      <c r="Q181" s="135"/>
      <c r="R181" s="136"/>
      <c r="S181" s="137">
        <f>Q181*R181</f>
        <v>0</v>
      </c>
      <c r="T181" s="135"/>
      <c r="U181" s="136"/>
      <c r="V181" s="236">
        <f>T181*U181</f>
        <v>0</v>
      </c>
      <c r="W181" s="268">
        <f>G181+M181+S181</f>
        <v>0</v>
      </c>
      <c r="X181" s="127">
        <f>J181+P181+V181</f>
        <v>0</v>
      </c>
      <c r="Y181" s="127">
        <f>W181-X181</f>
        <v>0</v>
      </c>
      <c r="Z181" s="128" t="e">
        <f>Y181/W181</f>
        <v>#DIV/0!</v>
      </c>
      <c r="AA181" s="281"/>
      <c r="AB181" s="131"/>
      <c r="AC181" s="131"/>
      <c r="AD181" s="131"/>
      <c r="AE181" s="131"/>
      <c r="AF181" s="131"/>
      <c r="AG181" s="131"/>
    </row>
    <row r="182" spans="1:33" ht="30" customHeight="1">
      <c r="A182" s="132" t="s">
        <v>76</v>
      </c>
      <c r="B182" s="267">
        <v>43933</v>
      </c>
      <c r="C182" s="235" t="s">
        <v>280</v>
      </c>
      <c r="D182" s="270"/>
      <c r="E182" s="261"/>
      <c r="F182" s="136">
        <v>0.22</v>
      </c>
      <c r="G182" s="137">
        <f>E182*F182</f>
        <v>0</v>
      </c>
      <c r="H182" s="261"/>
      <c r="I182" s="136">
        <v>0.22</v>
      </c>
      <c r="J182" s="137">
        <f>H182*I182</f>
        <v>0</v>
      </c>
      <c r="K182" s="135"/>
      <c r="L182" s="136">
        <v>0.22</v>
      </c>
      <c r="M182" s="137">
        <f>K182*L182</f>
        <v>0</v>
      </c>
      <c r="N182" s="135"/>
      <c r="O182" s="136">
        <v>0.22</v>
      </c>
      <c r="P182" s="137">
        <f>N182*O182</f>
        <v>0</v>
      </c>
      <c r="Q182" s="135"/>
      <c r="R182" s="136">
        <v>0.22</v>
      </c>
      <c r="S182" s="137">
        <f>Q182*R182</f>
        <v>0</v>
      </c>
      <c r="T182" s="135"/>
      <c r="U182" s="136">
        <v>0.22</v>
      </c>
      <c r="V182" s="236">
        <f>T182*U182</f>
        <v>0</v>
      </c>
      <c r="W182" s="237">
        <f>G182+M182+S182</f>
        <v>0</v>
      </c>
      <c r="X182" s="238">
        <f>J182+P182+V182</f>
        <v>0</v>
      </c>
      <c r="Y182" s="238">
        <f>W182-X182</f>
        <v>0</v>
      </c>
      <c r="Z182" s="239" t="e">
        <f>Y182/W182</f>
        <v>#DIV/0!</v>
      </c>
      <c r="AA182" s="152"/>
      <c r="AB182" s="7"/>
      <c r="AC182" s="7"/>
      <c r="AD182" s="7"/>
      <c r="AE182" s="7"/>
      <c r="AF182" s="7"/>
      <c r="AG182" s="7"/>
    </row>
    <row r="183" spans="1:33" ht="30" customHeight="1">
      <c r="A183" s="166" t="s">
        <v>281</v>
      </c>
      <c r="B183" s="167"/>
      <c r="C183" s="168"/>
      <c r="D183" s="282"/>
      <c r="E183" s="173">
        <f>SUM(E179:E181)</f>
        <v>0</v>
      </c>
      <c r="F183" s="189"/>
      <c r="G183" s="172">
        <f>SUM(G179:G182)</f>
        <v>0</v>
      </c>
      <c r="H183" s="173">
        <f>SUM(H179:H181)</f>
        <v>0</v>
      </c>
      <c r="I183" s="189"/>
      <c r="J183" s="172">
        <f>SUM(J179:J182)</f>
        <v>0</v>
      </c>
      <c r="K183" s="190">
        <f>SUM(K179:K181)</f>
        <v>0</v>
      </c>
      <c r="L183" s="189"/>
      <c r="M183" s="172">
        <f>SUM(M179:M182)</f>
        <v>0</v>
      </c>
      <c r="N183" s="190">
        <f>SUM(N179:N181)</f>
        <v>0</v>
      </c>
      <c r="O183" s="189"/>
      <c r="P183" s="172">
        <f>SUM(P179:P182)</f>
        <v>0</v>
      </c>
      <c r="Q183" s="190">
        <f>SUM(Q179:Q181)</f>
        <v>0</v>
      </c>
      <c r="R183" s="189"/>
      <c r="S183" s="172">
        <f>SUM(S179:S182)</f>
        <v>0</v>
      </c>
      <c r="T183" s="190">
        <f>SUM(T179:T181)</f>
        <v>0</v>
      </c>
      <c r="U183" s="189"/>
      <c r="V183" s="174">
        <f>SUM(V179:V182)</f>
        <v>0</v>
      </c>
      <c r="W183" s="224">
        <f>SUM(W179:W182)</f>
        <v>0</v>
      </c>
      <c r="X183" s="225">
        <f>SUM(X179:X182)</f>
        <v>0</v>
      </c>
      <c r="Y183" s="225">
        <f>W183-X183</f>
        <v>0</v>
      </c>
      <c r="Z183" s="225" t="e">
        <f>Y183/W183</f>
        <v>#DIV/0!</v>
      </c>
      <c r="AA183" s="226"/>
      <c r="AB183" s="7"/>
      <c r="AC183" s="7"/>
      <c r="AD183" s="7"/>
      <c r="AE183" s="7"/>
      <c r="AF183" s="7"/>
      <c r="AG183" s="7"/>
    </row>
    <row r="184" spans="1:33" ht="30" customHeight="1">
      <c r="A184" s="207" t="s">
        <v>71</v>
      </c>
      <c r="B184" s="283">
        <v>13</v>
      </c>
      <c r="C184" s="209" t="s">
        <v>282</v>
      </c>
      <c r="D184" s="104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227"/>
      <c r="X184" s="227"/>
      <c r="Y184" s="182"/>
      <c r="Z184" s="227"/>
      <c r="AA184" s="228"/>
      <c r="AB184" s="6"/>
      <c r="AC184" s="7"/>
      <c r="AD184" s="7"/>
      <c r="AE184" s="7"/>
      <c r="AF184" s="7"/>
      <c r="AG184" s="7"/>
    </row>
    <row r="185" spans="1:33" ht="30" customHeight="1">
      <c r="A185" s="108" t="s">
        <v>73</v>
      </c>
      <c r="B185" s="155" t="s">
        <v>283</v>
      </c>
      <c r="C185" s="284" t="s">
        <v>284</v>
      </c>
      <c r="D185" s="141"/>
      <c r="E185" s="142">
        <f>SUM(E186:E188)</f>
        <v>5</v>
      </c>
      <c r="F185" s="143"/>
      <c r="G185" s="144">
        <f>SUM(G186:G189)</f>
        <v>50000</v>
      </c>
      <c r="H185" s="142">
        <f>SUM(H186:H188)</f>
        <v>5</v>
      </c>
      <c r="I185" s="143"/>
      <c r="J185" s="144">
        <f>SUM(J186:J189)</f>
        <v>49850</v>
      </c>
      <c r="K185" s="142">
        <f>SUM(K186:K188)</f>
        <v>11</v>
      </c>
      <c r="L185" s="143"/>
      <c r="M185" s="144">
        <f>SUM(M186:M189)</f>
        <v>40000</v>
      </c>
      <c r="N185" s="142">
        <f>SUM(N186:N188)</f>
        <v>11</v>
      </c>
      <c r="O185" s="143"/>
      <c r="P185" s="144">
        <f>SUM(P186:P189)</f>
        <v>40000</v>
      </c>
      <c r="Q185" s="142">
        <f>SUM(Q186:Q188)</f>
        <v>0</v>
      </c>
      <c r="R185" s="143"/>
      <c r="S185" s="144">
        <f>SUM(S186:S189)</f>
        <v>0</v>
      </c>
      <c r="T185" s="142">
        <f>SUM(T186:T188)</f>
        <v>0</v>
      </c>
      <c r="U185" s="143"/>
      <c r="V185" s="285">
        <f>SUM(V186:V189)</f>
        <v>0</v>
      </c>
      <c r="W185" s="286">
        <f>SUM(W186:W189)</f>
        <v>90000</v>
      </c>
      <c r="X185" s="144">
        <f>SUM(X186:X189)</f>
        <v>89850</v>
      </c>
      <c r="Y185" s="144">
        <f t="shared" ref="Y185:Y208" si="64">W185-X185</f>
        <v>150</v>
      </c>
      <c r="Z185" s="144">
        <f t="shared" ref="Z185:Z209" si="65">Y185/W185</f>
        <v>1.6666666666666668E-3</v>
      </c>
      <c r="AA185" s="146"/>
      <c r="AB185" s="118"/>
      <c r="AC185" s="118"/>
      <c r="AD185" s="118"/>
      <c r="AE185" s="118"/>
      <c r="AF185" s="118"/>
      <c r="AG185" s="118"/>
    </row>
    <row r="186" spans="1:33" ht="30" customHeight="1">
      <c r="A186" s="119" t="s">
        <v>76</v>
      </c>
      <c r="B186" s="120" t="s">
        <v>285</v>
      </c>
      <c r="C186" s="339" t="s">
        <v>286</v>
      </c>
      <c r="D186" s="342" t="s">
        <v>403</v>
      </c>
      <c r="E186" s="343">
        <v>5</v>
      </c>
      <c r="F186" s="344">
        <v>10000</v>
      </c>
      <c r="G186" s="345">
        <f>E186*F186</f>
        <v>50000</v>
      </c>
      <c r="H186" s="343">
        <v>5</v>
      </c>
      <c r="I186" s="344">
        <v>9970</v>
      </c>
      <c r="J186" s="346">
        <f>H186*I186</f>
        <v>49850</v>
      </c>
      <c r="K186" s="343"/>
      <c r="L186" s="344"/>
      <c r="M186" s="346">
        <f>K186*L186</f>
        <v>0</v>
      </c>
      <c r="N186" s="343"/>
      <c r="O186" s="344"/>
      <c r="P186" s="346">
        <f>N186*O186</f>
        <v>0</v>
      </c>
      <c r="Q186" s="123"/>
      <c r="R186" s="124"/>
      <c r="S186" s="125">
        <f>Q186*R186</f>
        <v>0</v>
      </c>
      <c r="T186" s="123"/>
      <c r="U186" s="124"/>
      <c r="V186" s="229">
        <f>T186*U186</f>
        <v>0</v>
      </c>
      <c r="W186" s="234">
        <f>G186+M186+S186</f>
        <v>50000</v>
      </c>
      <c r="X186" s="127">
        <f>J186+P186+V186</f>
        <v>49850</v>
      </c>
      <c r="Y186" s="127">
        <f t="shared" si="64"/>
        <v>150</v>
      </c>
      <c r="Z186" s="128">
        <f t="shared" si="65"/>
        <v>3.0000000000000001E-3</v>
      </c>
      <c r="AA186" s="129"/>
      <c r="AB186" s="131"/>
      <c r="AC186" s="131"/>
      <c r="AD186" s="131"/>
      <c r="AE186" s="131"/>
      <c r="AF186" s="131"/>
      <c r="AG186" s="131"/>
    </row>
    <row r="187" spans="1:33" ht="30" customHeight="1">
      <c r="A187" s="119" t="s">
        <v>76</v>
      </c>
      <c r="B187" s="120" t="s">
        <v>287</v>
      </c>
      <c r="C187" s="340" t="s">
        <v>288</v>
      </c>
      <c r="D187" s="342" t="s">
        <v>277</v>
      </c>
      <c r="E187" s="343"/>
      <c r="F187" s="344"/>
      <c r="G187" s="346">
        <f>E187*F187</f>
        <v>0</v>
      </c>
      <c r="H187" s="343"/>
      <c r="I187" s="344"/>
      <c r="J187" s="346">
        <f>H187*I187</f>
        <v>0</v>
      </c>
      <c r="K187" s="343">
        <v>10</v>
      </c>
      <c r="L187" s="344">
        <v>1000</v>
      </c>
      <c r="M187" s="346">
        <f>K187*L187</f>
        <v>10000</v>
      </c>
      <c r="N187" s="343">
        <v>10</v>
      </c>
      <c r="O187" s="344">
        <v>1000</v>
      </c>
      <c r="P187" s="346">
        <f>N187*O187</f>
        <v>10000</v>
      </c>
      <c r="Q187" s="123"/>
      <c r="R187" s="124"/>
      <c r="S187" s="125">
        <f>Q187*R187</f>
        <v>0</v>
      </c>
      <c r="T187" s="123"/>
      <c r="U187" s="124"/>
      <c r="V187" s="229">
        <f>T187*U187</f>
        <v>0</v>
      </c>
      <c r="W187" s="234">
        <f>G187+M187+S187</f>
        <v>10000</v>
      </c>
      <c r="X187" s="127">
        <f>J187+P187+V187</f>
        <v>10000</v>
      </c>
      <c r="Y187" s="127">
        <f t="shared" si="64"/>
        <v>0</v>
      </c>
      <c r="Z187" s="128">
        <f t="shared" si="65"/>
        <v>0</v>
      </c>
      <c r="AA187" s="129"/>
      <c r="AB187" s="131"/>
      <c r="AC187" s="131"/>
      <c r="AD187" s="131"/>
      <c r="AE187" s="131"/>
      <c r="AF187" s="131"/>
      <c r="AG187" s="131"/>
    </row>
    <row r="188" spans="1:33" ht="30" customHeight="1">
      <c r="A188" s="119" t="s">
        <v>76</v>
      </c>
      <c r="B188" s="120" t="s">
        <v>289</v>
      </c>
      <c r="C188" s="340" t="s">
        <v>290</v>
      </c>
      <c r="D188" s="342" t="s">
        <v>141</v>
      </c>
      <c r="E188" s="343"/>
      <c r="F188" s="344"/>
      <c r="G188" s="346">
        <f>E188*F188</f>
        <v>0</v>
      </c>
      <c r="H188" s="343"/>
      <c r="I188" s="344"/>
      <c r="J188" s="346">
        <f>H188*I188</f>
        <v>0</v>
      </c>
      <c r="K188" s="343">
        <v>1</v>
      </c>
      <c r="L188" s="344">
        <v>30000</v>
      </c>
      <c r="M188" s="346">
        <f>K188*L188</f>
        <v>30000</v>
      </c>
      <c r="N188" s="343">
        <v>1</v>
      </c>
      <c r="O188" s="344">
        <v>30000</v>
      </c>
      <c r="P188" s="346">
        <f>N188*O188</f>
        <v>30000</v>
      </c>
      <c r="Q188" s="123"/>
      <c r="R188" s="124"/>
      <c r="S188" s="125">
        <f>Q188*R188</f>
        <v>0</v>
      </c>
      <c r="T188" s="123"/>
      <c r="U188" s="124"/>
      <c r="V188" s="229">
        <f>T188*U188</f>
        <v>0</v>
      </c>
      <c r="W188" s="234">
        <f>G188+M188+S188</f>
        <v>30000</v>
      </c>
      <c r="X188" s="127">
        <f>J188+P188+V188</f>
        <v>30000</v>
      </c>
      <c r="Y188" s="127">
        <f t="shared" si="64"/>
        <v>0</v>
      </c>
      <c r="Z188" s="128">
        <f t="shared" si="65"/>
        <v>0</v>
      </c>
      <c r="AA188" s="129"/>
      <c r="AB188" s="131"/>
      <c r="AC188" s="131"/>
      <c r="AD188" s="131"/>
      <c r="AE188" s="131"/>
      <c r="AF188" s="131"/>
      <c r="AG188" s="131"/>
    </row>
    <row r="189" spans="1:33" ht="30" customHeight="1">
      <c r="A189" s="147" t="s">
        <v>76</v>
      </c>
      <c r="B189" s="154" t="s">
        <v>291</v>
      </c>
      <c r="C189" s="340" t="s">
        <v>292</v>
      </c>
      <c r="D189" s="148"/>
      <c r="E189" s="149"/>
      <c r="F189" s="150">
        <v>0.22</v>
      </c>
      <c r="G189" s="151">
        <f>E189*F189</f>
        <v>0</v>
      </c>
      <c r="H189" s="149"/>
      <c r="I189" s="150">
        <v>0.22</v>
      </c>
      <c r="J189" s="151">
        <f>H189*I189</f>
        <v>0</v>
      </c>
      <c r="K189" s="149"/>
      <c r="L189" s="150">
        <v>0.22</v>
      </c>
      <c r="M189" s="151">
        <f>K189*L189</f>
        <v>0</v>
      </c>
      <c r="N189" s="149"/>
      <c r="O189" s="150">
        <v>0.22</v>
      </c>
      <c r="P189" s="151">
        <f>N189*O189</f>
        <v>0</v>
      </c>
      <c r="Q189" s="149"/>
      <c r="R189" s="150">
        <v>0.22</v>
      </c>
      <c r="S189" s="151">
        <f>Q189*R189</f>
        <v>0</v>
      </c>
      <c r="T189" s="149"/>
      <c r="U189" s="150">
        <v>0.22</v>
      </c>
      <c r="V189" s="287">
        <f>T189*U189</f>
        <v>0</v>
      </c>
      <c r="W189" s="237">
        <f>G189+M189+S189</f>
        <v>0</v>
      </c>
      <c r="X189" s="238">
        <f>J189+P189+V189</f>
        <v>0</v>
      </c>
      <c r="Y189" s="238">
        <f t="shared" si="64"/>
        <v>0</v>
      </c>
      <c r="Z189" s="239" t="e">
        <f t="shared" si="65"/>
        <v>#DIV/0!</v>
      </c>
      <c r="AA189" s="152"/>
      <c r="AB189" s="131"/>
      <c r="AC189" s="131"/>
      <c r="AD189" s="131"/>
      <c r="AE189" s="131"/>
      <c r="AF189" s="131"/>
      <c r="AG189" s="131"/>
    </row>
    <row r="190" spans="1:33" ht="30" customHeight="1">
      <c r="A190" s="288" t="s">
        <v>73</v>
      </c>
      <c r="B190" s="289" t="s">
        <v>293</v>
      </c>
      <c r="C190" s="222" t="s">
        <v>294</v>
      </c>
      <c r="D190" s="111"/>
      <c r="E190" s="112">
        <f>SUM(E191:E193)</f>
        <v>0</v>
      </c>
      <c r="F190" s="113"/>
      <c r="G190" s="114">
        <f>SUM(G191:G194)</f>
        <v>0</v>
      </c>
      <c r="H190" s="112">
        <f>SUM(H191:H193)</f>
        <v>0</v>
      </c>
      <c r="I190" s="113"/>
      <c r="J190" s="114">
        <f>SUM(J191:J194)</f>
        <v>0</v>
      </c>
      <c r="K190" s="112">
        <f>SUM(K191:K193)</f>
        <v>0</v>
      </c>
      <c r="L190" s="113"/>
      <c r="M190" s="114">
        <f>SUM(M191:M194)</f>
        <v>0</v>
      </c>
      <c r="N190" s="112">
        <f>SUM(N191:N193)</f>
        <v>0</v>
      </c>
      <c r="O190" s="113"/>
      <c r="P190" s="114">
        <f>SUM(P191:P194)</f>
        <v>0</v>
      </c>
      <c r="Q190" s="112">
        <f>SUM(Q191:Q193)</f>
        <v>0</v>
      </c>
      <c r="R190" s="113"/>
      <c r="S190" s="114">
        <f>SUM(S191:S194)</f>
        <v>0</v>
      </c>
      <c r="T190" s="112">
        <f>SUM(T191:T193)</f>
        <v>0</v>
      </c>
      <c r="U190" s="113"/>
      <c r="V190" s="114">
        <f>SUM(V191:V194)</f>
        <v>0</v>
      </c>
      <c r="W190" s="114">
        <f>SUM(W191:W194)</f>
        <v>0</v>
      </c>
      <c r="X190" s="114">
        <f>SUM(X191:X194)</f>
        <v>0</v>
      </c>
      <c r="Y190" s="114">
        <f t="shared" si="64"/>
        <v>0</v>
      </c>
      <c r="Z190" s="114" t="e">
        <f t="shared" si="65"/>
        <v>#DIV/0!</v>
      </c>
      <c r="AA190" s="114"/>
      <c r="AB190" s="118"/>
      <c r="AC190" s="118"/>
      <c r="AD190" s="118"/>
      <c r="AE190" s="118"/>
      <c r="AF190" s="118"/>
      <c r="AG190" s="118"/>
    </row>
    <row r="191" spans="1:33" ht="30" customHeight="1">
      <c r="A191" s="119" t="s">
        <v>76</v>
      </c>
      <c r="B191" s="120" t="s">
        <v>295</v>
      </c>
      <c r="C191" s="187" t="s">
        <v>296</v>
      </c>
      <c r="D191" s="122"/>
      <c r="E191" s="123"/>
      <c r="F191" s="124"/>
      <c r="G191" s="125">
        <f>E191*F191</f>
        <v>0</v>
      </c>
      <c r="H191" s="123"/>
      <c r="I191" s="124"/>
      <c r="J191" s="125">
        <f>H191*I191</f>
        <v>0</v>
      </c>
      <c r="K191" s="123"/>
      <c r="L191" s="124"/>
      <c r="M191" s="125">
        <f>K191*L191</f>
        <v>0</v>
      </c>
      <c r="N191" s="123"/>
      <c r="O191" s="124"/>
      <c r="P191" s="125">
        <f>N191*O191</f>
        <v>0</v>
      </c>
      <c r="Q191" s="123"/>
      <c r="R191" s="124"/>
      <c r="S191" s="125">
        <f>Q191*R191</f>
        <v>0</v>
      </c>
      <c r="T191" s="123"/>
      <c r="U191" s="124"/>
      <c r="V191" s="125">
        <f>T191*U191</f>
        <v>0</v>
      </c>
      <c r="W191" s="126">
        <f>G191+M191+S191</f>
        <v>0</v>
      </c>
      <c r="X191" s="127">
        <f>J191+P191+V191</f>
        <v>0</v>
      </c>
      <c r="Y191" s="127">
        <f t="shared" si="64"/>
        <v>0</v>
      </c>
      <c r="Z191" s="128" t="e">
        <f t="shared" si="65"/>
        <v>#DIV/0!</v>
      </c>
      <c r="AA191" s="129"/>
      <c r="AB191" s="131"/>
      <c r="AC191" s="131"/>
      <c r="AD191" s="131"/>
      <c r="AE191" s="131"/>
      <c r="AF191" s="131"/>
      <c r="AG191" s="131"/>
    </row>
    <row r="192" spans="1:33" ht="30" customHeight="1">
      <c r="A192" s="119" t="s">
        <v>76</v>
      </c>
      <c r="B192" s="120" t="s">
        <v>297</v>
      </c>
      <c r="C192" s="187" t="s">
        <v>296</v>
      </c>
      <c r="D192" s="122"/>
      <c r="E192" s="123"/>
      <c r="F192" s="124"/>
      <c r="G192" s="125">
        <f>E192*F192</f>
        <v>0</v>
      </c>
      <c r="H192" s="123"/>
      <c r="I192" s="124"/>
      <c r="J192" s="125">
        <f>H192*I192</f>
        <v>0</v>
      </c>
      <c r="K192" s="123"/>
      <c r="L192" s="124"/>
      <c r="M192" s="125">
        <f>K192*L192</f>
        <v>0</v>
      </c>
      <c r="N192" s="123"/>
      <c r="O192" s="124"/>
      <c r="P192" s="125">
        <f>N192*O192</f>
        <v>0</v>
      </c>
      <c r="Q192" s="123"/>
      <c r="R192" s="124"/>
      <c r="S192" s="125">
        <f>Q192*R192</f>
        <v>0</v>
      </c>
      <c r="T192" s="123"/>
      <c r="U192" s="124"/>
      <c r="V192" s="125">
        <f>T192*U192</f>
        <v>0</v>
      </c>
      <c r="W192" s="126">
        <f>G192+M192+S192</f>
        <v>0</v>
      </c>
      <c r="X192" s="127">
        <f>J192+P192+V192</f>
        <v>0</v>
      </c>
      <c r="Y192" s="127">
        <f t="shared" si="64"/>
        <v>0</v>
      </c>
      <c r="Z192" s="128" t="e">
        <f t="shared" si="65"/>
        <v>#DIV/0!</v>
      </c>
      <c r="AA192" s="129"/>
      <c r="AB192" s="131"/>
      <c r="AC192" s="131"/>
      <c r="AD192" s="131"/>
      <c r="AE192" s="131"/>
      <c r="AF192" s="131"/>
      <c r="AG192" s="131"/>
    </row>
    <row r="193" spans="1:33" ht="30" customHeight="1">
      <c r="A193" s="132" t="s">
        <v>76</v>
      </c>
      <c r="B193" s="133" t="s">
        <v>298</v>
      </c>
      <c r="C193" s="187" t="s">
        <v>296</v>
      </c>
      <c r="D193" s="134"/>
      <c r="E193" s="135"/>
      <c r="F193" s="136"/>
      <c r="G193" s="137">
        <f>E193*F193</f>
        <v>0</v>
      </c>
      <c r="H193" s="135"/>
      <c r="I193" s="136"/>
      <c r="J193" s="137">
        <f>H193*I193</f>
        <v>0</v>
      </c>
      <c r="K193" s="135"/>
      <c r="L193" s="136"/>
      <c r="M193" s="137">
        <f>K193*L193</f>
        <v>0</v>
      </c>
      <c r="N193" s="135"/>
      <c r="O193" s="136"/>
      <c r="P193" s="137">
        <f>N193*O193</f>
        <v>0</v>
      </c>
      <c r="Q193" s="135"/>
      <c r="R193" s="136"/>
      <c r="S193" s="137">
        <f>Q193*R193</f>
        <v>0</v>
      </c>
      <c r="T193" s="135"/>
      <c r="U193" s="136"/>
      <c r="V193" s="137">
        <f>T193*U193</f>
        <v>0</v>
      </c>
      <c r="W193" s="138">
        <f>G193+M193+S193</f>
        <v>0</v>
      </c>
      <c r="X193" s="127">
        <f>J193+P193+V193</f>
        <v>0</v>
      </c>
      <c r="Y193" s="127">
        <f t="shared" si="64"/>
        <v>0</v>
      </c>
      <c r="Z193" s="128" t="e">
        <f t="shared" si="65"/>
        <v>#DIV/0!</v>
      </c>
      <c r="AA193" s="139"/>
      <c r="AB193" s="131"/>
      <c r="AC193" s="131"/>
      <c r="AD193" s="131"/>
      <c r="AE193" s="131"/>
      <c r="AF193" s="131"/>
      <c r="AG193" s="131"/>
    </row>
    <row r="194" spans="1:33" ht="30" customHeight="1">
      <c r="A194" s="132" t="s">
        <v>76</v>
      </c>
      <c r="B194" s="133" t="s">
        <v>299</v>
      </c>
      <c r="C194" s="188" t="s">
        <v>300</v>
      </c>
      <c r="D194" s="148"/>
      <c r="E194" s="135"/>
      <c r="F194" s="136">
        <v>0.22</v>
      </c>
      <c r="G194" s="137">
        <f>E194*F194</f>
        <v>0</v>
      </c>
      <c r="H194" s="135"/>
      <c r="I194" s="136">
        <v>0.22</v>
      </c>
      <c r="J194" s="137">
        <f>H194*I194</f>
        <v>0</v>
      </c>
      <c r="K194" s="135"/>
      <c r="L194" s="136">
        <v>0.22</v>
      </c>
      <c r="M194" s="137">
        <f>K194*L194</f>
        <v>0</v>
      </c>
      <c r="N194" s="135"/>
      <c r="O194" s="136">
        <v>0.22</v>
      </c>
      <c r="P194" s="137">
        <f>N194*O194</f>
        <v>0</v>
      </c>
      <c r="Q194" s="135"/>
      <c r="R194" s="136">
        <v>0.22</v>
      </c>
      <c r="S194" s="137">
        <f>Q194*R194</f>
        <v>0</v>
      </c>
      <c r="T194" s="135"/>
      <c r="U194" s="136">
        <v>0.22</v>
      </c>
      <c r="V194" s="137">
        <f>T194*U194</f>
        <v>0</v>
      </c>
      <c r="W194" s="138">
        <f>G194+M194+S194</f>
        <v>0</v>
      </c>
      <c r="X194" s="127">
        <f>J194+P194+V194</f>
        <v>0</v>
      </c>
      <c r="Y194" s="127">
        <f t="shared" si="64"/>
        <v>0</v>
      </c>
      <c r="Z194" s="128" t="e">
        <f t="shared" si="65"/>
        <v>#DIV/0!</v>
      </c>
      <c r="AA194" s="152"/>
      <c r="AB194" s="131"/>
      <c r="AC194" s="131"/>
      <c r="AD194" s="131"/>
      <c r="AE194" s="131"/>
      <c r="AF194" s="131"/>
      <c r="AG194" s="131"/>
    </row>
    <row r="195" spans="1:33" ht="30" customHeight="1">
      <c r="A195" s="108" t="s">
        <v>73</v>
      </c>
      <c r="B195" s="155" t="s">
        <v>301</v>
      </c>
      <c r="C195" s="222" t="s">
        <v>302</v>
      </c>
      <c r="D195" s="141"/>
      <c r="E195" s="142">
        <f>SUM(E196:E198)</f>
        <v>0</v>
      </c>
      <c r="F195" s="143"/>
      <c r="G195" s="144">
        <f>SUM(G196:G198)</f>
        <v>0</v>
      </c>
      <c r="H195" s="142">
        <f>SUM(H196:H198)</f>
        <v>0</v>
      </c>
      <c r="I195" s="143"/>
      <c r="J195" s="144">
        <f>SUM(J196:J198)</f>
        <v>0</v>
      </c>
      <c r="K195" s="142">
        <f>SUM(K196:K198)</f>
        <v>0</v>
      </c>
      <c r="L195" s="143"/>
      <c r="M195" s="144">
        <f>SUM(M196:M198)</f>
        <v>0</v>
      </c>
      <c r="N195" s="142">
        <f>SUM(N196:N198)</f>
        <v>0</v>
      </c>
      <c r="O195" s="143"/>
      <c r="P195" s="144">
        <f>SUM(P196:P198)</f>
        <v>0</v>
      </c>
      <c r="Q195" s="142">
        <f>SUM(Q196:Q198)</f>
        <v>0</v>
      </c>
      <c r="R195" s="143"/>
      <c r="S195" s="144">
        <f>SUM(S196:S198)</f>
        <v>0</v>
      </c>
      <c r="T195" s="142">
        <f>SUM(T196:T198)</f>
        <v>0</v>
      </c>
      <c r="U195" s="143"/>
      <c r="V195" s="144">
        <f>SUM(V196:V198)</f>
        <v>0</v>
      </c>
      <c r="W195" s="144">
        <f>SUM(W196:W198)</f>
        <v>0</v>
      </c>
      <c r="X195" s="144">
        <f>SUM(X196:X198)</f>
        <v>0</v>
      </c>
      <c r="Y195" s="144">
        <f t="shared" si="64"/>
        <v>0</v>
      </c>
      <c r="Z195" s="144" t="e">
        <f t="shared" si="65"/>
        <v>#DIV/0!</v>
      </c>
      <c r="AA195" s="290"/>
      <c r="AB195" s="118"/>
      <c r="AC195" s="118"/>
      <c r="AD195" s="118"/>
      <c r="AE195" s="118"/>
      <c r="AF195" s="118"/>
      <c r="AG195" s="118"/>
    </row>
    <row r="196" spans="1:33" ht="30" customHeight="1">
      <c r="A196" s="119" t="s">
        <v>76</v>
      </c>
      <c r="B196" s="120" t="s">
        <v>303</v>
      </c>
      <c r="C196" s="187" t="s">
        <v>304</v>
      </c>
      <c r="D196" s="122"/>
      <c r="E196" s="123"/>
      <c r="F196" s="124"/>
      <c r="G196" s="125">
        <f>E196*F196</f>
        <v>0</v>
      </c>
      <c r="H196" s="123"/>
      <c r="I196" s="124"/>
      <c r="J196" s="125">
        <f>H196*I196</f>
        <v>0</v>
      </c>
      <c r="K196" s="123"/>
      <c r="L196" s="124"/>
      <c r="M196" s="125">
        <f>K196*L196</f>
        <v>0</v>
      </c>
      <c r="N196" s="123"/>
      <c r="O196" s="124"/>
      <c r="P196" s="125">
        <f>N196*O196</f>
        <v>0</v>
      </c>
      <c r="Q196" s="123"/>
      <c r="R196" s="124"/>
      <c r="S196" s="125">
        <f>Q196*R196</f>
        <v>0</v>
      </c>
      <c r="T196" s="123"/>
      <c r="U196" s="124"/>
      <c r="V196" s="125">
        <f>T196*U196</f>
        <v>0</v>
      </c>
      <c r="W196" s="126">
        <f>G196+M196+S196</f>
        <v>0</v>
      </c>
      <c r="X196" s="127">
        <f>J196+P196+V196</f>
        <v>0</v>
      </c>
      <c r="Y196" s="127">
        <f t="shared" si="64"/>
        <v>0</v>
      </c>
      <c r="Z196" s="128" t="e">
        <f t="shared" si="65"/>
        <v>#DIV/0!</v>
      </c>
      <c r="AA196" s="280"/>
      <c r="AB196" s="131"/>
      <c r="AC196" s="131"/>
      <c r="AD196" s="131"/>
      <c r="AE196" s="131"/>
      <c r="AF196" s="131"/>
      <c r="AG196" s="131"/>
    </row>
    <row r="197" spans="1:33" ht="30" customHeight="1">
      <c r="A197" s="119" t="s">
        <v>76</v>
      </c>
      <c r="B197" s="120" t="s">
        <v>305</v>
      </c>
      <c r="C197" s="187" t="s">
        <v>304</v>
      </c>
      <c r="D197" s="122"/>
      <c r="E197" s="123"/>
      <c r="F197" s="124"/>
      <c r="G197" s="125">
        <f>E197*F197</f>
        <v>0</v>
      </c>
      <c r="H197" s="123"/>
      <c r="I197" s="124"/>
      <c r="J197" s="125">
        <f>H197*I197</f>
        <v>0</v>
      </c>
      <c r="K197" s="123"/>
      <c r="L197" s="124"/>
      <c r="M197" s="125">
        <f>K197*L197</f>
        <v>0</v>
      </c>
      <c r="N197" s="123"/>
      <c r="O197" s="124"/>
      <c r="P197" s="125">
        <f>N197*O197</f>
        <v>0</v>
      </c>
      <c r="Q197" s="123"/>
      <c r="R197" s="124"/>
      <c r="S197" s="125">
        <f>Q197*R197</f>
        <v>0</v>
      </c>
      <c r="T197" s="123"/>
      <c r="U197" s="124"/>
      <c r="V197" s="125">
        <f>T197*U197</f>
        <v>0</v>
      </c>
      <c r="W197" s="126">
        <f>G197+M197+S197</f>
        <v>0</v>
      </c>
      <c r="X197" s="127">
        <f>J197+P197+V197</f>
        <v>0</v>
      </c>
      <c r="Y197" s="127">
        <f t="shared" si="64"/>
        <v>0</v>
      </c>
      <c r="Z197" s="128" t="e">
        <f t="shared" si="65"/>
        <v>#DIV/0!</v>
      </c>
      <c r="AA197" s="280"/>
      <c r="AB197" s="131"/>
      <c r="AC197" s="131"/>
      <c r="AD197" s="131"/>
      <c r="AE197" s="131"/>
      <c r="AF197" s="131"/>
      <c r="AG197" s="131"/>
    </row>
    <row r="198" spans="1:33" ht="30" customHeight="1">
      <c r="A198" s="132" t="s">
        <v>76</v>
      </c>
      <c r="B198" s="133" t="s">
        <v>306</v>
      </c>
      <c r="C198" s="163" t="s">
        <v>304</v>
      </c>
      <c r="D198" s="134"/>
      <c r="E198" s="135"/>
      <c r="F198" s="136"/>
      <c r="G198" s="137">
        <f>E198*F198</f>
        <v>0</v>
      </c>
      <c r="H198" s="135"/>
      <c r="I198" s="136"/>
      <c r="J198" s="137">
        <f>H198*I198</f>
        <v>0</v>
      </c>
      <c r="K198" s="135"/>
      <c r="L198" s="136"/>
      <c r="M198" s="137">
        <f>K198*L198</f>
        <v>0</v>
      </c>
      <c r="N198" s="135"/>
      <c r="O198" s="136"/>
      <c r="P198" s="137">
        <f>N198*O198</f>
        <v>0</v>
      </c>
      <c r="Q198" s="135"/>
      <c r="R198" s="136"/>
      <c r="S198" s="137">
        <f>Q198*R198</f>
        <v>0</v>
      </c>
      <c r="T198" s="135"/>
      <c r="U198" s="136"/>
      <c r="V198" s="137">
        <f>T198*U198</f>
        <v>0</v>
      </c>
      <c r="W198" s="138">
        <f>G198+M198+S198</f>
        <v>0</v>
      </c>
      <c r="X198" s="127">
        <f>J198+P198+V198</f>
        <v>0</v>
      </c>
      <c r="Y198" s="127">
        <f t="shared" si="64"/>
        <v>0</v>
      </c>
      <c r="Z198" s="128" t="e">
        <f t="shared" si="65"/>
        <v>#DIV/0!</v>
      </c>
      <c r="AA198" s="281"/>
      <c r="AB198" s="131"/>
      <c r="AC198" s="131"/>
      <c r="AD198" s="131"/>
      <c r="AE198" s="131"/>
      <c r="AF198" s="131"/>
      <c r="AG198" s="131"/>
    </row>
    <row r="199" spans="1:33" ht="30" customHeight="1">
      <c r="A199" s="108" t="s">
        <v>73</v>
      </c>
      <c r="B199" s="155" t="s">
        <v>307</v>
      </c>
      <c r="C199" s="291" t="s">
        <v>282</v>
      </c>
      <c r="D199" s="141"/>
      <c r="E199" s="142">
        <f>SUM(E200:E206)</f>
        <v>11</v>
      </c>
      <c r="F199" s="143"/>
      <c r="G199" s="144">
        <f>SUM(G200:G207)</f>
        <v>89500</v>
      </c>
      <c r="H199" s="142">
        <f>SUM(H200:H206)</f>
        <v>7</v>
      </c>
      <c r="I199" s="143"/>
      <c r="J199" s="144">
        <f>SUM(J200:J207)</f>
        <v>89305</v>
      </c>
      <c r="K199" s="142">
        <f>SUM(K200:K206)</f>
        <v>0</v>
      </c>
      <c r="L199" s="143"/>
      <c r="M199" s="144">
        <f>SUM(M200:M207)</f>
        <v>0</v>
      </c>
      <c r="N199" s="142">
        <f>SUM(N200:N206)</f>
        <v>0</v>
      </c>
      <c r="O199" s="143"/>
      <c r="P199" s="144">
        <f>SUM(P200:P207)</f>
        <v>0</v>
      </c>
      <c r="Q199" s="142">
        <f>SUM(Q200:Q206)</f>
        <v>0</v>
      </c>
      <c r="R199" s="143"/>
      <c r="S199" s="144">
        <f>SUM(S200:S207)</f>
        <v>0</v>
      </c>
      <c r="T199" s="142">
        <f>SUM(T200:T206)</f>
        <v>0</v>
      </c>
      <c r="U199" s="143"/>
      <c r="V199" s="144">
        <f>SUM(V200:V207)</f>
        <v>0</v>
      </c>
      <c r="W199" s="144">
        <f>SUM(W200:W207)</f>
        <v>89500</v>
      </c>
      <c r="X199" s="144">
        <f>SUM(X200:X207)</f>
        <v>89305</v>
      </c>
      <c r="Y199" s="144">
        <f t="shared" si="64"/>
        <v>195</v>
      </c>
      <c r="Z199" s="144">
        <f t="shared" si="65"/>
        <v>2.1787709497206702E-3</v>
      </c>
      <c r="AA199" s="290"/>
      <c r="AB199" s="118"/>
      <c r="AC199" s="118"/>
      <c r="AD199" s="118"/>
      <c r="AE199" s="118"/>
      <c r="AF199" s="118"/>
      <c r="AG199" s="118"/>
    </row>
    <row r="200" spans="1:33" ht="30" customHeight="1">
      <c r="A200" s="119" t="s">
        <v>76</v>
      </c>
      <c r="B200" s="120" t="s">
        <v>308</v>
      </c>
      <c r="C200" s="341" t="s">
        <v>309</v>
      </c>
      <c r="D200" s="342"/>
      <c r="E200" s="343"/>
      <c r="F200" s="344"/>
      <c r="G200" s="346">
        <f t="shared" ref="G200:G207" si="66">E200*F200</f>
        <v>0</v>
      </c>
      <c r="H200" s="343"/>
      <c r="I200" s="344"/>
      <c r="J200" s="346">
        <f t="shared" ref="J200:J207" si="67">H200*I200</f>
        <v>0</v>
      </c>
      <c r="K200" s="123"/>
      <c r="L200" s="124"/>
      <c r="M200" s="125">
        <f t="shared" ref="M200:M207" si="68">K200*L200</f>
        <v>0</v>
      </c>
      <c r="N200" s="123"/>
      <c r="O200" s="124"/>
      <c r="P200" s="125">
        <f t="shared" ref="P200:P207" si="69">N200*O200</f>
        <v>0</v>
      </c>
      <c r="Q200" s="123"/>
      <c r="R200" s="124"/>
      <c r="S200" s="125">
        <f t="shared" ref="S200:S207" si="70">Q200*R200</f>
        <v>0</v>
      </c>
      <c r="T200" s="123"/>
      <c r="U200" s="124"/>
      <c r="V200" s="125">
        <f t="shared" ref="V200:V207" si="71">T200*U200</f>
        <v>0</v>
      </c>
      <c r="W200" s="126">
        <f t="shared" ref="W200:W207" si="72">G200+M200+S200</f>
        <v>0</v>
      </c>
      <c r="X200" s="127">
        <f t="shared" ref="X200:X207" si="73">J200+P200+V200</f>
        <v>0</v>
      </c>
      <c r="Y200" s="127">
        <f t="shared" si="64"/>
        <v>0</v>
      </c>
      <c r="Z200" s="128" t="e">
        <f t="shared" si="65"/>
        <v>#DIV/0!</v>
      </c>
      <c r="AA200" s="280"/>
      <c r="AB200" s="131"/>
      <c r="AC200" s="131"/>
      <c r="AD200" s="131"/>
      <c r="AE200" s="131"/>
      <c r="AF200" s="131"/>
      <c r="AG200" s="131"/>
    </row>
    <row r="201" spans="1:33" ht="30" customHeight="1">
      <c r="A201" s="119" t="s">
        <v>76</v>
      </c>
      <c r="B201" s="120" t="s">
        <v>310</v>
      </c>
      <c r="C201" s="341" t="s">
        <v>311</v>
      </c>
      <c r="D201" s="342"/>
      <c r="E201" s="343"/>
      <c r="F201" s="344"/>
      <c r="G201" s="346">
        <f t="shared" si="66"/>
        <v>0</v>
      </c>
      <c r="H201" s="343"/>
      <c r="I201" s="344"/>
      <c r="J201" s="346">
        <f t="shared" si="67"/>
        <v>0</v>
      </c>
      <c r="K201" s="123"/>
      <c r="L201" s="124"/>
      <c r="M201" s="125">
        <f t="shared" si="68"/>
        <v>0</v>
      </c>
      <c r="N201" s="123"/>
      <c r="O201" s="124"/>
      <c r="P201" s="125">
        <f t="shared" si="69"/>
        <v>0</v>
      </c>
      <c r="Q201" s="123"/>
      <c r="R201" s="124"/>
      <c r="S201" s="125">
        <f t="shared" si="70"/>
        <v>0</v>
      </c>
      <c r="T201" s="123"/>
      <c r="U201" s="124"/>
      <c r="V201" s="125">
        <f t="shared" si="71"/>
        <v>0</v>
      </c>
      <c r="W201" s="138">
        <f t="shared" si="72"/>
        <v>0</v>
      </c>
      <c r="X201" s="127">
        <f t="shared" si="73"/>
        <v>0</v>
      </c>
      <c r="Y201" s="127">
        <f t="shared" si="64"/>
        <v>0</v>
      </c>
      <c r="Z201" s="128" t="e">
        <f t="shared" si="65"/>
        <v>#DIV/0!</v>
      </c>
      <c r="AA201" s="280"/>
      <c r="AB201" s="131"/>
      <c r="AC201" s="131"/>
      <c r="AD201" s="131"/>
      <c r="AE201" s="131"/>
      <c r="AF201" s="131"/>
      <c r="AG201" s="131"/>
    </row>
    <row r="202" spans="1:33" ht="30" customHeight="1">
      <c r="A202" s="119" t="s">
        <v>76</v>
      </c>
      <c r="B202" s="120" t="s">
        <v>312</v>
      </c>
      <c r="C202" s="341" t="s">
        <v>313</v>
      </c>
      <c r="D202" s="342" t="s">
        <v>141</v>
      </c>
      <c r="E202" s="343">
        <v>5</v>
      </c>
      <c r="F202" s="344">
        <v>100</v>
      </c>
      <c r="G202" s="346">
        <f t="shared" si="66"/>
        <v>500</v>
      </c>
      <c r="H202" s="343">
        <v>1</v>
      </c>
      <c r="I202" s="344">
        <v>305</v>
      </c>
      <c r="J202" s="346">
        <f t="shared" si="67"/>
        <v>305</v>
      </c>
      <c r="K202" s="123"/>
      <c r="L202" s="124"/>
      <c r="M202" s="125">
        <f t="shared" si="68"/>
        <v>0</v>
      </c>
      <c r="N202" s="123"/>
      <c r="O202" s="124"/>
      <c r="P202" s="125">
        <f t="shared" si="69"/>
        <v>0</v>
      </c>
      <c r="Q202" s="123"/>
      <c r="R202" s="124"/>
      <c r="S202" s="125">
        <f t="shared" si="70"/>
        <v>0</v>
      </c>
      <c r="T202" s="123"/>
      <c r="U202" s="124"/>
      <c r="V202" s="125">
        <f t="shared" si="71"/>
        <v>0</v>
      </c>
      <c r="W202" s="138">
        <f t="shared" si="72"/>
        <v>500</v>
      </c>
      <c r="X202" s="127">
        <f t="shared" si="73"/>
        <v>305</v>
      </c>
      <c r="Y202" s="127">
        <f t="shared" si="64"/>
        <v>195</v>
      </c>
      <c r="Z202" s="128">
        <f t="shared" si="65"/>
        <v>0.39</v>
      </c>
      <c r="AA202" s="280"/>
      <c r="AB202" s="131"/>
      <c r="AC202" s="131"/>
      <c r="AD202" s="131"/>
      <c r="AE202" s="131"/>
      <c r="AF202" s="131"/>
      <c r="AG202" s="131"/>
    </row>
    <row r="203" spans="1:33" ht="30" customHeight="1">
      <c r="A203" s="119" t="s">
        <v>76</v>
      </c>
      <c r="B203" s="120" t="s">
        <v>314</v>
      </c>
      <c r="C203" s="341" t="s">
        <v>315</v>
      </c>
      <c r="D203" s="342"/>
      <c r="E203" s="343"/>
      <c r="F203" s="344"/>
      <c r="G203" s="346">
        <f t="shared" si="66"/>
        <v>0</v>
      </c>
      <c r="H203" s="343"/>
      <c r="I203" s="344"/>
      <c r="J203" s="346">
        <f t="shared" si="67"/>
        <v>0</v>
      </c>
      <c r="K203" s="123"/>
      <c r="L203" s="124"/>
      <c r="M203" s="125">
        <f t="shared" si="68"/>
        <v>0</v>
      </c>
      <c r="N203" s="123"/>
      <c r="O203" s="124"/>
      <c r="P203" s="125">
        <f t="shared" si="69"/>
        <v>0</v>
      </c>
      <c r="Q203" s="123"/>
      <c r="R203" s="124"/>
      <c r="S203" s="125">
        <f t="shared" si="70"/>
        <v>0</v>
      </c>
      <c r="T203" s="123"/>
      <c r="U203" s="124"/>
      <c r="V203" s="125">
        <f t="shared" si="71"/>
        <v>0</v>
      </c>
      <c r="W203" s="138">
        <f t="shared" si="72"/>
        <v>0</v>
      </c>
      <c r="X203" s="127">
        <f t="shared" si="73"/>
        <v>0</v>
      </c>
      <c r="Y203" s="127">
        <f t="shared" si="64"/>
        <v>0</v>
      </c>
      <c r="Z203" s="128" t="e">
        <f t="shared" si="65"/>
        <v>#DIV/0!</v>
      </c>
      <c r="AA203" s="280"/>
      <c r="AB203" s="131"/>
      <c r="AC203" s="131"/>
      <c r="AD203" s="131"/>
      <c r="AE203" s="131"/>
      <c r="AF203" s="131"/>
      <c r="AG203" s="131"/>
    </row>
    <row r="204" spans="1:33" ht="30" customHeight="1">
      <c r="A204" s="119" t="s">
        <v>76</v>
      </c>
      <c r="B204" s="120" t="s">
        <v>316</v>
      </c>
      <c r="C204" s="347" t="s">
        <v>404</v>
      </c>
      <c r="D204" s="348" t="s">
        <v>141</v>
      </c>
      <c r="E204" s="349">
        <v>1</v>
      </c>
      <c r="F204" s="350">
        <v>24000</v>
      </c>
      <c r="G204" s="346">
        <f t="shared" si="66"/>
        <v>24000</v>
      </c>
      <c r="H204" s="349">
        <v>1</v>
      </c>
      <c r="I204" s="350">
        <v>24000</v>
      </c>
      <c r="J204" s="346">
        <f t="shared" si="67"/>
        <v>24000</v>
      </c>
      <c r="K204" s="123"/>
      <c r="L204" s="124"/>
      <c r="M204" s="125">
        <f t="shared" si="68"/>
        <v>0</v>
      </c>
      <c r="N204" s="123"/>
      <c r="O204" s="124"/>
      <c r="P204" s="125">
        <f t="shared" si="69"/>
        <v>0</v>
      </c>
      <c r="Q204" s="123"/>
      <c r="R204" s="124"/>
      <c r="S204" s="125">
        <f t="shared" si="70"/>
        <v>0</v>
      </c>
      <c r="T204" s="123"/>
      <c r="U204" s="124"/>
      <c r="V204" s="125">
        <f t="shared" si="71"/>
        <v>0</v>
      </c>
      <c r="W204" s="138">
        <f t="shared" si="72"/>
        <v>24000</v>
      </c>
      <c r="X204" s="127">
        <f t="shared" si="73"/>
        <v>24000</v>
      </c>
      <c r="Y204" s="127">
        <f t="shared" si="64"/>
        <v>0</v>
      </c>
      <c r="Z204" s="128">
        <f t="shared" si="65"/>
        <v>0</v>
      </c>
      <c r="AA204" s="280"/>
      <c r="AB204" s="130"/>
      <c r="AC204" s="131"/>
      <c r="AD204" s="131"/>
      <c r="AE204" s="131"/>
      <c r="AF204" s="131"/>
      <c r="AG204" s="131"/>
    </row>
    <row r="205" spans="1:33" ht="30" customHeight="1">
      <c r="A205" s="119" t="s">
        <v>76</v>
      </c>
      <c r="B205" s="120" t="s">
        <v>318</v>
      </c>
      <c r="C205" s="347" t="s">
        <v>405</v>
      </c>
      <c r="D205" s="348" t="s">
        <v>406</v>
      </c>
      <c r="E205" s="349">
        <v>5</v>
      </c>
      <c r="F205" s="344">
        <v>13000</v>
      </c>
      <c r="G205" s="346">
        <f t="shared" si="66"/>
        <v>65000</v>
      </c>
      <c r="H205" s="349">
        <v>5</v>
      </c>
      <c r="I205" s="344">
        <v>13000</v>
      </c>
      <c r="J205" s="346">
        <f t="shared" si="67"/>
        <v>65000</v>
      </c>
      <c r="K205" s="123"/>
      <c r="L205" s="124"/>
      <c r="M205" s="125">
        <f t="shared" si="68"/>
        <v>0</v>
      </c>
      <c r="N205" s="123"/>
      <c r="O205" s="124"/>
      <c r="P205" s="125">
        <f t="shared" si="69"/>
        <v>0</v>
      </c>
      <c r="Q205" s="123"/>
      <c r="R205" s="124"/>
      <c r="S205" s="125">
        <f t="shared" si="70"/>
        <v>0</v>
      </c>
      <c r="T205" s="123"/>
      <c r="U205" s="124"/>
      <c r="V205" s="125">
        <f t="shared" si="71"/>
        <v>0</v>
      </c>
      <c r="W205" s="138">
        <f t="shared" si="72"/>
        <v>65000</v>
      </c>
      <c r="X205" s="127">
        <f t="shared" si="73"/>
        <v>65000</v>
      </c>
      <c r="Y205" s="127">
        <f t="shared" si="64"/>
        <v>0</v>
      </c>
      <c r="Z205" s="128">
        <f t="shared" si="65"/>
        <v>0</v>
      </c>
      <c r="AA205" s="280"/>
      <c r="AB205" s="131"/>
      <c r="AC205" s="131"/>
      <c r="AD205" s="131"/>
      <c r="AE205" s="131"/>
      <c r="AF205" s="131"/>
      <c r="AG205" s="131"/>
    </row>
    <row r="206" spans="1:33" ht="30" customHeight="1">
      <c r="A206" s="132" t="s">
        <v>76</v>
      </c>
      <c r="B206" s="133" t="s">
        <v>319</v>
      </c>
      <c r="C206" s="163" t="s">
        <v>317</v>
      </c>
      <c r="D206" s="134"/>
      <c r="E206" s="135"/>
      <c r="F206" s="136"/>
      <c r="G206" s="137">
        <f t="shared" si="66"/>
        <v>0</v>
      </c>
      <c r="H206" s="135"/>
      <c r="I206" s="136"/>
      <c r="J206" s="137">
        <f t="shared" si="67"/>
        <v>0</v>
      </c>
      <c r="K206" s="135"/>
      <c r="L206" s="136"/>
      <c r="M206" s="137">
        <f t="shared" si="68"/>
        <v>0</v>
      </c>
      <c r="N206" s="135"/>
      <c r="O206" s="136"/>
      <c r="P206" s="137">
        <f t="shared" si="69"/>
        <v>0</v>
      </c>
      <c r="Q206" s="135"/>
      <c r="R206" s="136"/>
      <c r="S206" s="137">
        <f t="shared" si="70"/>
        <v>0</v>
      </c>
      <c r="T206" s="135"/>
      <c r="U206" s="136"/>
      <c r="V206" s="137">
        <f t="shared" si="71"/>
        <v>0</v>
      </c>
      <c r="W206" s="138">
        <f t="shared" si="72"/>
        <v>0</v>
      </c>
      <c r="X206" s="127">
        <f t="shared" si="73"/>
        <v>0</v>
      </c>
      <c r="Y206" s="127">
        <f t="shared" si="64"/>
        <v>0</v>
      </c>
      <c r="Z206" s="128" t="e">
        <f t="shared" si="65"/>
        <v>#DIV/0!</v>
      </c>
      <c r="AA206" s="281"/>
      <c r="AB206" s="131"/>
      <c r="AC206" s="131"/>
      <c r="AD206" s="131"/>
      <c r="AE206" s="131"/>
      <c r="AF206" s="131"/>
      <c r="AG206" s="131"/>
    </row>
    <row r="207" spans="1:33" ht="30" customHeight="1">
      <c r="A207" s="132" t="s">
        <v>76</v>
      </c>
      <c r="B207" s="154" t="s">
        <v>320</v>
      </c>
      <c r="C207" s="188" t="s">
        <v>321</v>
      </c>
      <c r="D207" s="148"/>
      <c r="E207" s="135"/>
      <c r="F207" s="136">
        <v>0.22</v>
      </c>
      <c r="G207" s="137">
        <f t="shared" si="66"/>
        <v>0</v>
      </c>
      <c r="H207" s="135"/>
      <c r="I207" s="136">
        <v>0.22</v>
      </c>
      <c r="J207" s="137">
        <f t="shared" si="67"/>
        <v>0</v>
      </c>
      <c r="K207" s="135"/>
      <c r="L207" s="136">
        <v>0.22</v>
      </c>
      <c r="M207" s="137">
        <f t="shared" si="68"/>
        <v>0</v>
      </c>
      <c r="N207" s="135"/>
      <c r="O207" s="136">
        <v>0.22</v>
      </c>
      <c r="P207" s="137">
        <f t="shared" si="69"/>
        <v>0</v>
      </c>
      <c r="Q207" s="135"/>
      <c r="R207" s="136">
        <v>0.22</v>
      </c>
      <c r="S207" s="137">
        <f t="shared" si="70"/>
        <v>0</v>
      </c>
      <c r="T207" s="135"/>
      <c r="U207" s="136">
        <v>0.22</v>
      </c>
      <c r="V207" s="137">
        <f t="shared" si="71"/>
        <v>0</v>
      </c>
      <c r="W207" s="138">
        <f t="shared" si="72"/>
        <v>0</v>
      </c>
      <c r="X207" s="127">
        <f t="shared" si="73"/>
        <v>0</v>
      </c>
      <c r="Y207" s="127">
        <f t="shared" si="64"/>
        <v>0</v>
      </c>
      <c r="Z207" s="128" t="e">
        <f t="shared" si="65"/>
        <v>#DIV/0!</v>
      </c>
      <c r="AA207" s="152"/>
      <c r="AB207" s="7"/>
      <c r="AC207" s="7"/>
      <c r="AD207" s="7"/>
      <c r="AE207" s="7"/>
      <c r="AF207" s="7"/>
      <c r="AG207" s="7"/>
    </row>
    <row r="208" spans="1:33" ht="30" customHeight="1">
      <c r="A208" s="292" t="s">
        <v>322</v>
      </c>
      <c r="B208" s="293"/>
      <c r="C208" s="294"/>
      <c r="D208" s="295"/>
      <c r="E208" s="173">
        <f>E199+E195+E190+E185</f>
        <v>16</v>
      </c>
      <c r="F208" s="189"/>
      <c r="G208" s="296">
        <f>G199+G195+G190+G185</f>
        <v>139500</v>
      </c>
      <c r="H208" s="173">
        <f>H199+H195+H190+H185</f>
        <v>12</v>
      </c>
      <c r="I208" s="189"/>
      <c r="J208" s="296">
        <f>J199+J195+J190+J185</f>
        <v>139155</v>
      </c>
      <c r="K208" s="173">
        <f>K199+K195+K190+K185</f>
        <v>11</v>
      </c>
      <c r="L208" s="189"/>
      <c r="M208" s="296">
        <f>M199+M195+M190+M185</f>
        <v>40000</v>
      </c>
      <c r="N208" s="173">
        <f>N199+N195+N190+N185</f>
        <v>11</v>
      </c>
      <c r="O208" s="189"/>
      <c r="P208" s="296">
        <f>P199+P195+P190+P185</f>
        <v>40000</v>
      </c>
      <c r="Q208" s="173">
        <f>Q199+Q195+Q190+Q185</f>
        <v>0</v>
      </c>
      <c r="R208" s="189"/>
      <c r="S208" s="296">
        <f>S199+S195+S190+S185</f>
        <v>0</v>
      </c>
      <c r="T208" s="173">
        <f>T199+T195+T190+T185</f>
        <v>0</v>
      </c>
      <c r="U208" s="189"/>
      <c r="V208" s="296">
        <f>V199+V195+V190+V185</f>
        <v>0</v>
      </c>
      <c r="W208" s="225">
        <f>W199+W185+W195+W190</f>
        <v>179500</v>
      </c>
      <c r="X208" s="225">
        <f>X199+X185+X195+X190</f>
        <v>179155</v>
      </c>
      <c r="Y208" s="225">
        <f t="shared" si="64"/>
        <v>345</v>
      </c>
      <c r="Z208" s="225">
        <f t="shared" si="65"/>
        <v>1.9220055710306406E-3</v>
      </c>
      <c r="AA208" s="226"/>
      <c r="AB208" s="7"/>
      <c r="AC208" s="7"/>
      <c r="AD208" s="7"/>
      <c r="AE208" s="7"/>
      <c r="AF208" s="7"/>
      <c r="AG208" s="7"/>
    </row>
    <row r="209" spans="1:33" ht="30" customHeight="1">
      <c r="A209" s="297" t="s">
        <v>323</v>
      </c>
      <c r="B209" s="298"/>
      <c r="C209" s="299"/>
      <c r="D209" s="300"/>
      <c r="E209" s="301"/>
      <c r="F209" s="302"/>
      <c r="G209" s="303">
        <f>G33+G47+G67+G89+G103+G133+G146+G154+G166+G173+G177+G183+G208</f>
        <v>978259</v>
      </c>
      <c r="H209" s="301"/>
      <c r="I209" s="302"/>
      <c r="J209" s="303">
        <f>J33+J47+J67+J89+J103+J133+J146+J154+J166+J173+J177+J183+J208</f>
        <v>977914</v>
      </c>
      <c r="K209" s="301"/>
      <c r="L209" s="302"/>
      <c r="M209" s="303">
        <f>M33+M47+M67+M89+M103+M133+M146+M154+M166+M173+M177+M183+M208</f>
        <v>110000</v>
      </c>
      <c r="N209" s="301"/>
      <c r="O209" s="302"/>
      <c r="P209" s="303">
        <f>P33+P47+P67+P89+P103+P133+P146+P154+P166+P173+P177+P183+P208</f>
        <v>110000</v>
      </c>
      <c r="Q209" s="301"/>
      <c r="R209" s="302"/>
      <c r="S209" s="303">
        <f>S33+S47+S67+S89+S103+S133+S146+S154+S166+S173+S177+S183+S208</f>
        <v>0</v>
      </c>
      <c r="T209" s="301"/>
      <c r="U209" s="302"/>
      <c r="V209" s="303">
        <f>V33+V47+V67+V89+V103+V133+V146+V154+V166+V173+V177+V183+V208</f>
        <v>0</v>
      </c>
      <c r="W209" s="303">
        <f>W33+W47+W67+W89+W103+W133+W146+W154+W166+W173+W177+W183+W208</f>
        <v>1088259</v>
      </c>
      <c r="X209" s="303">
        <f>X33+X47+X67+X89+X103+X133+X146+X154+X166+X173+X177+X183+X208</f>
        <v>1087914</v>
      </c>
      <c r="Y209" s="303">
        <f>Y33+Y47+Y67+Y89+Y103+Y133+Y146+Y154+Y166+Y173+Y177+Y183+Y208</f>
        <v>345</v>
      </c>
      <c r="Z209" s="304">
        <f t="shared" si="65"/>
        <v>3.1702012112925322E-4</v>
      </c>
      <c r="AA209" s="305"/>
      <c r="AB209" s="7"/>
      <c r="AC209" s="7"/>
      <c r="AD209" s="7"/>
      <c r="AE209" s="7"/>
      <c r="AF209" s="7"/>
      <c r="AG209" s="7"/>
    </row>
    <row r="210" spans="1:33" ht="15" customHeight="1">
      <c r="A210" s="380"/>
      <c r="B210" s="359"/>
      <c r="C210" s="359"/>
      <c r="D210" s="74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306"/>
      <c r="X210" s="306"/>
      <c r="Y210" s="306"/>
      <c r="Z210" s="306"/>
      <c r="AA210" s="83"/>
      <c r="AB210" s="7"/>
      <c r="AC210" s="7"/>
      <c r="AD210" s="7"/>
      <c r="AE210" s="7"/>
      <c r="AF210" s="7"/>
      <c r="AG210" s="7"/>
    </row>
    <row r="211" spans="1:33" ht="30" customHeight="1">
      <c r="A211" s="381" t="s">
        <v>324</v>
      </c>
      <c r="B211" s="370"/>
      <c r="C211" s="370"/>
      <c r="D211" s="307"/>
      <c r="E211" s="301"/>
      <c r="F211" s="302"/>
      <c r="G211" s="308">
        <f ca="1">Фінансування!C27-'Кошторис  витрат'!G209</f>
        <v>0</v>
      </c>
      <c r="H211" s="301"/>
      <c r="I211" s="302"/>
      <c r="J211" s="308">
        <f ca="1">Фінансування!C28-'Кошторис  витрат'!J209</f>
        <v>0</v>
      </c>
      <c r="K211" s="301"/>
      <c r="L211" s="302"/>
      <c r="M211" s="308">
        <f ca="1">Фінансування!J27-'Кошторис  витрат'!M209</f>
        <v>0</v>
      </c>
      <c r="N211" s="301"/>
      <c r="O211" s="302"/>
      <c r="P211" s="308">
        <f ca="1">Фінансування!J28-'Кошторис  витрат'!P209</f>
        <v>0</v>
      </c>
      <c r="Q211" s="301"/>
      <c r="R211" s="302"/>
      <c r="S211" s="308">
        <f ca="1">Фінансування!L27-'Кошторис  витрат'!S209</f>
        <v>0</v>
      </c>
      <c r="T211" s="301"/>
      <c r="U211" s="302"/>
      <c r="V211" s="308">
        <f ca="1">Фінансування!L28-'Кошторис  витрат'!V209</f>
        <v>0</v>
      </c>
      <c r="W211" s="309">
        <f ca="1">Фінансування!N27-'Кошторис  витрат'!W209</f>
        <v>0</v>
      </c>
      <c r="X211" s="309">
        <f ca="1">Фінансування!N28-'Кошторис  витрат'!X209</f>
        <v>0</v>
      </c>
      <c r="Y211" s="309"/>
      <c r="Z211" s="309"/>
      <c r="AA211" s="310"/>
      <c r="AB211" s="7"/>
      <c r="AC211" s="7"/>
      <c r="AD211" s="7"/>
      <c r="AE211" s="7"/>
      <c r="AF211" s="7"/>
      <c r="AG211" s="7"/>
    </row>
    <row r="212" spans="1:33" ht="15.75" customHeight="1">
      <c r="A212" s="1"/>
      <c r="B212" s="311"/>
      <c r="C212" s="2"/>
      <c r="D212" s="312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1"/>
      <c r="X212" s="71"/>
      <c r="Y212" s="71"/>
      <c r="Z212" s="71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11"/>
      <c r="C213" s="2"/>
      <c r="D213" s="312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1"/>
      <c r="X213" s="71"/>
      <c r="Y213" s="71"/>
      <c r="Z213" s="71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11"/>
      <c r="C214" s="2"/>
      <c r="D214" s="312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1"/>
      <c r="X214" s="71"/>
      <c r="Y214" s="71"/>
      <c r="Z214" s="71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336"/>
      <c r="B215" s="337"/>
      <c r="C215" s="338" t="s">
        <v>408</v>
      </c>
      <c r="D215" s="312"/>
      <c r="E215" s="314"/>
      <c r="F215" s="314"/>
      <c r="G215" s="334"/>
      <c r="H215" s="335" t="s">
        <v>410</v>
      </c>
      <c r="I215" s="313"/>
      <c r="J215" s="314"/>
      <c r="K215" s="315"/>
      <c r="L215" s="2"/>
      <c r="M215" s="70"/>
      <c r="N215" s="315"/>
      <c r="O215" s="2"/>
      <c r="P215" s="70"/>
      <c r="Q215" s="70"/>
      <c r="R215" s="70"/>
      <c r="S215" s="70"/>
      <c r="T215" s="70"/>
      <c r="U215" s="70"/>
      <c r="V215" s="70"/>
      <c r="W215" s="71"/>
      <c r="X215" s="71"/>
      <c r="Y215" s="71"/>
      <c r="Z215" s="71"/>
      <c r="AA215" s="2"/>
      <c r="AB215" s="1"/>
      <c r="AC215" s="2"/>
      <c r="AD215" s="1"/>
      <c r="AE215" s="1"/>
      <c r="AF215" s="1"/>
      <c r="AG215" s="1"/>
    </row>
    <row r="216" spans="1:33" ht="15.75" customHeight="1">
      <c r="A216" s="316"/>
      <c r="B216" s="317"/>
      <c r="C216" s="318" t="s">
        <v>325</v>
      </c>
      <c r="D216" s="319"/>
      <c r="E216" s="320" t="s">
        <v>326</v>
      </c>
      <c r="F216" s="320"/>
      <c r="G216" s="321"/>
      <c r="H216" s="322"/>
      <c r="I216" s="323" t="s">
        <v>327</v>
      </c>
      <c r="J216" s="321"/>
      <c r="K216" s="322"/>
      <c r="L216" s="323"/>
      <c r="M216" s="321"/>
      <c r="N216" s="322"/>
      <c r="O216" s="323"/>
      <c r="P216" s="321"/>
      <c r="Q216" s="321"/>
      <c r="R216" s="321"/>
      <c r="S216" s="321"/>
      <c r="T216" s="321"/>
      <c r="U216" s="321"/>
      <c r="V216" s="321"/>
      <c r="W216" s="324"/>
      <c r="X216" s="324"/>
      <c r="Y216" s="324"/>
      <c r="Z216" s="324"/>
      <c r="AA216" s="325"/>
      <c r="AB216" s="326"/>
      <c r="AC216" s="325"/>
      <c r="AD216" s="326"/>
      <c r="AE216" s="326"/>
      <c r="AF216" s="326"/>
      <c r="AG216" s="326"/>
    </row>
    <row r="217" spans="1:33" ht="15.75" customHeight="1">
      <c r="A217" s="1"/>
      <c r="B217" s="311"/>
      <c r="C217" s="2"/>
      <c r="D217" s="312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1"/>
      <c r="X217" s="71"/>
      <c r="Y217" s="71"/>
      <c r="Z217" s="71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11"/>
      <c r="C218" s="2"/>
      <c r="D218" s="312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1"/>
      <c r="X218" s="71"/>
      <c r="Y218" s="71"/>
      <c r="Z218" s="71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11"/>
      <c r="C219" s="2"/>
      <c r="D219" s="31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1"/>
      <c r="X219" s="71"/>
      <c r="Y219" s="71"/>
      <c r="Z219" s="71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11"/>
      <c r="C220" s="2"/>
      <c r="D220" s="312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11"/>
      <c r="C221" s="2"/>
      <c r="D221" s="312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11"/>
      <c r="C222" s="2"/>
      <c r="D222" s="312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11"/>
      <c r="C223" s="2"/>
      <c r="D223" s="312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11"/>
      <c r="C224" s="2"/>
      <c r="D224" s="312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11"/>
      <c r="C225" s="2"/>
      <c r="D225" s="312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11"/>
      <c r="C226" s="2"/>
      <c r="D226" s="312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11"/>
      <c r="C227" s="2"/>
      <c r="D227" s="312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11"/>
      <c r="C228" s="2"/>
      <c r="D228" s="312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11"/>
      <c r="C229" s="2"/>
      <c r="D229" s="312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11"/>
      <c r="C230" s="2"/>
      <c r="D230" s="312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11"/>
      <c r="C231" s="2"/>
      <c r="D231" s="312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11"/>
      <c r="C232" s="2"/>
      <c r="D232" s="312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11"/>
      <c r="C233" s="2"/>
      <c r="D233" s="312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11"/>
      <c r="C234" s="2"/>
      <c r="D234" s="312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11"/>
      <c r="C235" s="2"/>
      <c r="D235" s="312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11"/>
      <c r="C236" s="2"/>
      <c r="D236" s="312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11"/>
      <c r="C237" s="2"/>
      <c r="D237" s="312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11"/>
      <c r="C238" s="2"/>
      <c r="D238" s="312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11"/>
      <c r="C239" s="2"/>
      <c r="D239" s="312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11"/>
      <c r="C240" s="2"/>
      <c r="D240" s="312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11"/>
      <c r="C241" s="2"/>
      <c r="D241" s="312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11"/>
      <c r="C242" s="2"/>
      <c r="D242" s="312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11"/>
      <c r="C243" s="2"/>
      <c r="D243" s="312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11"/>
      <c r="C244" s="2"/>
      <c r="D244" s="312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11"/>
      <c r="C245" s="2"/>
      <c r="D245" s="312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11"/>
      <c r="C246" s="2"/>
      <c r="D246" s="312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11"/>
      <c r="C247" s="2"/>
      <c r="D247" s="312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11"/>
      <c r="C248" s="2"/>
      <c r="D248" s="312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11"/>
      <c r="C249" s="2"/>
      <c r="D249" s="312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11"/>
      <c r="C250" s="2"/>
      <c r="D250" s="312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11"/>
      <c r="C251" s="2"/>
      <c r="D251" s="312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11"/>
      <c r="C252" s="2"/>
      <c r="D252" s="312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11"/>
      <c r="C253" s="2"/>
      <c r="D253" s="312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11"/>
      <c r="C254" s="2"/>
      <c r="D254" s="312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11"/>
      <c r="C255" s="2"/>
      <c r="D255" s="312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11"/>
      <c r="C256" s="2"/>
      <c r="D256" s="312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11"/>
      <c r="C257" s="2"/>
      <c r="D257" s="312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11"/>
      <c r="C258" s="2"/>
      <c r="D258" s="312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11"/>
      <c r="C259" s="2"/>
      <c r="D259" s="312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11"/>
      <c r="C260" s="2"/>
      <c r="D260" s="312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11"/>
      <c r="C261" s="2"/>
      <c r="D261" s="312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11"/>
      <c r="C262" s="2"/>
      <c r="D262" s="312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11"/>
      <c r="C263" s="2"/>
      <c r="D263" s="312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11"/>
      <c r="C264" s="2"/>
      <c r="D264" s="312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11"/>
      <c r="C265" s="2"/>
      <c r="D265" s="312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11"/>
      <c r="C266" s="2"/>
      <c r="D266" s="312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11"/>
      <c r="C267" s="2"/>
      <c r="D267" s="312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11"/>
      <c r="C268" s="2"/>
      <c r="D268" s="312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11"/>
      <c r="C269" s="2"/>
      <c r="D269" s="312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11"/>
      <c r="C270" s="2"/>
      <c r="D270" s="312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11"/>
      <c r="C271" s="2"/>
      <c r="D271" s="312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11"/>
      <c r="C272" s="2"/>
      <c r="D272" s="312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11"/>
      <c r="C273" s="2"/>
      <c r="D273" s="312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11"/>
      <c r="C274" s="2"/>
      <c r="D274" s="312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11"/>
      <c r="C275" s="2"/>
      <c r="D275" s="312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11"/>
      <c r="C276" s="2"/>
      <c r="D276" s="312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11"/>
      <c r="C277" s="2"/>
      <c r="D277" s="312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11"/>
      <c r="C278" s="2"/>
      <c r="D278" s="312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11"/>
      <c r="C279" s="2"/>
      <c r="D279" s="312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11"/>
      <c r="C280" s="2"/>
      <c r="D280" s="312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11"/>
      <c r="C281" s="2"/>
      <c r="D281" s="312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11"/>
      <c r="C282" s="2"/>
      <c r="D282" s="312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11"/>
      <c r="C283" s="2"/>
      <c r="D283" s="312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11"/>
      <c r="C284" s="2"/>
      <c r="D284" s="312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11"/>
      <c r="C285" s="2"/>
      <c r="D285" s="312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11"/>
      <c r="C286" s="2"/>
      <c r="D286" s="312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11"/>
      <c r="C287" s="2"/>
      <c r="D287" s="312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11"/>
      <c r="C288" s="2"/>
      <c r="D288" s="312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11"/>
      <c r="C289" s="2"/>
      <c r="D289" s="312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11"/>
      <c r="C290" s="2"/>
      <c r="D290" s="312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11"/>
      <c r="C291" s="2"/>
      <c r="D291" s="312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11"/>
      <c r="C292" s="2"/>
      <c r="D292" s="312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11"/>
      <c r="C293" s="2"/>
      <c r="D293" s="312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11"/>
      <c r="C294" s="2"/>
      <c r="D294" s="312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11"/>
      <c r="C295" s="2"/>
      <c r="D295" s="312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11"/>
      <c r="C296" s="2"/>
      <c r="D296" s="312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11"/>
      <c r="C297" s="2"/>
      <c r="D297" s="312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11"/>
      <c r="C298" s="2"/>
      <c r="D298" s="312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11"/>
      <c r="C299" s="2"/>
      <c r="D299" s="312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11"/>
      <c r="C300" s="2"/>
      <c r="D300" s="312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11"/>
      <c r="C301" s="2"/>
      <c r="D301" s="312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11"/>
      <c r="C302" s="2"/>
      <c r="D302" s="312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11"/>
      <c r="C303" s="2"/>
      <c r="D303" s="312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11"/>
      <c r="C304" s="2"/>
      <c r="D304" s="312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11"/>
      <c r="C305" s="2"/>
      <c r="D305" s="312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11"/>
      <c r="C306" s="2"/>
      <c r="D306" s="312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11"/>
      <c r="C307" s="2"/>
      <c r="D307" s="312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11"/>
      <c r="C308" s="2"/>
      <c r="D308" s="312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11"/>
      <c r="C309" s="2"/>
      <c r="D309" s="312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11"/>
      <c r="C310" s="2"/>
      <c r="D310" s="312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11"/>
      <c r="C311" s="2"/>
      <c r="D311" s="312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11"/>
      <c r="C312" s="2"/>
      <c r="D312" s="312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11"/>
      <c r="C313" s="2"/>
      <c r="D313" s="312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11"/>
      <c r="C314" s="2"/>
      <c r="D314" s="312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11"/>
      <c r="C315" s="2"/>
      <c r="D315" s="312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11"/>
      <c r="C316" s="2"/>
      <c r="D316" s="312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11"/>
      <c r="C317" s="2"/>
      <c r="D317" s="312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11"/>
      <c r="C318" s="2"/>
      <c r="D318" s="312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11"/>
      <c r="C319" s="2"/>
      <c r="D319" s="312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11"/>
      <c r="C320" s="2"/>
      <c r="D320" s="312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11"/>
      <c r="C321" s="2"/>
      <c r="D321" s="312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11"/>
      <c r="C322" s="2"/>
      <c r="D322" s="312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11"/>
      <c r="C323" s="2"/>
      <c r="D323" s="312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11"/>
      <c r="C324" s="2"/>
      <c r="D324" s="312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11"/>
      <c r="C325" s="2"/>
      <c r="D325" s="312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11"/>
      <c r="C326" s="2"/>
      <c r="D326" s="312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11"/>
      <c r="C327" s="2"/>
      <c r="D327" s="312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11"/>
      <c r="C328" s="2"/>
      <c r="D328" s="312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11"/>
      <c r="C329" s="2"/>
      <c r="D329" s="312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11"/>
      <c r="C330" s="2"/>
      <c r="D330" s="312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11"/>
      <c r="C331" s="2"/>
      <c r="D331" s="312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11"/>
      <c r="C332" s="2"/>
      <c r="D332" s="312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11"/>
      <c r="C333" s="2"/>
      <c r="D333" s="312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11"/>
      <c r="C334" s="2"/>
      <c r="D334" s="312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11"/>
      <c r="C335" s="2"/>
      <c r="D335" s="312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11"/>
      <c r="C336" s="2"/>
      <c r="D336" s="312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11"/>
      <c r="C337" s="2"/>
      <c r="D337" s="312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11"/>
      <c r="C338" s="2"/>
      <c r="D338" s="312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11"/>
      <c r="C339" s="2"/>
      <c r="D339" s="312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11"/>
      <c r="C340" s="2"/>
      <c r="D340" s="312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11"/>
      <c r="C341" s="2"/>
      <c r="D341" s="312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11"/>
      <c r="C342" s="2"/>
      <c r="D342" s="312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11"/>
      <c r="C343" s="2"/>
      <c r="D343" s="312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11"/>
      <c r="C344" s="2"/>
      <c r="D344" s="312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11"/>
      <c r="C345" s="2"/>
      <c r="D345" s="312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11"/>
      <c r="C346" s="2"/>
      <c r="D346" s="312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11"/>
      <c r="C347" s="2"/>
      <c r="D347" s="312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11"/>
      <c r="C348" s="2"/>
      <c r="D348" s="312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11"/>
      <c r="C349" s="2"/>
      <c r="D349" s="312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11"/>
      <c r="C350" s="2"/>
      <c r="D350" s="312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11"/>
      <c r="C351" s="2"/>
      <c r="D351" s="312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11"/>
      <c r="C352" s="2"/>
      <c r="D352" s="312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11"/>
      <c r="C353" s="2"/>
      <c r="D353" s="312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11"/>
      <c r="C354" s="2"/>
      <c r="D354" s="312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11"/>
      <c r="C355" s="2"/>
      <c r="D355" s="312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11"/>
      <c r="C356" s="2"/>
      <c r="D356" s="312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11"/>
      <c r="C357" s="2"/>
      <c r="D357" s="312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11"/>
      <c r="C358" s="2"/>
      <c r="D358" s="312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11"/>
      <c r="C359" s="2"/>
      <c r="D359" s="312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11"/>
      <c r="C360" s="2"/>
      <c r="D360" s="312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11"/>
      <c r="C361" s="2"/>
      <c r="D361" s="312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11"/>
      <c r="C362" s="2"/>
      <c r="D362" s="312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11"/>
      <c r="C363" s="2"/>
      <c r="D363" s="312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11"/>
      <c r="C364" s="2"/>
      <c r="D364" s="312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11"/>
      <c r="C365" s="2"/>
      <c r="D365" s="312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11"/>
      <c r="C366" s="2"/>
      <c r="D366" s="312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11"/>
      <c r="C367" s="2"/>
      <c r="D367" s="312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11"/>
      <c r="C368" s="2"/>
      <c r="D368" s="312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11"/>
      <c r="C369" s="2"/>
      <c r="D369" s="312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11"/>
      <c r="C370" s="2"/>
      <c r="D370" s="312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11"/>
      <c r="C371" s="2"/>
      <c r="D371" s="312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11"/>
      <c r="C372" s="2"/>
      <c r="D372" s="312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11"/>
      <c r="C373" s="2"/>
      <c r="D373" s="312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11"/>
      <c r="C374" s="2"/>
      <c r="D374" s="312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11"/>
      <c r="C375" s="2"/>
      <c r="D375" s="312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11"/>
      <c r="C376" s="2"/>
      <c r="D376" s="312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11"/>
      <c r="C377" s="2"/>
      <c r="D377" s="312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11"/>
      <c r="C378" s="2"/>
      <c r="D378" s="312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11"/>
      <c r="C379" s="2"/>
      <c r="D379" s="312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11"/>
      <c r="C380" s="2"/>
      <c r="D380" s="312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11"/>
      <c r="C381" s="2"/>
      <c r="D381" s="312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11"/>
      <c r="C382" s="2"/>
      <c r="D382" s="312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11"/>
      <c r="C383" s="2"/>
      <c r="D383" s="312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11"/>
      <c r="C384" s="2"/>
      <c r="D384" s="312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11"/>
      <c r="C385" s="2"/>
      <c r="D385" s="312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11"/>
      <c r="C386" s="2"/>
      <c r="D386" s="312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7"/>
      <c r="X386" s="327"/>
      <c r="Y386" s="327"/>
      <c r="Z386" s="327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311"/>
      <c r="C387" s="2"/>
      <c r="D387" s="312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7"/>
      <c r="X387" s="327"/>
      <c r="Y387" s="327"/>
      <c r="Z387" s="327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311"/>
      <c r="C388" s="2"/>
      <c r="D388" s="312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7"/>
      <c r="X388" s="327"/>
      <c r="Y388" s="327"/>
      <c r="Z388" s="327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311"/>
      <c r="C389" s="2"/>
      <c r="D389" s="312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7"/>
      <c r="X389" s="327"/>
      <c r="Y389" s="327"/>
      <c r="Z389" s="327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311"/>
      <c r="C390" s="2"/>
      <c r="D390" s="312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7"/>
      <c r="X390" s="327"/>
      <c r="Y390" s="327"/>
      <c r="Z390" s="327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311"/>
      <c r="C391" s="2"/>
      <c r="D391" s="312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7"/>
      <c r="X391" s="327"/>
      <c r="Y391" s="327"/>
      <c r="Z391" s="327"/>
      <c r="AA391" s="2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311"/>
      <c r="C392" s="2"/>
      <c r="D392" s="312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7"/>
      <c r="X392" s="327"/>
      <c r="Y392" s="327"/>
      <c r="Z392" s="327"/>
      <c r="AA392" s="2"/>
      <c r="AB392" s="1"/>
      <c r="AC392" s="1"/>
      <c r="AD392" s="1"/>
      <c r="AE392" s="1"/>
      <c r="AF392" s="1"/>
      <c r="AG392" s="1"/>
    </row>
    <row r="393" spans="1:33" ht="15.75" customHeight="1">
      <c r="A393" s="1"/>
      <c r="B393" s="311"/>
      <c r="C393" s="2"/>
      <c r="D393" s="312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7"/>
      <c r="X393" s="327"/>
      <c r="Y393" s="327"/>
      <c r="Z393" s="327"/>
      <c r="AA393" s="2"/>
      <c r="AB393" s="1"/>
      <c r="AC393" s="1"/>
      <c r="AD393" s="1"/>
      <c r="AE393" s="1"/>
      <c r="AF393" s="1"/>
      <c r="AG393" s="1"/>
    </row>
    <row r="394" spans="1:33" ht="15.75" customHeight="1">
      <c r="A394" s="1"/>
      <c r="B394" s="311"/>
      <c r="C394" s="2"/>
      <c r="D394" s="312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7"/>
      <c r="X394" s="327"/>
      <c r="Y394" s="327"/>
      <c r="Z394" s="327"/>
      <c r="AA394" s="2"/>
      <c r="AB394" s="1"/>
      <c r="AC394" s="1"/>
      <c r="AD394" s="1"/>
      <c r="AE394" s="1"/>
      <c r="AF394" s="1"/>
      <c r="AG394" s="1"/>
    </row>
    <row r="395" spans="1:33" ht="15.75" customHeight="1">
      <c r="A395" s="1"/>
      <c r="B395" s="311"/>
      <c r="C395" s="2"/>
      <c r="D395" s="312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7"/>
      <c r="X395" s="327"/>
      <c r="Y395" s="327"/>
      <c r="Z395" s="327"/>
      <c r="AA395" s="2"/>
      <c r="AB395" s="1"/>
      <c r="AC395" s="1"/>
      <c r="AD395" s="1"/>
      <c r="AE395" s="1"/>
      <c r="AF395" s="1"/>
      <c r="AG395" s="1"/>
    </row>
    <row r="396" spans="1:33" ht="15.75" customHeight="1">
      <c r="A396" s="1"/>
      <c r="B396" s="311"/>
      <c r="C396" s="2"/>
      <c r="D396" s="312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7"/>
      <c r="X396" s="327"/>
      <c r="Y396" s="327"/>
      <c r="Z396" s="327"/>
      <c r="AA396" s="2"/>
      <c r="AB396" s="1"/>
      <c r="AC396" s="1"/>
      <c r="AD396" s="1"/>
      <c r="AE396" s="1"/>
      <c r="AF396" s="1"/>
      <c r="AG396" s="1"/>
    </row>
    <row r="397" spans="1:33" ht="15.75" customHeight="1">
      <c r="A397" s="1"/>
      <c r="B397" s="311"/>
      <c r="C397" s="2"/>
      <c r="D397" s="312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7"/>
      <c r="X397" s="327"/>
      <c r="Y397" s="327"/>
      <c r="Z397" s="327"/>
      <c r="AA397" s="2"/>
      <c r="AB397" s="1"/>
      <c r="AC397" s="1"/>
      <c r="AD397" s="1"/>
      <c r="AE397" s="1"/>
      <c r="AF397" s="1"/>
      <c r="AG397" s="1"/>
    </row>
    <row r="398" spans="1:33" ht="15.75" customHeight="1">
      <c r="A398" s="1"/>
      <c r="B398" s="311"/>
      <c r="C398" s="2"/>
      <c r="D398" s="312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7"/>
      <c r="X398" s="327"/>
      <c r="Y398" s="327"/>
      <c r="Z398" s="327"/>
      <c r="AA398" s="2"/>
      <c r="AB398" s="1"/>
      <c r="AC398" s="1"/>
      <c r="AD398" s="1"/>
      <c r="AE398" s="1"/>
      <c r="AF398" s="1"/>
      <c r="AG398" s="1"/>
    </row>
    <row r="399" spans="1:33" ht="15.75" customHeight="1">
      <c r="A399" s="1"/>
      <c r="B399" s="311"/>
      <c r="C399" s="2"/>
      <c r="D399" s="312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7"/>
      <c r="X399" s="327"/>
      <c r="Y399" s="327"/>
      <c r="Z399" s="327"/>
      <c r="AA399" s="2"/>
      <c r="AB399" s="1"/>
      <c r="AC399" s="1"/>
      <c r="AD399" s="1"/>
      <c r="AE399" s="1"/>
      <c r="AF399" s="1"/>
      <c r="AG399" s="1"/>
    </row>
    <row r="400" spans="1:33" ht="15.75" customHeight="1">
      <c r="A400" s="1"/>
      <c r="B400" s="311"/>
      <c r="C400" s="2"/>
      <c r="D400" s="312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7"/>
      <c r="X400" s="327"/>
      <c r="Y400" s="327"/>
      <c r="Z400" s="327"/>
      <c r="AA400" s="2"/>
      <c r="AB400" s="1"/>
      <c r="AC400" s="1"/>
      <c r="AD400" s="1"/>
      <c r="AE400" s="1"/>
      <c r="AF400" s="1"/>
      <c r="AG400" s="1"/>
    </row>
    <row r="401" spans="1:33" ht="15.75" customHeight="1">
      <c r="A401" s="1"/>
      <c r="B401" s="311"/>
      <c r="C401" s="2"/>
      <c r="D401" s="312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7"/>
      <c r="X401" s="327"/>
      <c r="Y401" s="327"/>
      <c r="Z401" s="327"/>
      <c r="AA401" s="2"/>
      <c r="AB401" s="1"/>
      <c r="AC401" s="1"/>
      <c r="AD401" s="1"/>
      <c r="AE401" s="1"/>
      <c r="AF401" s="1"/>
      <c r="AG401" s="1"/>
    </row>
    <row r="402" spans="1:33" ht="15.75" customHeight="1">
      <c r="A402" s="1"/>
      <c r="B402" s="311"/>
      <c r="C402" s="2"/>
      <c r="D402" s="312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7"/>
      <c r="X402" s="327"/>
      <c r="Y402" s="327"/>
      <c r="Z402" s="327"/>
      <c r="AA402" s="2"/>
      <c r="AB402" s="1"/>
      <c r="AC402" s="1"/>
      <c r="AD402" s="1"/>
      <c r="AE402" s="1"/>
      <c r="AF402" s="1"/>
      <c r="AG402" s="1"/>
    </row>
    <row r="403" spans="1:33" ht="15.75" customHeight="1">
      <c r="A403" s="1"/>
      <c r="B403" s="311"/>
      <c r="C403" s="2"/>
      <c r="D403" s="312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27"/>
      <c r="X403" s="327"/>
      <c r="Y403" s="327"/>
      <c r="Z403" s="327"/>
      <c r="AA403" s="2"/>
      <c r="AB403" s="1"/>
      <c r="AC403" s="1"/>
      <c r="AD403" s="1"/>
      <c r="AE403" s="1"/>
      <c r="AF403" s="1"/>
      <c r="AG403" s="1"/>
    </row>
    <row r="404" spans="1:33" ht="15.75" customHeight="1">
      <c r="A404" s="1"/>
      <c r="B404" s="311"/>
      <c r="C404" s="2"/>
      <c r="D404" s="312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27"/>
      <c r="X404" s="327"/>
      <c r="Y404" s="327"/>
      <c r="Z404" s="327"/>
      <c r="AA404" s="2"/>
      <c r="AB404" s="1"/>
      <c r="AC404" s="1"/>
      <c r="AD404" s="1"/>
      <c r="AE404" s="1"/>
      <c r="AF404" s="1"/>
      <c r="AG404" s="1"/>
    </row>
    <row r="405" spans="1:33" ht="15.75" customHeight="1">
      <c r="A405" s="1"/>
      <c r="B405" s="311"/>
      <c r="C405" s="2"/>
      <c r="D405" s="312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27"/>
      <c r="X405" s="327"/>
      <c r="Y405" s="327"/>
      <c r="Z405" s="327"/>
      <c r="AA405" s="2"/>
      <c r="AB405" s="1"/>
      <c r="AC405" s="1"/>
      <c r="AD405" s="1"/>
      <c r="AE405" s="1"/>
      <c r="AF405" s="1"/>
      <c r="AG405" s="1"/>
    </row>
    <row r="406" spans="1:33" ht="15.75" customHeight="1">
      <c r="A406" s="1"/>
      <c r="B406" s="311"/>
      <c r="C406" s="2"/>
      <c r="D406" s="312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27"/>
      <c r="X406" s="327"/>
      <c r="Y406" s="327"/>
      <c r="Z406" s="327"/>
      <c r="AA406" s="2"/>
      <c r="AB406" s="1"/>
      <c r="AC406" s="1"/>
      <c r="AD406" s="1"/>
      <c r="AE406" s="1"/>
      <c r="AF406" s="1"/>
      <c r="AG406" s="1"/>
    </row>
    <row r="407" spans="1:33" ht="15.75" customHeight="1">
      <c r="A407" s="1"/>
      <c r="B407" s="311"/>
      <c r="C407" s="2"/>
      <c r="D407" s="312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27"/>
      <c r="X407" s="327"/>
      <c r="Y407" s="327"/>
      <c r="Z407" s="327"/>
      <c r="AA407" s="2"/>
      <c r="AB407" s="1"/>
      <c r="AC407" s="1"/>
      <c r="AD407" s="1"/>
      <c r="AE407" s="1"/>
      <c r="AF407" s="1"/>
      <c r="AG407" s="1"/>
    </row>
    <row r="408" spans="1:33" ht="15.75" customHeight="1">
      <c r="A408" s="1"/>
      <c r="B408" s="311"/>
      <c r="C408" s="2"/>
      <c r="D408" s="312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27"/>
      <c r="X408" s="327"/>
      <c r="Y408" s="327"/>
      <c r="Z408" s="327"/>
      <c r="AA408" s="2"/>
      <c r="AB408" s="1"/>
      <c r="AC408" s="1"/>
      <c r="AD408" s="1"/>
      <c r="AE408" s="1"/>
      <c r="AF408" s="1"/>
      <c r="AG408" s="1"/>
    </row>
    <row r="409" spans="1:33" ht="15.75" customHeight="1">
      <c r="A409" s="1"/>
      <c r="B409" s="311"/>
      <c r="C409" s="2"/>
      <c r="D409" s="312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327"/>
      <c r="X409" s="327"/>
      <c r="Y409" s="327"/>
      <c r="Z409" s="327"/>
      <c r="AA409" s="2"/>
      <c r="AB409" s="1"/>
      <c r="AC409" s="1"/>
      <c r="AD409" s="1"/>
      <c r="AE409" s="1"/>
      <c r="AF409" s="1"/>
      <c r="AG409" s="1"/>
    </row>
    <row r="410" spans="1:33" ht="15.75" customHeight="1">
      <c r="A410" s="1"/>
      <c r="B410" s="311"/>
      <c r="C410" s="2"/>
      <c r="D410" s="312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327"/>
      <c r="X410" s="327"/>
      <c r="Y410" s="327"/>
      <c r="Z410" s="327"/>
      <c r="AA410" s="2"/>
      <c r="AB410" s="1"/>
      <c r="AC410" s="1"/>
      <c r="AD410" s="1"/>
      <c r="AE410" s="1"/>
      <c r="AF410" s="1"/>
      <c r="AG410" s="1"/>
    </row>
    <row r="411" spans="1:33" ht="15.75" customHeight="1">
      <c r="A411" s="1"/>
      <c r="B411" s="311"/>
      <c r="C411" s="2"/>
      <c r="D411" s="312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327"/>
      <c r="X411" s="327"/>
      <c r="Y411" s="327"/>
      <c r="Z411" s="327"/>
      <c r="AA411" s="2"/>
      <c r="AB411" s="1"/>
      <c r="AC411" s="1"/>
      <c r="AD411" s="1"/>
      <c r="AE411" s="1"/>
      <c r="AF411" s="1"/>
      <c r="AG411" s="1"/>
    </row>
    <row r="412" spans="1:33" ht="15.75" customHeight="1">
      <c r="A412" s="1"/>
      <c r="B412" s="1"/>
      <c r="C412" s="2"/>
      <c r="D412" s="312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327"/>
      <c r="X412" s="327"/>
      <c r="Y412" s="327"/>
      <c r="Z412" s="327"/>
      <c r="AA412" s="2"/>
      <c r="AB412" s="1"/>
      <c r="AC412" s="1"/>
      <c r="AD412" s="1"/>
      <c r="AE412" s="1"/>
      <c r="AF412" s="1"/>
      <c r="AG412" s="1"/>
    </row>
    <row r="413" spans="1:33" ht="15.75" customHeight="1">
      <c r="A413" s="1"/>
      <c r="B413" s="1"/>
      <c r="C413" s="2"/>
      <c r="D413" s="312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327"/>
      <c r="X413" s="327"/>
      <c r="Y413" s="327"/>
      <c r="Z413" s="327"/>
      <c r="AA413" s="2"/>
      <c r="AB413" s="1"/>
      <c r="AC413" s="1"/>
      <c r="AD413" s="1"/>
      <c r="AE413" s="1"/>
      <c r="AF413" s="1"/>
      <c r="AG413" s="1"/>
    </row>
    <row r="414" spans="1:33" ht="15.75" customHeight="1">
      <c r="A414" s="1"/>
      <c r="B414" s="1"/>
      <c r="C414" s="2"/>
      <c r="D414" s="312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327"/>
      <c r="X414" s="327"/>
      <c r="Y414" s="327"/>
      <c r="Z414" s="327"/>
      <c r="AA414" s="2"/>
      <c r="AB414" s="1"/>
      <c r="AC414" s="1"/>
      <c r="AD414" s="1"/>
      <c r="AE414" s="1"/>
      <c r="AF414" s="1"/>
      <c r="AG414" s="1"/>
    </row>
    <row r="415" spans="1:33" ht="15.75" customHeight="1">
      <c r="A415" s="1"/>
      <c r="B415" s="1"/>
      <c r="C415" s="2"/>
      <c r="D415" s="312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327"/>
      <c r="X415" s="327"/>
      <c r="Y415" s="327"/>
      <c r="Z415" s="327"/>
      <c r="AA415" s="2"/>
      <c r="AB415" s="1"/>
      <c r="AC415" s="1"/>
      <c r="AD415" s="1"/>
      <c r="AE415" s="1"/>
      <c r="AF415" s="1"/>
      <c r="AG415" s="1"/>
    </row>
    <row r="416" spans="1:33" ht="15.75" customHeight="1">
      <c r="A416" s="1"/>
      <c r="B416" s="1"/>
      <c r="C416" s="2"/>
      <c r="D416" s="312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327"/>
      <c r="X416" s="327"/>
      <c r="Y416" s="327"/>
      <c r="Z416" s="327"/>
      <c r="AA416" s="2"/>
      <c r="AB416" s="1"/>
      <c r="AC416" s="1"/>
      <c r="AD416" s="1"/>
      <c r="AE416" s="1"/>
      <c r="AF416" s="1"/>
      <c r="AG416" s="1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N8:P8"/>
    <mergeCell ref="A177:D177"/>
    <mergeCell ref="A210:C210"/>
    <mergeCell ref="A211:C211"/>
    <mergeCell ref="K8:M8"/>
    <mergeCell ref="E8:G8"/>
    <mergeCell ref="H8:J8"/>
    <mergeCell ref="E65:G66"/>
    <mergeCell ref="H65:J66"/>
    <mergeCell ref="A103:D103"/>
    <mergeCell ref="Q7:V7"/>
    <mergeCell ref="W7:Z7"/>
    <mergeCell ref="AA7:AA9"/>
    <mergeCell ref="Q8:S8"/>
    <mergeCell ref="T8:V8"/>
    <mergeCell ref="W8:W9"/>
    <mergeCell ref="X8:X9"/>
    <mergeCell ref="Y8:Z8"/>
  </mergeCells>
  <phoneticPr fontId="33" type="noConversion"/>
  <pageMargins left="0" right="0" top="0.35433070866141736" bottom="0.35433070866141736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Master</cp:lastModifiedBy>
  <dcterms:created xsi:type="dcterms:W3CDTF">2020-11-14T13:09:40Z</dcterms:created>
  <dcterms:modified xsi:type="dcterms:W3CDTF">2025-11-08T07:44:19Z</dcterms:modified>
</cp:coreProperties>
</file>