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cizvBACkTUvapQ3//nlXabJjg/6E6EatsZ/ohiPExO0="/>
    </ext>
  </extLst>
</workbook>
</file>

<file path=xl/sharedStrings.xml><?xml version="1.0" encoding="utf-8"?>
<sst xmlns="http://schemas.openxmlformats.org/spreadsheetml/2006/main" count="912" uniqueCount="545">
  <si>
    <t xml:space="preserve">
</t>
  </si>
  <si>
    <t>Додаток № 4</t>
  </si>
  <si>
    <t xml:space="preserve">до Договору про надання гранту №8RЕG31-30023 </t>
  </si>
  <si>
    <t>від 01 липня 2025 року</t>
  </si>
  <si>
    <t>Назва конкурсної програми:</t>
  </si>
  <si>
    <t>Культура. Регіони</t>
  </si>
  <si>
    <t>Назва ЛОТ-у:</t>
  </si>
  <si>
    <t>ЛОТ 3. Культура у фокусі громад</t>
  </si>
  <si>
    <t>Назва Грантоотримувача:</t>
  </si>
  <si>
    <t>Громадська організація "Світ компетенцій"</t>
  </si>
  <si>
    <t>Назва проєкту:</t>
  </si>
  <si>
    <t>“Голоси рідної землі”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</si>
  <si>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</si>
  <si>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</si>
  <si>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</si>
  <si>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</si>
  <si>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01 липня 2025 року по 30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</si>
  <si>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</si>
  <si>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</si>
  <si>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</si>
  <si>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</si>
  <si>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</si>
  <si>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</si>
  <si>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</si>
  <si>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</si>
  <si>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</si>
  <si>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</si>
  <si>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</si>
  <si>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</si>
  <si>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</si>
  <si>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</si>
  <si>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</si>
  <si>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</si>
  <si>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</si>
  <si>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</si>
  <si>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</si>
  <si>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</si>
  <si>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</si>
  <si>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</si>
  <si>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</si>
  <si>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</si>
  <si>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</si>
  <si>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</si>
  <si>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</si>
  <si>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</si>
  <si>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</si>
  <si>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</si>
  <si>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</si>
  <si>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</si>
  <si>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</si>
  <si>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</si>
  <si>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</si>
  <si>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</si>
  <si>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</si>
  <si>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</si>
  <si>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</si>
  <si>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</si>
  <si>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</si>
  <si>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</si>
  <si>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</si>
  <si>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</si>
  <si>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</si>
  <si>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</si>
  <si>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</si>
  <si>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</si>
  <si>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</si>
  <si>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</si>
  <si>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</si>
  <si>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</si>
  <si>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</si>
  <si>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</si>
  <si>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</si>
  <si>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</si>
  <si>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</si>
  <si>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</si>
  <si>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</si>
  <si>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</si>
  <si>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</si>
  <si>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</si>
  <si>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</si>
  <si>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</si>
  <si>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</si>
  <si>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</si>
  <si>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</si>
  <si>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</si>
  <si>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</si>
  <si>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</si>
  <si>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</si>
  <si>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</si>
  <si>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</si>
  <si>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</si>
  <si>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</si>
  <si>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</si>
  <si>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</si>
  <si>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</si>
  <si>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</si>
  <si>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</si>
  <si>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</si>
  <si>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Купчик Валентин Анатолійович, керівник проєкту</t>
  </si>
  <si>
    <t>1.3.2</t>
  </si>
  <si>
    <t>Волошин Петро Миколайович, асистент керівника проєкту</t>
  </si>
  <si>
    <t>1.3.3</t>
  </si>
  <si>
    <t>Семенчук Василь Васильович, художній керівник проєкту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</si>
  <si>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</si>
  <si>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</si>
  <si>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</si>
  <si>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</si>
  <si>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</si>
  <si>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</si>
  <si>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</si>
  <si>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</si>
  <si>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</si>
  <si>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</si>
  <si>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Поліщук Тетяна Вікторівна, менеджер проєкту</t>
  </si>
  <si>
    <t>1.5.2</t>
  </si>
  <si>
    <t>Коваль Вікторія Андріївна, комунікаційний менеджер</t>
  </si>
  <si>
    <t>1.5.3</t>
  </si>
  <si>
    <t xml:space="preserve"> Повне ПІБ, зазначити конкретну назву послуги/виконання робіт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</si>
  <si>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</si>
  <si>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</si>
  <si>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</si>
  <si>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</si>
  <si>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</si>
  <si>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</si>
  <si>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</si>
  <si>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</si>
  <si>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</si>
  <si>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</si>
  <si>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</si>
  <si>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</si>
  <si>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</si>
  <si>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</si>
  <si>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</si>
  <si>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</si>
  <si>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</si>
  <si>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</si>
  <si>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</si>
  <si>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</si>
  <si>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</si>
  <si>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</si>
  <si>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</si>
  <si>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</si>
  <si>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</si>
  <si>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</si>
  <si>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</si>
  <si>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</si>
  <si>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</si>
  <si>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</si>
  <si>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</si>
  <si>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</si>
  <si>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</si>
  <si>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</si>
  <si>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</si>
  <si>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</si>
  <si>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</si>
  <si>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</si>
  <si>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</si>
  <si>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</si>
  <si>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</si>
  <si>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</si>
  <si>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</si>
  <si>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</si>
  <si>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</si>
  <si>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</si>
  <si>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Оренда приміщення для фінального концерту/ Черкаська обл., м. Умань, вул. Садова, 28, актова зала Уманського державного педагогічного університету, площа 258 м.кв, кількість посадкових мість 200.</t>
  </si>
  <si>
    <t>година</t>
  </si>
  <si>
    <t>4.1.2</t>
  </si>
  <si>
    <t>Адреса орендованого приміщення, із зазначенням метражу, годин оренди</t>
  </si>
  <si>
    <t>кв.м (годин, діб)</t>
  </si>
  <si>
    <t>4.1.3</t>
  </si>
  <si>
    <t>4.2</t>
  </si>
  <si>
    <t xml:space="preserve">Оренда техніки, обладнання та інструменту </t>
  </si>
  <si>
    <t>4.2.1</t>
  </si>
  <si>
    <t>Оренда комплекту відео обладнання  жовтень 2025 року</t>
  </si>
  <si>
    <t xml:space="preserve">LED SCREEN P4.8 indoor/outdoor  світлодіодний екран вулиця/приміщення м.кв. </t>
  </si>
  <si>
    <t xml:space="preserve">кв.м </t>
  </si>
  <si>
    <t xml:space="preserve">Відео процессор vga/hdmi/hd-sdi/composite </t>
  </si>
  <si>
    <t>шт</t>
  </si>
  <si>
    <t xml:space="preserve">Ноутбук </t>
  </si>
  <si>
    <t>Балка підвісу екрану</t>
  </si>
  <si>
    <t>Комутація</t>
  </si>
  <si>
    <t xml:space="preserve">кабель електричний 5G6 (Lapp+PCE) 32А 30м </t>
  </si>
  <si>
    <t xml:space="preserve">коробка розподільна трифазна та  перехідник 2 метра </t>
  </si>
  <si>
    <t>міст резиновий для електрокабелів 2-х канальний малий</t>
  </si>
  <si>
    <t>таль ручна 1 т</t>
  </si>
  <si>
    <t>4.2.2</t>
  </si>
  <si>
    <t>Оренда обладнання для освітлення сцени 10 годин, жовтень 2025 року</t>
  </si>
  <si>
    <t xml:space="preserve"> повноповоротний прожектор "голова" free color w1915 aura </t>
  </si>
  <si>
    <t>Світлодіодний прожектор LED панель free color wash 243</t>
  </si>
  <si>
    <t xml:space="preserve">Світлодіодний прожектор Pro Lux , LUX PAR 1818 v2 </t>
  </si>
  <si>
    <t>Світлоіоний проектор FLASH 2 Mini Blind</t>
  </si>
  <si>
    <t xml:space="preserve">Повноповоротний прожектор "голова" FREE COLOR Mini BEAM 7R </t>
  </si>
  <si>
    <t xml:space="preserve">DMX USB інтерфейс MARQ 2 </t>
  </si>
  <si>
    <t xml:space="preserve">Ноутбук з П.З. Marq Light control </t>
  </si>
  <si>
    <t xml:space="preserve">Світлодіодний прожектор LED 200w Frenel </t>
  </si>
  <si>
    <t xml:space="preserve">Кабельний трап (капа) </t>
  </si>
  <si>
    <t xml:space="preserve">Комутаційний мікрофонний кабель </t>
  </si>
  <si>
    <t>Подовжувач 220v</t>
  </si>
  <si>
    <t xml:space="preserve">Підйомник 5.5м навантаження 170кг. </t>
  </si>
  <si>
    <t xml:space="preserve">Ферма алюмінієва 1м. Soundking2204 </t>
  </si>
  <si>
    <t>Ферма алюмінієва 1м. Alviss2904</t>
  </si>
  <si>
    <t xml:space="preserve">Набір елементів кріплення та фіксації(болти, гайки, бобишки , хомути, зтяжні ремені...) </t>
  </si>
  <si>
    <t>4.2.3</t>
  </si>
  <si>
    <t xml:space="preserve">Елемент лінійного масиву MAG Fly 6 </t>
  </si>
  <si>
    <t>Субвуфер лінійного масиву Mag Fly18</t>
  </si>
  <si>
    <t>Бампер для кріплення елементів лінійного масиву Mag Fly</t>
  </si>
  <si>
    <t>Сценічний монітор JBL SRX812</t>
  </si>
  <si>
    <t>Підсилювач потужності Yamaha PX10</t>
  </si>
  <si>
    <t>Акустична система LINE 6 STAGESOURCE L3T потужністю 1400 Вт</t>
  </si>
  <si>
    <t>In ear система вушного моніторингу Shure PCM300</t>
  </si>
  <si>
    <t xml:space="preserve">Мікрофонна стійка типу журавель Gator </t>
  </si>
  <si>
    <t>Мікрофонна стійка типу журавель низька</t>
  </si>
  <si>
    <t xml:space="preserve">Радіосистема Shure SLX Beta 58 </t>
  </si>
  <si>
    <t xml:space="preserve">Мікрофон шнуровий Shure beta 58a </t>
  </si>
  <si>
    <t xml:space="preserve">Мікшерний пульт Behringer WING </t>
  </si>
  <si>
    <t>Стейдж бокс MIDAS DL32 (16in 8 out)</t>
  </si>
  <si>
    <t xml:space="preserve">Кабель CAT6a(S/FTP) 50м. </t>
  </si>
  <si>
    <t xml:space="preserve">Розгалужувач 3 фази з автоматами 25 ампер </t>
  </si>
  <si>
    <t>Силовий кабель (3 фази) 5х4</t>
  </si>
  <si>
    <t>Комутаційний мікрофонний кабель</t>
  </si>
  <si>
    <t xml:space="preserve">кабельний трап (капа) </t>
  </si>
  <si>
    <t xml:space="preserve">Подовжувач 220v 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</si>
  <si>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</si>
  <si>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</si>
  <si>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</si>
  <si>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</si>
  <si>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</si>
  <si>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</si>
  <si>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</si>
  <si>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</si>
  <si>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</si>
  <si>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</si>
  <si>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</si>
  <si>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</si>
  <si>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</si>
  <si>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</si>
  <si>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</si>
  <si>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</si>
  <si>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</si>
  <si>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</si>
  <si>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</si>
  <si>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</si>
  <si>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</si>
  <si>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</si>
  <si>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</si>
  <si>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</si>
  <si>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</si>
  <si>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</si>
  <si>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</si>
  <si>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</si>
  <si>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</si>
  <si>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</si>
  <si>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</si>
  <si>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</si>
  <si>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</si>
  <si>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</si>
  <si>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</si>
  <si>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</si>
  <si>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</si>
  <si>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</si>
  <si>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</si>
  <si>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</si>
  <si>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</si>
  <si>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</si>
  <si>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</si>
  <si>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</si>
  <si>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</si>
  <si>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Аналогова радіосистема AKG (приймач, поясний передавач, наголовний мікрофон С544L) (530,025-559,000МГц)</t>
  </si>
  <si>
    <t>6.1.2</t>
  </si>
  <si>
    <t>Цифровий мікшерний пульт Soundcraft Ui12</t>
  </si>
  <si>
    <t>6.1.3</t>
  </si>
  <si>
    <t>Колонка Yamaha DBR15</t>
  </si>
  <si>
    <t>6.1.4</t>
  </si>
  <si>
    <t xml:space="preserve">Інструментальна радіосистема Sennheser XSW 1 Ovid Bundle E-Band </t>
  </si>
  <si>
    <t>6.2</t>
  </si>
  <si>
    <t>Носії, накопичувачі</t>
  </si>
  <si>
    <t>6.2.1</t>
  </si>
  <si>
    <t>Брендована флешка-брелок із записом альбому тріо "Гонта"</t>
  </si>
  <si>
    <t>6.2.2</t>
  </si>
  <si>
    <t>Найменування</t>
  </si>
  <si>
    <t>6.2.3</t>
  </si>
  <si>
    <t>6.3</t>
  </si>
  <si>
    <t>Інші матеріальні витрати</t>
  </si>
  <si>
    <t>6.3.1</t>
  </si>
  <si>
    <t>Папір А4</t>
  </si>
  <si>
    <t>6.3.2</t>
  </si>
  <si>
    <t>бейджі</t>
  </si>
  <si>
    <t>6.3.3</t>
  </si>
  <si>
    <t>папки-сегрегатори</t>
  </si>
  <si>
    <t>6.3.4</t>
  </si>
  <si>
    <t>ручки</t>
  </si>
  <si>
    <t>6.3.5</t>
  </si>
  <si>
    <t>файли А4</t>
  </si>
  <si>
    <t>6.3.6</t>
  </si>
  <si>
    <t>кольорові маркери</t>
  </si>
  <si>
    <t>6.3.7</t>
  </si>
  <si>
    <t>олівці прості</t>
  </si>
  <si>
    <t>6.3.8</t>
  </si>
  <si>
    <t>блокноти</t>
  </si>
  <si>
    <t>6.3.9</t>
  </si>
  <si>
    <t>Чорнило для принтера l3101, кольорове</t>
  </si>
  <si>
    <t>6.3.10</t>
  </si>
  <si>
    <t>Чорнило для принтера l3101, чорне</t>
  </si>
  <si>
    <t>6.3.11</t>
  </si>
  <si>
    <t>зошит для нот</t>
  </si>
  <si>
    <t>6.3.12</t>
  </si>
  <si>
    <t>гумки</t>
  </si>
  <si>
    <t>6.3.13</t>
  </si>
  <si>
    <t>скріпки</t>
  </si>
  <si>
    <t>6.3.14</t>
  </si>
  <si>
    <t>скоби</t>
  </si>
  <si>
    <t>Всього по статті 6 "Матеріальні витрати":</t>
  </si>
  <si>
    <t>Поліграфічні послуги</t>
  </si>
  <si>
    <t>7.1</t>
  </si>
  <si>
    <t>Виготовлення макетів афіш (послуга дизайну афіш)</t>
  </si>
  <si>
    <t>7.2</t>
  </si>
  <si>
    <t>Виготовлення макету нотного  збірника пісень на 36 сторінок (послуга дизайну нотного збірника)</t>
  </si>
  <si>
    <t>7.3</t>
  </si>
  <si>
    <t>Друк афіш (постер А2, повнокольоровий широкоформатний друк)</t>
  </si>
  <si>
    <t>7.4</t>
  </si>
  <si>
    <t>Друк банерів (1500*2400мм, банерне полотно)</t>
  </si>
  <si>
    <t>7.5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</si>
  <si>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</si>
  <si>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</si>
  <si>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</si>
  <si>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</si>
  <si>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</si>
  <si>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</si>
  <si>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</si>
  <si>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</si>
  <si>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</si>
  <si>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</si>
  <si>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</si>
  <si>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</si>
  <si>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</si>
  <si>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</si>
  <si>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</si>
  <si>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</si>
  <si>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</si>
  <si>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</si>
  <si>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</si>
  <si>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</si>
  <si>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Промокампанія проєкту</t>
  </si>
  <si>
    <t>Промокомпанія з просування продукту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</si>
  <si>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</si>
  <si>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</si>
  <si>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</si>
  <si>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</si>
  <si>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</si>
  <si>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</si>
  <si>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</si>
  <si>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</si>
  <si>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</si>
  <si>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</si>
  <si>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</si>
  <si>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</si>
  <si>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</si>
  <si>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</si>
  <si>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</si>
  <si>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</si>
  <si>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</si>
  <si>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</si>
  <si>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</si>
  <si>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</si>
  <si>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</si>
  <si>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</si>
  <si>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</si>
  <si>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</si>
  <si>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</si>
  <si>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</si>
  <si>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</si>
  <si>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</si>
  <si>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</si>
  <si>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</si>
  <si>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Виготовлення відеокліпу на пісню "Тризуб" тривалістю від 3хв</t>
  </si>
  <si>
    <t>13.2.2</t>
  </si>
  <si>
    <t>Випуск альбому з 12 пісень</t>
  </si>
  <si>
    <t>13.2.3</t>
  </si>
  <si>
    <t>Зазначити конкретну назву послуги відповідно до технічного завдання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</si>
  <si>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</si>
  <si>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</si>
  <si>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</si>
  <si>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</si>
  <si>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</si>
  <si>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</si>
  <si>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</si>
  <si>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</si>
  <si>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</si>
  <si>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</si>
  <si>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</si>
  <si>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</si>
  <si>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</si>
  <si>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</si>
  <si>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</si>
  <si>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</si>
  <si>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Обслуговування банківського рахунку</t>
  </si>
  <si>
    <t>13.4.5</t>
  </si>
  <si>
    <t>Послуги з обслуговування обладнання для освітлення сцени</t>
  </si>
  <si>
    <t>13.4.6</t>
  </si>
  <si>
    <t>Послуги з обслуговування акустичної апаратури</t>
  </si>
  <si>
    <t>13.4.7</t>
  </si>
  <si>
    <t>Інші прямі витрати (деталізувати кожний вид витрат)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</si>
  <si>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</si>
  <si>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</si>
  <si>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</si>
  <si>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</si>
  <si>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</si>
  <si>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</si>
  <si>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</si>
  <si>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</si>
  <si>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</si>
  <si>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</si>
  <si>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</si>
  <si>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</si>
  <si>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№ 8REG31-30023  від 01 липня 2025 року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</si>
  <si>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</si>
  <si>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</si>
  <si>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</si>
  <si>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</si>
  <si>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</si>
  <si>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</si>
  <si>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</si>
  <si>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</si>
  <si>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</si>
  <si>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</si>
  <si>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</si>
  <si>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</si>
  <si>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</si>
  <si>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1.3.1.</t>
  </si>
  <si>
    <t>Купчик Валентин Анатолійович, керівник проєкту РНОКПП 2949301752</t>
  </si>
  <si>
    <t>договір №1/25 від 01.07.2025</t>
  </si>
  <si>
    <t>акт №1/1/2025 від 31.07.2025, №2/1/25 від 31.08.2025, №3/1/2025 від 30.09.2025, №4/1/2025 від 30.10.2025</t>
  </si>
  <si>
    <t>платіжна інструкція №329,320,331 від 31.07.2025, №360,358,359 від 31.08.2025, №382,379,380 від 06.10.2025, №435,437,438,436 від 30.10.2025</t>
  </si>
  <si>
    <t>Ст.1, підстаття 1.1. пункт 1.3.2.</t>
  </si>
  <si>
    <t>Волошин Петро Миколайович, асистент керівника проєкту РНОКПП 3002609692</t>
  </si>
  <si>
    <t>договір №2/25 від 01.07.2025</t>
  </si>
  <si>
    <t>акт №1/2/2025 від 31.07.2025, №2/2/25 від 31.08.2025, №3/2/2025 від 30.09.2025, №4/2/2025 від 30.10.2025</t>
  </si>
  <si>
    <t>платіжна інструкція №333,334,335 від 31.07.2025, №364,362,363 від 31.08.2025, №376,378,377 від 06.10.2025, №441,433,434,439 від 30.10.2025</t>
  </si>
  <si>
    <t>Ст.1, підстаття 1.1. пункт 1.3.3.</t>
  </si>
  <si>
    <t>Семенчук Василь Васильович, художній керівник проєкту РНОКПП 2812315273</t>
  </si>
  <si>
    <t>договір №3/25 від 01.07.2025</t>
  </si>
  <si>
    <t>акт №1/3/2025 від 31.07.2025, №2/3/25 від 31.08.2025, №3/3/2025 від 30.09.2025, №4/3/2025 від 30.10.2025</t>
  </si>
  <si>
    <t>платіжна інструкція №327,328,326 від 31.07.2025, №355,354,356 від 31.08.2025, №385,386,384 від 06.10.2025, №430,432,431,440 від 30.10.2025</t>
  </si>
  <si>
    <t>Ст.1, підстаття 1.1. пункт 1.4.3.</t>
  </si>
  <si>
    <t>ЄСВ за договорами ЦПХ</t>
  </si>
  <si>
    <t>платіжна інструкція №325, 332,336 від 31.07.2025, №357,361,365 від 31.08.2025, №375,381,383 від 06.10.2025</t>
  </si>
  <si>
    <t>Ст.1, підстаття 1.1. пункт 1.5.1.</t>
  </si>
  <si>
    <t>Поліщук Тетяна Вікторівна, менеджер проєкту РНОКПП 2952107240</t>
  </si>
  <si>
    <t>договір №03/25 від 25.07.2025 року</t>
  </si>
  <si>
    <t>акт №01/03/25 від 31.07.2025, №02/03/25 від 31.08.2025, №03/03/25 від 30.09.2025, №04/03/25 від 30.10.2025</t>
  </si>
  <si>
    <t>Ст.1, підстаття 1.1. пункт 1.5.2.</t>
  </si>
  <si>
    <t>Коваль Вікторія Андріївна, комунікаційний менеджер РНОКПП 2979007129</t>
  </si>
  <si>
    <t>договір №02/25 від 01.07.2025 року</t>
  </si>
  <si>
    <t>акт №5/25 від 31.07.2025, №02/02/25 від 31.08.2025, №03/02/25 від 30.09.2025, №04/02/25 від 30.10.2025</t>
  </si>
  <si>
    <t>платіжна інструкція №337 від 31.07.2025, №353 від 31.08.2025, №387 від 06.10.2025</t>
  </si>
  <si>
    <t>Ст.4, підстаття 4.1. пункт 4.1.1.</t>
  </si>
  <si>
    <t>Уманський Державний університет імені Павла Тичини ЄДРПОУ 02125639</t>
  </si>
  <si>
    <t>договір №35 від 29.09.2025</t>
  </si>
  <si>
    <t>акт б/н від 03.10.2025</t>
  </si>
  <si>
    <t>платіжна інструкція №389 від 06.10.2025</t>
  </si>
  <si>
    <t xml:space="preserve">Ст.4, підстаття 4.2. </t>
  </si>
  <si>
    <t>Оренда техніки, обладнання та інструменту</t>
  </si>
  <si>
    <t>Квітченко Ігор Станіславович РНОКПП 3038608878</t>
  </si>
  <si>
    <t>договір №37 від 24.09.2025</t>
  </si>
  <si>
    <t>акт №37 від 03.10.2025</t>
  </si>
  <si>
    <t>платіжна інструкція №405 від 19.10.2025</t>
  </si>
  <si>
    <t>Ст.6, підстаття 6.2. пункт 6.2.1</t>
  </si>
  <si>
    <t>Абрамець лариса Миколаївна РНОКПП 2646302000</t>
  </si>
  <si>
    <t>договір б/н від 10.09.2025</t>
  </si>
  <si>
    <t>видаткова накладна №РН-0000365 від 15.09.2025</t>
  </si>
  <si>
    <t>платіжна інструкція №368 від 12.09.2025</t>
  </si>
  <si>
    <t xml:space="preserve">Ст.6, підстаття 6.3. </t>
  </si>
  <si>
    <t>Коломієць Людмила Володимирівна РНОКПП 3021908520</t>
  </si>
  <si>
    <t>договір №18/07/25 від 18.07.2025</t>
  </si>
  <si>
    <t>накладна №156 від 21.07.2025</t>
  </si>
  <si>
    <t>платіжна інструкція №390 від 12.10.2025</t>
  </si>
  <si>
    <t>Ст.7</t>
  </si>
  <si>
    <t>Степанський Вячеслав Володимирович РНОКПП 3024304356</t>
  </si>
  <si>
    <t>договір №19 від 9.10.2025</t>
  </si>
  <si>
    <t>акт №270 від 20.10.2025</t>
  </si>
  <si>
    <t>платіжна інструкція №403 від 19.10.2025</t>
  </si>
  <si>
    <t xml:space="preserve">Ст.9, підстаття 9.1 </t>
  </si>
  <si>
    <t>Кишінько Сергій Петрович РНОКПП 2863423111</t>
  </si>
  <si>
    <t>договір №15 від 25.09.2025</t>
  </si>
  <si>
    <t>акт №15 від 03.10.2025</t>
  </si>
  <si>
    <t xml:space="preserve">Ст.9, підстаття 9.2 </t>
  </si>
  <si>
    <t>Макаренко Сергій Володимирович РНОКПП 3334414355,  Зінченко Олеся Сергіївна РНОКПП 3342518923, ПП "ІА "ПРОЧЕРК" ЄДРПОУ 38764697, ТОВ "ТК "Сатурн-TV" ЄДРПОУ 21362687, ТОВ "ТРК"ВІККА" ЄДРПОУ 21385292, КП "ТК "УМАНЬ" ЄДРПОУ 33283370</t>
  </si>
  <si>
    <t>договір №104 від 22.08.2025, №25/09 від 25.09.2025, №25-137 від 23.09.2025, №01/09 від 25.09.2025, №2309/25-1 від 23.09.2025, №16 від 25.07.2025</t>
  </si>
  <si>
    <r>
      <rPr>
        <rFont val="Arial"/>
        <color theme="1"/>
        <sz val="11.0"/>
      </rPr>
      <t>акт №123 від 27.08.2025, №6064 від 25.09.2025, №137-25 від 02.10.2025, №Ст-000368 від 25.09.2025,</t>
    </r>
    <r>
      <rPr>
        <rFont val="Arial"/>
        <color rgb="FFFF0000"/>
        <sz val="11.0"/>
      </rPr>
      <t xml:space="preserve"> </t>
    </r>
    <r>
      <rPr>
        <rFont val="Arial"/>
        <color theme="1"/>
        <sz val="11.0"/>
      </rPr>
      <t>№ОУ-001962 від 11.10.2025, №16 від 09.10.2025</t>
    </r>
  </si>
  <si>
    <t>платіжна інструкція №369 від 16.09.2025, №396 від 16.10.2025, №398 від 16.10.2025, №404 від 19.10.2025, №397 від 16.10.2025, №391 від 12.10.2025</t>
  </si>
  <si>
    <t xml:space="preserve">Ст.9, підстаття 9.3 </t>
  </si>
  <si>
    <t>Дехтярьов Віталій Володимирович РНОКПП 2897211135</t>
  </si>
  <si>
    <t>договір №14 від 22.09.2025</t>
  </si>
  <si>
    <t>акт №1 від 30.10.2025</t>
  </si>
  <si>
    <t>платіжна інструкція №399 від 16.10.2025</t>
  </si>
  <si>
    <t>Ст.13, підстаття 13.1. пункт 13.1.1.</t>
  </si>
  <si>
    <t>Назаренко Людмила Олексіївна РНОКПП 2654302303</t>
  </si>
  <si>
    <t>договір №8-07-2025 від 01.07.2025</t>
  </si>
  <si>
    <t>акт №16/СК від 30.10.2025</t>
  </si>
  <si>
    <t>Ст.13, підстаття 13.2. пункт 13.2.1.</t>
  </si>
  <si>
    <t>Солонець Марина Олегівна РНОКПП 3273516787</t>
  </si>
  <si>
    <t>договір №17 від 01.08.2025</t>
  </si>
  <si>
    <t>акт №5 від 10.09.2025</t>
  </si>
  <si>
    <t>платіжна інструкція №340 від 21.08.2025, №371 від 27.09.2025</t>
  </si>
  <si>
    <t>Ст.13, підстаття 13.2. пункт 13.2.2</t>
  </si>
  <si>
    <t>Павлішина Марія Михайлівна РНОКПП 363911200</t>
  </si>
  <si>
    <t>договір №01/08/25 від 04.08.2025</t>
  </si>
  <si>
    <t>акт №1 від 06.09.2025</t>
  </si>
  <si>
    <t>платіжна інструкція №394 від 13.10.2025</t>
  </si>
  <si>
    <t>Ст.13, підстаття 13.4. пункт 13.4.4.</t>
  </si>
  <si>
    <t>АТ КБ "Приватбанк" ЄДРПОУ 14360570</t>
  </si>
  <si>
    <t>згідно з відкритою офертою б/н від 19.04.2021 року</t>
  </si>
  <si>
    <t>виписка з банківського рахунку за період з 01.07.2025 по 30.10.2025</t>
  </si>
  <si>
    <t>Ст.13, підстаття 13.4. пункт 13.4.5.</t>
  </si>
  <si>
    <t>договір №38 від 24.09.2025</t>
  </si>
  <si>
    <t>акт №1-38 від 03.10.2025</t>
  </si>
  <si>
    <t>платіжна інструкція №392 від 13.10.2025</t>
  </si>
  <si>
    <t>Квітченко Ігор Станіславович РНОКПП 3038608879</t>
  </si>
  <si>
    <t>договір №38 від 24.09.2026</t>
  </si>
  <si>
    <t>акт №2-38 від 03.10.2025</t>
  </si>
  <si>
    <t>платіжна інструкція №393 від 13.10.2026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</si>
  <si>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</si>
  <si>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</si>
  <si>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Ст.6, підстаття 6.1. пункт 6.1.1</t>
  </si>
  <si>
    <t xml:space="preserve">Коваль Артем Валерійович РНОКПП 3090414579, Коломієць Людмила Володимирівна РНОКПП 3021908520 </t>
  </si>
  <si>
    <t>договір №48 від 11.07.2025</t>
  </si>
  <si>
    <t>видаткова накладна №58 від 07.08.2025, №1238 від 13.08.2025</t>
  </si>
  <si>
    <t>платіжна інструкція №338 від 08.08.2025, №370 від 22.09.2025</t>
  </si>
  <si>
    <t>Ст.6, підстаття 6.1. пункт 6.1.2</t>
  </si>
  <si>
    <t>Коваль Артем Валерійович РНОКПП 3090414580</t>
  </si>
  <si>
    <t>договір №48 від 11.07.2026</t>
  </si>
  <si>
    <t>видаткова накладна №58 від 07.08.2026</t>
  </si>
  <si>
    <t>платіжна інструкція №338 від 08.08.2026</t>
  </si>
  <si>
    <t>Ст.6, підстаття 6.1. пункт 6.1.3</t>
  </si>
  <si>
    <t>Соловйова Олександра Дмитрівна РНОКПП 2972901528</t>
  </si>
  <si>
    <t>договір №1419 від 10.07.2025</t>
  </si>
  <si>
    <t>видаткова накладна №1419 від 10.07.2025</t>
  </si>
  <si>
    <t>платіжна інструкція №324 від 28.07.2025</t>
  </si>
  <si>
    <t>Соловйова Олександра Дмитрівна РНОКПП 2972901529</t>
  </si>
  <si>
    <t>договір №1419 від 10.07.2026</t>
  </si>
  <si>
    <t>видаткова накладна №1419 від 10.07.2026</t>
  </si>
  <si>
    <t>платіжна інструкція №324 від 28.07.2026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</si>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</sst>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7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1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1" numFmtId="14" xfId="0" applyFont="1" applyNumberForma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4" fillId="0" fontId="5" numFmtId="0" xfId="0" applyAlignment="1" applyBorder="1" applyFont="1">
      <alignment shrinkToFit="0" vertical="top" wrapText="1"/>
    </xf>
    <xf borderId="75" fillId="0" fontId="15" numFmtId="4" xfId="0" applyAlignment="1" applyBorder="1" applyFont="1" applyNumberFormat="1">
      <alignment horizontal="right" vertical="top"/>
    </xf>
    <xf borderId="45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24" fillId="2" fontId="1" numFmtId="4" xfId="0" applyAlignment="1" applyBorder="1" applyFont="1" applyNumberFormat="1">
      <alignment horizontal="right" vertical="top"/>
    </xf>
    <xf borderId="77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9" fillId="5" fontId="2" numFmtId="0" xfId="0" applyAlignment="1" applyBorder="1" applyFont="1">
      <alignment vertical="center"/>
    </xf>
    <xf borderId="80" fillId="5" fontId="3" numFmtId="0" xfId="0" applyAlignment="1" applyBorder="1" applyFont="1">
      <alignment horizontal="center" vertical="center"/>
    </xf>
    <xf borderId="81" fillId="5" fontId="2" numFmtId="0" xfId="0" applyAlignment="1" applyBorder="1" applyFont="1">
      <alignment vertical="center"/>
    </xf>
    <xf borderId="81" fillId="5" fontId="1" numFmtId="0" xfId="0" applyAlignment="1" applyBorder="1" applyFont="1">
      <alignment horizontal="center" vertical="center"/>
    </xf>
    <xf borderId="82" fillId="5" fontId="15" numFmtId="4" xfId="0" applyAlignment="1" applyBorder="1" applyFont="1" applyNumberFormat="1">
      <alignment horizontal="right" vertical="top"/>
    </xf>
    <xf borderId="83" fillId="6" fontId="2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5" fillId="0" fontId="5" numFmtId="0" xfId="0" applyAlignment="1" applyBorder="1" applyFont="1">
      <alignment shrinkToFit="0" vertical="top" wrapText="1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62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88" fillId="0" fontId="11" numFmtId="0" xfId="0" applyBorder="1" applyFont="1"/>
    <xf borderId="89" fillId="0" fontId="11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5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5" numFmtId="0" xfId="0" applyAlignment="1" applyBorder="1" applyFont="1">
      <alignment horizontal="center" vertical="top"/>
    </xf>
    <xf borderId="90" fillId="0" fontId="2" numFmtId="165" xfId="0" applyAlignment="1" applyBorder="1" applyFont="1" applyNumberFormat="1">
      <alignment vertical="top"/>
    </xf>
    <xf borderId="26" fillId="0" fontId="3" numFmtId="49" xfId="0" applyAlignment="1" applyBorder="1" applyFont="1" applyNumberFormat="1">
      <alignment horizontal="center" vertical="top"/>
    </xf>
    <xf borderId="26" fillId="0" fontId="1" numFmtId="0" xfId="0" applyAlignment="1" applyBorder="1" applyFont="1">
      <alignment horizontal="left" shrinkToFit="0" vertical="top" wrapText="1"/>
    </xf>
    <xf borderId="26" fillId="0" fontId="5" numFmtId="0" xfId="0" applyAlignment="1" applyBorder="1" applyFont="1">
      <alignment horizontal="center" vertical="top"/>
    </xf>
    <xf borderId="91" fillId="0" fontId="1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horizontal="left" shrinkToFit="0" vertical="top" wrapText="1"/>
    </xf>
    <xf borderId="22" fillId="0" fontId="5" numFmtId="0" xfId="0" applyAlignment="1" applyBorder="1" applyFont="1">
      <alignment horizontal="center" vertical="top"/>
    </xf>
    <xf borderId="92" fillId="6" fontId="3" numFmtId="49" xfId="0" applyAlignment="1" applyBorder="1" applyFont="1" applyNumberFormat="1">
      <alignment horizontal="center" vertical="top"/>
    </xf>
    <xf borderId="21" fillId="6" fontId="2" numFmtId="4" xfId="0" applyAlignment="1" applyBorder="1" applyFont="1" applyNumberFormat="1">
      <alignment horizontal="right" vertical="top"/>
    </xf>
    <xf borderId="20" fillId="6" fontId="2" numFmtId="4" xfId="0" applyAlignment="1" applyBorder="1" applyFont="1" applyNumberFormat="1">
      <alignment horizontal="right" vertical="top"/>
    </xf>
    <xf borderId="22" fillId="6" fontId="2" numFmtId="4" xfId="0" applyAlignment="1" applyBorder="1" applyFont="1" applyNumberFormat="1">
      <alignment horizontal="right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3" fillId="6" fontId="15" numFmtId="4" xfId="0" applyAlignment="1" applyBorder="1" applyFont="1" applyNumberFormat="1">
      <alignment horizontal="right" vertical="top"/>
    </xf>
    <xf borderId="94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3" fillId="6" fontId="2" numFmtId="4" xfId="0" applyAlignment="1" applyBorder="1" applyFont="1" applyNumberFormat="1">
      <alignment horizontal="right" vertical="top"/>
    </xf>
    <xf borderId="73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24" fillId="8" fontId="1" numFmtId="4" xfId="0" applyAlignment="1" applyBorder="1" applyFill="1" applyFont="1" applyNumberFormat="1">
      <alignment horizontal="right" vertical="top"/>
    </xf>
    <xf borderId="26" fillId="8" fontId="1" numFmtId="4" xfId="0" applyAlignment="1" applyBorder="1" applyFont="1" applyNumberFormat="1">
      <alignment horizontal="right" vertical="top"/>
    </xf>
    <xf borderId="25" fillId="8" fontId="1" numFmtId="4" xfId="0" applyAlignment="1" applyBorder="1" applyFont="1" applyNumberFormat="1">
      <alignment horizontal="right" vertical="top"/>
    </xf>
    <xf borderId="95" fillId="8" fontId="1" numFmtId="4" xfId="0" applyAlignment="1" applyBorder="1" applyFont="1" applyNumberFormat="1">
      <alignment horizontal="right" vertical="top"/>
    </xf>
    <xf borderId="96" fillId="8" fontId="1" numFmtId="4" xfId="0" applyAlignment="1" applyBorder="1" applyFont="1" applyNumberFormat="1">
      <alignment horizontal="right" vertical="top"/>
    </xf>
    <xf borderId="97" fillId="8" fontId="1" numFmtId="4" xfId="0" applyAlignment="1" applyBorder="1" applyFont="1" applyNumberFormat="1">
      <alignment horizontal="right" vertical="top"/>
    </xf>
    <xf borderId="67" fillId="6" fontId="21" numFmtId="0" xfId="0" applyAlignment="1" applyBorder="1" applyFont="1">
      <alignment horizontal="left" shrinkToFit="0" vertical="top" wrapText="1"/>
    </xf>
    <xf borderId="75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9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4" fillId="0" fontId="1" numFmtId="4" xfId="0" applyAlignment="1" applyBorder="1" applyFont="1" applyNumberFormat="1">
      <alignment horizontal="right" vertical="top"/>
    </xf>
    <xf borderId="68" fillId="0" fontId="15" numFmtId="4" xfId="0" applyAlignment="1" applyBorder="1" applyFont="1" applyNumberFormat="1">
      <alignment horizontal="right" vertical="top"/>
    </xf>
    <xf borderId="98" fillId="0" fontId="15" numFmtId="4" xfId="0" applyAlignment="1" applyBorder="1" applyFont="1" applyNumberFormat="1">
      <alignment horizontal="right" vertical="top"/>
    </xf>
    <xf borderId="98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9" fillId="0" fontId="5" numFmtId="0" xfId="0" applyAlignment="1" applyBorder="1" applyFont="1">
      <alignment shrinkToFit="0" vertical="top" wrapText="1"/>
    </xf>
    <xf borderId="100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101" fillId="0" fontId="15" numFmtId="4" xfId="0" applyAlignment="1" applyBorder="1" applyFont="1" applyNumberFormat="1">
      <alignment horizontal="right" vertical="top"/>
    </xf>
    <xf borderId="101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1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1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1" fillId="5" fontId="15" numFmtId="4" xfId="0" applyAlignment="1" applyBorder="1" applyFont="1" applyNumberFormat="1">
      <alignment horizontal="right" vertical="center"/>
    </xf>
    <xf borderId="102" fillId="5" fontId="1" numFmtId="0" xfId="0" applyAlignment="1" applyBorder="1" applyFont="1">
      <alignment vertical="center"/>
    </xf>
    <xf borderId="103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104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8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93" fillId="8" fontId="1" numFmtId="4" xfId="0" applyAlignment="1" applyBorder="1" applyFont="1" applyNumberFormat="1">
      <alignment horizontal="right" vertical="top"/>
    </xf>
    <xf borderId="69" fillId="8" fontId="1" numFmtId="4" xfId="0" applyAlignment="1" applyBorder="1" applyFont="1" applyNumberFormat="1">
      <alignment horizontal="right" vertical="top"/>
    </xf>
    <xf borderId="70" fillId="8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105" fillId="8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106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27" fillId="0" fontId="15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5" numFmtId="4" xfId="0" applyAlignment="1" applyBorder="1" applyFont="1" applyNumberFormat="1">
      <alignment horizontal="right" vertical="top"/>
    </xf>
    <xf borderId="107" fillId="7" fontId="20" numFmtId="165" xfId="0" applyAlignment="1" applyBorder="1" applyFont="1" applyNumberFormat="1">
      <alignment horizontal="left" shrinkToFit="0" vertical="center" wrapText="1"/>
    </xf>
    <xf borderId="108" fillId="0" fontId="11" numFmtId="0" xfId="0" applyBorder="1" applyFont="1"/>
    <xf borderId="109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103" fillId="0" fontId="1" numFmtId="0" xfId="0" applyAlignment="1" applyBorder="1" applyFont="1">
      <alignment shrinkToFit="0" vertical="top" wrapText="1"/>
    </xf>
    <xf borderId="110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11" fillId="0" fontId="1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shrinkToFit="0" vertical="top" wrapText="1"/>
    </xf>
    <xf borderId="102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12" fillId="6" fontId="21" numFmtId="0" xfId="0" applyAlignment="1" applyBorder="1" applyFont="1">
      <alignment horizontal="left" shrinkToFit="0" vertical="top" wrapText="1"/>
    </xf>
    <xf borderId="113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9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12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40" fillId="7" fontId="20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102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0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14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center"/>
    </xf>
    <xf borderId="0" fillId="0" fontId="26" numFmtId="4" xfId="0" applyAlignment="1" applyFont="1" applyNumberFormat="1">
      <alignment horizontal="left"/>
    </xf>
    <xf borderId="0" fillId="0" fontId="27" numFmtId="4" xfId="0" applyAlignment="1" applyFont="1" applyNumberFormat="1">
      <alignment horizontal="right"/>
    </xf>
    <xf borderId="0" fillId="0" fontId="28" numFmtId="4" xfId="0" applyAlignment="1" applyFont="1" applyNumberFormat="1">
      <alignment horizontal="right"/>
    </xf>
    <xf borderId="0" fillId="0" fontId="29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3" numFmtId="0" xfId="0" applyAlignment="1" applyFont="1">
      <alignment horizontal="right"/>
    </xf>
    <xf borderId="0" fillId="0" fontId="33" numFmtId="0" xfId="0" applyAlignment="1" applyFont="1">
      <alignment horizontal="right" shrinkToFit="0" wrapText="1"/>
    </xf>
    <xf borderId="0" fillId="0" fontId="34" numFmtId="0" xfId="0" applyAlignment="1" applyFont="1">
      <alignment horizontal="center" shrinkToFit="0" wrapText="1"/>
    </xf>
    <xf borderId="0" fillId="0" fontId="34" numFmtId="0" xfId="0" applyAlignment="1" applyFont="1">
      <alignment horizontal="center" readingOrder="0" shrinkToFit="0" wrapText="1"/>
    </xf>
    <xf borderId="0" fillId="0" fontId="35" numFmtId="0" xfId="0" applyAlignment="1" applyFont="1">
      <alignment horizontal="center" shrinkToFit="0" wrapText="1"/>
    </xf>
    <xf borderId="94" fillId="5" fontId="9" numFmtId="0" xfId="0" applyAlignment="1" applyBorder="1" applyFont="1">
      <alignment horizontal="center" shrinkToFit="0" vertical="center" wrapText="1"/>
    </xf>
    <xf borderId="59" fillId="0" fontId="11" numFmtId="0" xfId="0" applyBorder="1" applyFont="1"/>
    <xf borderId="60" fillId="0" fontId="11" numFmtId="0" xfId="0" applyBorder="1" applyFont="1"/>
    <xf borderId="94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26" fillId="0" fontId="4" numFmtId="4" xfId="0" applyAlignment="1" applyBorder="1" applyFont="1" applyNumberFormat="1">
      <alignment shrinkToFit="0" wrapText="1"/>
    </xf>
    <xf borderId="0" fillId="0" fontId="9" numFmtId="0" xfId="0" applyAlignment="1" applyFont="1">
      <alignment shrinkToFit="0" wrapText="1"/>
    </xf>
    <xf borderId="94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26" fillId="0" fontId="4" numFmtId="4" xfId="0" applyAlignment="1" applyBorder="1" applyFont="1" applyNumberFormat="1">
      <alignment horizontal="left" shrinkToFit="0" wrapText="1"/>
    </xf>
    <xf borderId="0" fillId="0" fontId="36" numFmtId="0" xfId="0" applyFont="1"/>
    <xf borderId="0" fillId="0" fontId="36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2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8</v>
      </c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10</v>
      </c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12</v>
      </c>
      <c r="B14" s="2"/>
      <c r="C14" s="8">
        <v>45839.0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13</v>
      </c>
      <c r="B15" s="2"/>
      <c r="C15" s="8">
        <v>45960.0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1"/>
      <c r="B18" s="12" t="s">
        <v>14</v>
      </c>
      <c r="O18" s="13"/>
      <c r="P18" s="14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>
      <c r="A19" s="11"/>
      <c r="B19" s="12" t="s">
        <v>15</v>
      </c>
      <c r="O19" s="13"/>
      <c r="P19" s="14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>
      <c r="A20" s="11"/>
      <c r="B20" s="15" t="s">
        <v>16</v>
      </c>
      <c r="O20" s="13"/>
      <c r="P20" s="1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ht="15.75" customHeight="1">
      <c r="A21" s="11"/>
      <c r="B21" s="4"/>
      <c r="C21" s="2"/>
      <c r="D21" s="16"/>
      <c r="E21" s="16"/>
      <c r="F21" s="16"/>
      <c r="G21" s="16"/>
      <c r="H21" s="16"/>
      <c r="I21" s="16"/>
      <c r="J21" s="17"/>
      <c r="K21" s="16"/>
      <c r="L21" s="17"/>
      <c r="M21" s="16"/>
      <c r="N21" s="17"/>
      <c r="O21" s="13"/>
      <c r="P21" s="14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ht="15.75" customHeight="1">
      <c r="A22" s="7"/>
      <c r="B22" s="7"/>
      <c r="C22" s="7"/>
      <c r="D22" s="18"/>
      <c r="E22" s="18"/>
      <c r="F22" s="18"/>
      <c r="G22" s="18"/>
      <c r="H22" s="18"/>
      <c r="I22" s="18"/>
      <c r="J22" s="19"/>
      <c r="K22" s="18"/>
      <c r="L22" s="19"/>
      <c r="M22" s="18"/>
      <c r="N22" s="19"/>
      <c r="O22" s="18"/>
      <c r="P22" s="19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20"/>
      <c r="B23" s="21" t="s">
        <v>17</v>
      </c>
      <c r="C23" s="22"/>
      <c r="D23" s="23" t="s">
        <v>18</v>
      </c>
      <c r="E23" s="24"/>
      <c r="F23" s="24"/>
      <c r="G23" s="24"/>
      <c r="H23" s="24"/>
      <c r="I23" s="24"/>
      <c r="J23" s="25"/>
      <c r="K23" s="21" t="s">
        <v>19</v>
      </c>
      <c r="L23" s="22"/>
      <c r="M23" s="21" t="s">
        <v>20</v>
      </c>
      <c r="N23" s="2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ht="135.0" customHeight="1">
      <c r="A24" s="27"/>
      <c r="B24" s="28"/>
      <c r="C24" s="29"/>
      <c r="D24" s="30" t="s">
        <v>21</v>
      </c>
      <c r="E24" s="31" t="s">
        <v>22</v>
      </c>
      <c r="F24" s="31" t="s">
        <v>23</v>
      </c>
      <c r="G24" s="31" t="s">
        <v>24</v>
      </c>
      <c r="H24" s="31" t="s">
        <v>25</v>
      </c>
      <c r="I24" s="32" t="s">
        <v>26</v>
      </c>
      <c r="J24" s="29"/>
      <c r="K24" s="28"/>
      <c r="L24" s="29"/>
      <c r="M24" s="28"/>
      <c r="N24" s="29"/>
      <c r="O24" s="7"/>
      <c r="P24" s="7"/>
      <c r="Q24" s="33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4"/>
      <c r="B25" s="35" t="s">
        <v>27</v>
      </c>
      <c r="C25" s="36" t="s">
        <v>28</v>
      </c>
      <c r="D25" s="35" t="s">
        <v>28</v>
      </c>
      <c r="E25" s="37" t="s">
        <v>28</v>
      </c>
      <c r="F25" s="37" t="s">
        <v>28</v>
      </c>
      <c r="G25" s="37" t="s">
        <v>28</v>
      </c>
      <c r="H25" s="37" t="s">
        <v>28</v>
      </c>
      <c r="I25" s="37" t="s">
        <v>27</v>
      </c>
      <c r="J25" s="38" t="s">
        <v>29</v>
      </c>
      <c r="K25" s="35" t="s">
        <v>27</v>
      </c>
      <c r="L25" s="36" t="s">
        <v>28</v>
      </c>
      <c r="M25" s="39" t="s">
        <v>27</v>
      </c>
      <c r="N25" s="40" t="s">
        <v>28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ht="30.0" customHeight="1">
      <c r="A26" s="42" t="s">
        <v>30</v>
      </c>
      <c r="B26" s="43" t="s">
        <v>31</v>
      </c>
      <c r="C26" s="44" t="s">
        <v>32</v>
      </c>
      <c r="D26" s="43" t="s">
        <v>33</v>
      </c>
      <c r="E26" s="45" t="s">
        <v>34</v>
      </c>
      <c r="F26" s="45" t="s">
        <v>35</v>
      </c>
      <c r="G26" s="45" t="s">
        <v>36</v>
      </c>
      <c r="H26" s="45" t="s">
        <v>37</v>
      </c>
      <c r="I26" s="45" t="s">
        <v>38</v>
      </c>
      <c r="J26" s="44" t="s">
        <v>39</v>
      </c>
      <c r="K26" s="43" t="s">
        <v>40</v>
      </c>
      <c r="L26" s="44" t="s">
        <v>41</v>
      </c>
      <c r="M26" s="43" t="s">
        <v>42</v>
      </c>
      <c r="N26" s="44" t="s">
        <v>43</v>
      </c>
      <c r="O26" s="46"/>
      <c r="P26" s="46"/>
      <c r="Q26" s="47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ht="30.0" customHeight="1">
      <c r="A27" s="48" t="s">
        <v>44</v>
      </c>
      <c r="B27" s="49">
        <f t="shared" ref="B27:B28" si="1">C27/N27</f>
        <v>0.8972181793</v>
      </c>
      <c r="C27" s="50">
        <v>872280.0</v>
      </c>
      <c r="D27" s="51">
        <v>0.0</v>
      </c>
      <c r="E27" s="52">
        <v>0.0</v>
      </c>
      <c r="F27" s="52">
        <v>0.0</v>
      </c>
      <c r="G27" s="52">
        <v>99925.0</v>
      </c>
      <c r="H27" s="52">
        <v>0.0</v>
      </c>
      <c r="I27" s="53">
        <f t="shared" ref="I27:I28" si="2">J27/N27</f>
        <v>0.1027818207</v>
      </c>
      <c r="J27" s="50">
        <f t="shared" ref="J27:J29" si="3">D27+E27+F27+G27+H27</f>
        <v>99925</v>
      </c>
      <c r="K27" s="49">
        <f t="shared" ref="K27:K28" si="4">L27/N27</f>
        <v>0</v>
      </c>
      <c r="L27" s="50">
        <f>'Кошторис  витрат'!S225</f>
        <v>0</v>
      </c>
      <c r="M27" s="54">
        <v>1.0</v>
      </c>
      <c r="N27" s="55">
        <f t="shared" ref="N27:N29" si="5">C27+J27+L27</f>
        <v>972205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ht="30.0" customHeight="1">
      <c r="A28" s="56" t="s">
        <v>45</v>
      </c>
      <c r="B28" s="57">
        <f t="shared" si="1"/>
        <v>0.8772776242</v>
      </c>
      <c r="C28" s="58">
        <f>'Кошторис  витрат'!J225</f>
        <v>868460.87</v>
      </c>
      <c r="D28" s="59">
        <v>0.0</v>
      </c>
      <c r="E28" s="60">
        <v>0.0</v>
      </c>
      <c r="F28" s="60">
        <v>0.0</v>
      </c>
      <c r="G28" s="60">
        <v>121489.0</v>
      </c>
      <c r="H28" s="60">
        <v>0.0</v>
      </c>
      <c r="I28" s="61">
        <f t="shared" si="2"/>
        <v>0.1227223758</v>
      </c>
      <c r="J28" s="58">
        <f t="shared" si="3"/>
        <v>121489</v>
      </c>
      <c r="K28" s="57">
        <f t="shared" si="4"/>
        <v>0</v>
      </c>
      <c r="L28" s="58">
        <f>'Кошторис  витрат'!V225</f>
        <v>0</v>
      </c>
      <c r="M28" s="62">
        <v>1.0</v>
      </c>
      <c r="N28" s="63">
        <f t="shared" si="5"/>
        <v>989949.87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ht="30.0" customHeight="1">
      <c r="A29" s="64" t="s">
        <v>46</v>
      </c>
      <c r="B29" s="65">
        <f>C29/N28</f>
        <v>0.7049084213</v>
      </c>
      <c r="C29" s="66">
        <v>697824.0</v>
      </c>
      <c r="D29" s="67">
        <v>0.0</v>
      </c>
      <c r="E29" s="68">
        <v>0.0</v>
      </c>
      <c r="F29" s="68">
        <v>0.0</v>
      </c>
      <c r="G29" s="68">
        <v>121489.0</v>
      </c>
      <c r="H29" s="68">
        <v>0.0</v>
      </c>
      <c r="I29" s="69">
        <f>J29/N28</f>
        <v>0.1227223758</v>
      </c>
      <c r="J29" s="66">
        <f t="shared" si="3"/>
        <v>121489</v>
      </c>
      <c r="K29" s="65">
        <f>L29/N28</f>
        <v>0</v>
      </c>
      <c r="L29" s="66">
        <v>0.0</v>
      </c>
      <c r="M29" s="70">
        <f>(N29*M28)/N28</f>
        <v>0.8276307971</v>
      </c>
      <c r="N29" s="71">
        <f t="shared" si="5"/>
        <v>819313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ht="30.0" customHeight="1">
      <c r="A30" s="72" t="s">
        <v>47</v>
      </c>
      <c r="B30" s="73">
        <f t="shared" ref="B30:N30" si="6">B28-B29</f>
        <v>0.1723692029</v>
      </c>
      <c r="C30" s="74">
        <f t="shared" si="6"/>
        <v>170636.87</v>
      </c>
      <c r="D30" s="75">
        <f t="shared" si="6"/>
        <v>0</v>
      </c>
      <c r="E30" s="76">
        <f t="shared" si="6"/>
        <v>0</v>
      </c>
      <c r="F30" s="76">
        <f t="shared" si="6"/>
        <v>0</v>
      </c>
      <c r="G30" s="76">
        <f t="shared" si="6"/>
        <v>0</v>
      </c>
      <c r="H30" s="76">
        <f t="shared" si="6"/>
        <v>0</v>
      </c>
      <c r="I30" s="77">
        <f t="shared" si="6"/>
        <v>0</v>
      </c>
      <c r="J30" s="74">
        <f t="shared" si="6"/>
        <v>0</v>
      </c>
      <c r="K30" s="78">
        <f t="shared" si="6"/>
        <v>0</v>
      </c>
      <c r="L30" s="74">
        <f t="shared" si="6"/>
        <v>0</v>
      </c>
      <c r="M30" s="79">
        <f t="shared" si="6"/>
        <v>0.1723692029</v>
      </c>
      <c r="N30" s="80">
        <f t="shared" si="6"/>
        <v>170636.87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1"/>
      <c r="B32" s="81" t="s">
        <v>48</v>
      </c>
      <c r="C32" s="82"/>
      <c r="D32" s="83"/>
      <c r="E32" s="83"/>
      <c r="F32" s="81"/>
      <c r="G32" s="84"/>
      <c r="H32" s="84"/>
      <c r="I32" s="85"/>
      <c r="J32" s="82"/>
      <c r="K32" s="83"/>
      <c r="L32" s="83"/>
      <c r="M32" s="83"/>
      <c r="N32" s="83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ht="15.75" customHeight="1">
      <c r="A33" s="7"/>
      <c r="B33" s="7"/>
      <c r="C33" s="7"/>
      <c r="D33" s="86" t="s">
        <v>49</v>
      </c>
      <c r="E33" s="7"/>
      <c r="F33" s="87"/>
      <c r="G33" s="88" t="s">
        <v>50</v>
      </c>
      <c r="I33" s="18"/>
      <c r="J33" s="88" t="s">
        <v>51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5.0"/>
    <col customWidth="1" min="2" max="2" width="7.86"/>
    <col customWidth="1" min="3" max="3" width="45.57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89" t="s">
        <v>52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91"/>
      <c r="Y1" s="91"/>
      <c r="Z1" s="91"/>
      <c r="AA1" s="3"/>
      <c r="AB1" s="2"/>
      <c r="AC1" s="2"/>
      <c r="AD1" s="2"/>
      <c r="AE1" s="2"/>
      <c r="AF1" s="2"/>
      <c r="AG1" s="2"/>
    </row>
    <row r="2" ht="18.0" customHeight="1">
      <c r="A2" s="92" t="str">
        <f>'Фінансування'!A12</f>
        <v>Назва Грантоотримувача:</v>
      </c>
      <c r="B2" s="93"/>
      <c r="C2" s="92" t="s">
        <v>9</v>
      </c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6"/>
      <c r="Y2" s="96"/>
      <c r="Z2" s="96"/>
      <c r="AA2" s="10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3"/>
      <c r="C3" s="92" t="s">
        <v>11</v>
      </c>
      <c r="D3" s="94"/>
      <c r="E3" s="95"/>
      <c r="F3" s="95"/>
      <c r="G3" s="95"/>
      <c r="H3" s="95"/>
      <c r="I3" s="95"/>
      <c r="J3" s="95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98"/>
      <c r="Y3" s="98"/>
      <c r="Z3" s="98"/>
      <c r="AA3" s="10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8">
        <v>45839.0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8">
        <v>45960.0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3"/>
      <c r="C6" s="99"/>
      <c r="D6" s="94"/>
      <c r="E6" s="100"/>
      <c r="F6" s="100"/>
      <c r="G6" s="100"/>
      <c r="H6" s="100"/>
      <c r="I6" s="100"/>
      <c r="J6" s="100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2"/>
      <c r="X6" s="102"/>
      <c r="Y6" s="102"/>
      <c r="Z6" s="102"/>
      <c r="AA6" s="103"/>
      <c r="AB6" s="2"/>
      <c r="AC6" s="2"/>
      <c r="AD6" s="2"/>
      <c r="AE6" s="2"/>
      <c r="AF6" s="2"/>
      <c r="AG6" s="2"/>
    </row>
    <row r="7" ht="26.25" customHeight="1">
      <c r="A7" s="104" t="s">
        <v>53</v>
      </c>
      <c r="B7" s="105" t="s">
        <v>54</v>
      </c>
      <c r="C7" s="106" t="s">
        <v>55</v>
      </c>
      <c r="D7" s="106" t="s">
        <v>56</v>
      </c>
      <c r="E7" s="107" t="s">
        <v>57</v>
      </c>
      <c r="F7" s="24"/>
      <c r="G7" s="24"/>
      <c r="H7" s="24"/>
      <c r="I7" s="24"/>
      <c r="J7" s="25"/>
      <c r="K7" s="107" t="s">
        <v>58</v>
      </c>
      <c r="L7" s="24"/>
      <c r="M7" s="24"/>
      <c r="N7" s="24"/>
      <c r="O7" s="24"/>
      <c r="P7" s="25"/>
      <c r="Q7" s="107" t="s">
        <v>59</v>
      </c>
      <c r="R7" s="24"/>
      <c r="S7" s="24"/>
      <c r="T7" s="24"/>
      <c r="U7" s="24"/>
      <c r="V7" s="25"/>
      <c r="W7" s="108" t="s">
        <v>60</v>
      </c>
      <c r="X7" s="24"/>
      <c r="Y7" s="24"/>
      <c r="Z7" s="25"/>
      <c r="AA7" s="109" t="s">
        <v>61</v>
      </c>
      <c r="AB7" s="2"/>
      <c r="AC7" s="2"/>
      <c r="AD7" s="2"/>
      <c r="AE7" s="2"/>
      <c r="AF7" s="2"/>
      <c r="AG7" s="2"/>
    </row>
    <row r="8" ht="42.0" customHeight="1">
      <c r="A8" s="27"/>
      <c r="B8" s="110"/>
      <c r="C8" s="111"/>
      <c r="D8" s="111"/>
      <c r="E8" s="112" t="s">
        <v>62</v>
      </c>
      <c r="F8" s="24"/>
      <c r="G8" s="25"/>
      <c r="H8" s="112" t="s">
        <v>63</v>
      </c>
      <c r="I8" s="24"/>
      <c r="J8" s="25"/>
      <c r="K8" s="112" t="s">
        <v>62</v>
      </c>
      <c r="L8" s="24"/>
      <c r="M8" s="25"/>
      <c r="N8" s="112" t="s">
        <v>63</v>
      </c>
      <c r="O8" s="24"/>
      <c r="P8" s="25"/>
      <c r="Q8" s="112" t="s">
        <v>62</v>
      </c>
      <c r="R8" s="24"/>
      <c r="S8" s="25"/>
      <c r="T8" s="112" t="s">
        <v>63</v>
      </c>
      <c r="U8" s="24"/>
      <c r="V8" s="25"/>
      <c r="W8" s="109" t="s">
        <v>64</v>
      </c>
      <c r="X8" s="109" t="s">
        <v>65</v>
      </c>
      <c r="Y8" s="108" t="s">
        <v>66</v>
      </c>
      <c r="Z8" s="25"/>
      <c r="AA8" s="27"/>
      <c r="AB8" s="2"/>
      <c r="AC8" s="2"/>
      <c r="AD8" s="2"/>
      <c r="AE8" s="2"/>
      <c r="AF8" s="2"/>
      <c r="AG8" s="2"/>
    </row>
    <row r="9" ht="30.0" customHeight="1">
      <c r="A9" s="113"/>
      <c r="B9" s="114"/>
      <c r="C9" s="115"/>
      <c r="D9" s="115"/>
      <c r="E9" s="116" t="s">
        <v>67</v>
      </c>
      <c r="F9" s="117" t="s">
        <v>68</v>
      </c>
      <c r="G9" s="118" t="s">
        <v>69</v>
      </c>
      <c r="H9" s="116" t="s">
        <v>67</v>
      </c>
      <c r="I9" s="117" t="s">
        <v>68</v>
      </c>
      <c r="J9" s="118" t="s">
        <v>70</v>
      </c>
      <c r="K9" s="116" t="s">
        <v>67</v>
      </c>
      <c r="L9" s="117" t="s">
        <v>71</v>
      </c>
      <c r="M9" s="118" t="s">
        <v>72</v>
      </c>
      <c r="N9" s="116" t="s">
        <v>67</v>
      </c>
      <c r="O9" s="117" t="s">
        <v>71</v>
      </c>
      <c r="P9" s="118" t="s">
        <v>73</v>
      </c>
      <c r="Q9" s="116" t="s">
        <v>67</v>
      </c>
      <c r="R9" s="117" t="s">
        <v>71</v>
      </c>
      <c r="S9" s="118" t="s">
        <v>74</v>
      </c>
      <c r="T9" s="116" t="s">
        <v>67</v>
      </c>
      <c r="U9" s="117" t="s">
        <v>71</v>
      </c>
      <c r="V9" s="118" t="s">
        <v>75</v>
      </c>
      <c r="W9" s="34"/>
      <c r="X9" s="34"/>
      <c r="Y9" s="119" t="s">
        <v>76</v>
      </c>
      <c r="Z9" s="120" t="s">
        <v>27</v>
      </c>
      <c r="AA9" s="34"/>
      <c r="AB9" s="2"/>
      <c r="AC9" s="2"/>
      <c r="AD9" s="2"/>
      <c r="AE9" s="2"/>
      <c r="AF9" s="2"/>
      <c r="AG9" s="2"/>
    </row>
    <row r="10" ht="24.75" customHeight="1">
      <c r="A10" s="121">
        <v>1.0</v>
      </c>
      <c r="B10" s="121">
        <v>2.0</v>
      </c>
      <c r="C10" s="122">
        <v>3.0</v>
      </c>
      <c r="D10" s="122">
        <v>4.0</v>
      </c>
      <c r="E10" s="123">
        <v>5.0</v>
      </c>
      <c r="F10" s="123">
        <v>6.0</v>
      </c>
      <c r="G10" s="123">
        <v>7.0</v>
      </c>
      <c r="H10" s="123">
        <v>8.0</v>
      </c>
      <c r="I10" s="123">
        <v>9.0</v>
      </c>
      <c r="J10" s="123">
        <v>10.0</v>
      </c>
      <c r="K10" s="123">
        <v>11.0</v>
      </c>
      <c r="L10" s="123">
        <v>12.0</v>
      </c>
      <c r="M10" s="123">
        <v>13.0</v>
      </c>
      <c r="N10" s="123">
        <v>14.0</v>
      </c>
      <c r="O10" s="123">
        <v>15.0</v>
      </c>
      <c r="P10" s="123">
        <v>16.0</v>
      </c>
      <c r="Q10" s="123">
        <v>17.0</v>
      </c>
      <c r="R10" s="123">
        <v>18.0</v>
      </c>
      <c r="S10" s="123">
        <v>19.0</v>
      </c>
      <c r="T10" s="123">
        <v>20.0</v>
      </c>
      <c r="U10" s="123">
        <v>21.0</v>
      </c>
      <c r="V10" s="123">
        <v>22.0</v>
      </c>
      <c r="W10" s="123">
        <v>23.0</v>
      </c>
      <c r="X10" s="123">
        <v>24.0</v>
      </c>
      <c r="Y10" s="123">
        <v>25.0</v>
      </c>
      <c r="Z10" s="123">
        <v>26.0</v>
      </c>
      <c r="AA10" s="124">
        <v>27.0</v>
      </c>
      <c r="AB10" s="2"/>
      <c r="AC10" s="2"/>
      <c r="AD10" s="2"/>
      <c r="AE10" s="2"/>
      <c r="AF10" s="2"/>
      <c r="AG10" s="2"/>
    </row>
    <row r="11" ht="23.25" customHeight="1">
      <c r="A11" s="125" t="s">
        <v>77</v>
      </c>
      <c r="B11" s="126"/>
      <c r="C11" s="127" t="s">
        <v>78</v>
      </c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30"/>
      <c r="X11" s="130"/>
      <c r="Y11" s="130"/>
      <c r="Z11" s="130"/>
      <c r="AA11" s="131"/>
      <c r="AB11" s="132"/>
      <c r="AC11" s="132"/>
      <c r="AD11" s="132"/>
      <c r="AE11" s="132"/>
      <c r="AF11" s="132"/>
      <c r="AG11" s="132"/>
    </row>
    <row r="12" ht="30.0" customHeight="1">
      <c r="A12" s="133" t="s">
        <v>79</v>
      </c>
      <c r="B12" s="134">
        <v>1.0</v>
      </c>
      <c r="C12" s="135" t="s">
        <v>80</v>
      </c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8"/>
      <c r="X12" s="138"/>
      <c r="Y12" s="138"/>
      <c r="Z12" s="138"/>
      <c r="AA12" s="139"/>
      <c r="AB12" s="9"/>
      <c r="AC12" s="10"/>
      <c r="AD12" s="10"/>
      <c r="AE12" s="10"/>
      <c r="AF12" s="10"/>
      <c r="AG12" s="10"/>
    </row>
    <row r="13" ht="30.0" customHeight="1">
      <c r="A13" s="140" t="s">
        <v>81</v>
      </c>
      <c r="B13" s="141" t="s">
        <v>82</v>
      </c>
      <c r="C13" s="142" t="s">
        <v>83</v>
      </c>
      <c r="D13" s="143"/>
      <c r="E13" s="144">
        <f>SUM(E14:E16)</f>
        <v>0</v>
      </c>
      <c r="F13" s="145"/>
      <c r="G13" s="146">
        <f t="shared" ref="G13:H13" si="1">SUM(G14:G16)</f>
        <v>0</v>
      </c>
      <c r="H13" s="144">
        <f t="shared" si="1"/>
        <v>0</v>
      </c>
      <c r="I13" s="145"/>
      <c r="J13" s="146">
        <f t="shared" ref="J13:K13" si="2">SUM(J14:J16)</f>
        <v>0</v>
      </c>
      <c r="K13" s="144">
        <f t="shared" si="2"/>
        <v>0</v>
      </c>
      <c r="L13" s="145"/>
      <c r="M13" s="146">
        <f t="shared" ref="M13:N13" si="3">SUM(M14:M16)</f>
        <v>0</v>
      </c>
      <c r="N13" s="144">
        <f t="shared" si="3"/>
        <v>0</v>
      </c>
      <c r="O13" s="145"/>
      <c r="P13" s="146">
        <f t="shared" ref="P13:Q13" si="4">SUM(P14:P16)</f>
        <v>0</v>
      </c>
      <c r="Q13" s="144">
        <f t="shared" si="4"/>
        <v>0</v>
      </c>
      <c r="R13" s="145"/>
      <c r="S13" s="146">
        <f t="shared" ref="S13:T13" si="5">SUM(S14:S16)</f>
        <v>0</v>
      </c>
      <c r="T13" s="144">
        <f t="shared" si="5"/>
        <v>0</v>
      </c>
      <c r="U13" s="145"/>
      <c r="V13" s="146">
        <f t="shared" ref="V13:X13" si="6">SUM(V14:V16)</f>
        <v>0</v>
      </c>
      <c r="W13" s="146">
        <f t="shared" si="6"/>
        <v>0</v>
      </c>
      <c r="X13" s="146">
        <f t="shared" si="6"/>
        <v>0</v>
      </c>
      <c r="Y13" s="147">
        <f t="shared" ref="Y13:Y33" si="7">W13-X13</f>
        <v>0</v>
      </c>
      <c r="Z13" s="148" t="str">
        <f t="shared" ref="Z13:Z33" si="8">Y13/W13</f>
        <v>#DIV/0!</v>
      </c>
      <c r="AA13" s="149"/>
      <c r="AB13" s="150"/>
      <c r="AC13" s="150"/>
      <c r="AD13" s="150"/>
      <c r="AE13" s="150"/>
      <c r="AF13" s="150"/>
      <c r="AG13" s="150"/>
    </row>
    <row r="14" ht="30.0" customHeight="1">
      <c r="A14" s="151" t="s">
        <v>84</v>
      </c>
      <c r="B14" s="152" t="s">
        <v>85</v>
      </c>
      <c r="C14" s="153" t="s">
        <v>86</v>
      </c>
      <c r="D14" s="154" t="s">
        <v>87</v>
      </c>
      <c r="E14" s="155"/>
      <c r="F14" s="156"/>
      <c r="G14" s="157">
        <f t="shared" ref="G14:G16" si="9">E14*F14</f>
        <v>0</v>
      </c>
      <c r="H14" s="155"/>
      <c r="I14" s="156"/>
      <c r="J14" s="157">
        <f t="shared" ref="J14:J16" si="10">H14*I14</f>
        <v>0</v>
      </c>
      <c r="K14" s="155"/>
      <c r="L14" s="156"/>
      <c r="M14" s="157">
        <f t="shared" ref="M14:M16" si="11">K14*L14</f>
        <v>0</v>
      </c>
      <c r="N14" s="155"/>
      <c r="O14" s="156"/>
      <c r="P14" s="157">
        <f t="shared" ref="P14:P16" si="12">N14*O14</f>
        <v>0</v>
      </c>
      <c r="Q14" s="155"/>
      <c r="R14" s="156"/>
      <c r="S14" s="157">
        <f t="shared" ref="S14:S16" si="13">Q14*R14</f>
        <v>0</v>
      </c>
      <c r="T14" s="155"/>
      <c r="U14" s="156"/>
      <c r="V14" s="157">
        <f t="shared" ref="V14:V16" si="14">T14*U14</f>
        <v>0</v>
      </c>
      <c r="W14" s="158">
        <f t="shared" ref="W14:W16" si="15">G14+M14+S14</f>
        <v>0</v>
      </c>
      <c r="X14" s="159">
        <f t="shared" ref="X14:X16" si="16">J14+P14+V14</f>
        <v>0</v>
      </c>
      <c r="Y14" s="159">
        <f t="shared" si="7"/>
        <v>0</v>
      </c>
      <c r="Z14" s="160" t="str">
        <f t="shared" si="8"/>
        <v>#DIV/0!</v>
      </c>
      <c r="AA14" s="161"/>
      <c r="AB14" s="162"/>
      <c r="AC14" s="163"/>
      <c r="AD14" s="163"/>
      <c r="AE14" s="163"/>
      <c r="AF14" s="163"/>
      <c r="AG14" s="163"/>
    </row>
    <row r="15" ht="30.0" customHeight="1">
      <c r="A15" s="151" t="s">
        <v>84</v>
      </c>
      <c r="B15" s="152" t="s">
        <v>88</v>
      </c>
      <c r="C15" s="153" t="s">
        <v>86</v>
      </c>
      <c r="D15" s="154" t="s">
        <v>87</v>
      </c>
      <c r="E15" s="155"/>
      <c r="F15" s="156"/>
      <c r="G15" s="157">
        <f t="shared" si="9"/>
        <v>0</v>
      </c>
      <c r="H15" s="155"/>
      <c r="I15" s="156"/>
      <c r="J15" s="157">
        <f t="shared" si="10"/>
        <v>0</v>
      </c>
      <c r="K15" s="155"/>
      <c r="L15" s="156"/>
      <c r="M15" s="157">
        <f t="shared" si="11"/>
        <v>0</v>
      </c>
      <c r="N15" s="155"/>
      <c r="O15" s="156"/>
      <c r="P15" s="157">
        <f t="shared" si="12"/>
        <v>0</v>
      </c>
      <c r="Q15" s="155"/>
      <c r="R15" s="156"/>
      <c r="S15" s="157">
        <f t="shared" si="13"/>
        <v>0</v>
      </c>
      <c r="T15" s="155"/>
      <c r="U15" s="156"/>
      <c r="V15" s="157">
        <f t="shared" si="14"/>
        <v>0</v>
      </c>
      <c r="W15" s="158">
        <f t="shared" si="15"/>
        <v>0</v>
      </c>
      <c r="X15" s="159">
        <f t="shared" si="16"/>
        <v>0</v>
      </c>
      <c r="Y15" s="159">
        <f t="shared" si="7"/>
        <v>0</v>
      </c>
      <c r="Z15" s="160" t="str">
        <f t="shared" si="8"/>
        <v>#DIV/0!</v>
      </c>
      <c r="AA15" s="161"/>
      <c r="AB15" s="163"/>
      <c r="AC15" s="163"/>
      <c r="AD15" s="163"/>
      <c r="AE15" s="163"/>
      <c r="AF15" s="163"/>
      <c r="AG15" s="163"/>
    </row>
    <row r="16" ht="30.0" customHeight="1">
      <c r="A16" s="164" t="s">
        <v>84</v>
      </c>
      <c r="B16" s="165" t="s">
        <v>89</v>
      </c>
      <c r="C16" s="153" t="s">
        <v>86</v>
      </c>
      <c r="D16" s="166" t="s">
        <v>87</v>
      </c>
      <c r="E16" s="167"/>
      <c r="F16" s="168"/>
      <c r="G16" s="169">
        <f t="shared" si="9"/>
        <v>0</v>
      </c>
      <c r="H16" s="167"/>
      <c r="I16" s="168"/>
      <c r="J16" s="169">
        <f t="shared" si="10"/>
        <v>0</v>
      </c>
      <c r="K16" s="167"/>
      <c r="L16" s="168"/>
      <c r="M16" s="169">
        <f t="shared" si="11"/>
        <v>0</v>
      </c>
      <c r="N16" s="167"/>
      <c r="O16" s="168"/>
      <c r="P16" s="169">
        <f t="shared" si="12"/>
        <v>0</v>
      </c>
      <c r="Q16" s="167"/>
      <c r="R16" s="156"/>
      <c r="S16" s="169">
        <f t="shared" si="13"/>
        <v>0</v>
      </c>
      <c r="T16" s="167"/>
      <c r="U16" s="156"/>
      <c r="V16" s="169">
        <f t="shared" si="14"/>
        <v>0</v>
      </c>
      <c r="W16" s="170">
        <f t="shared" si="15"/>
        <v>0</v>
      </c>
      <c r="X16" s="159">
        <f t="shared" si="16"/>
        <v>0</v>
      </c>
      <c r="Y16" s="159">
        <f t="shared" si="7"/>
        <v>0</v>
      </c>
      <c r="Z16" s="160" t="str">
        <f t="shared" si="8"/>
        <v>#DIV/0!</v>
      </c>
      <c r="AA16" s="171"/>
      <c r="AB16" s="163"/>
      <c r="AC16" s="163"/>
      <c r="AD16" s="163"/>
      <c r="AE16" s="163"/>
      <c r="AF16" s="163"/>
      <c r="AG16" s="163"/>
    </row>
    <row r="17" ht="30.0" customHeight="1">
      <c r="A17" s="140" t="s">
        <v>81</v>
      </c>
      <c r="B17" s="141" t="s">
        <v>90</v>
      </c>
      <c r="C17" s="172" t="s">
        <v>91</v>
      </c>
      <c r="D17" s="173"/>
      <c r="E17" s="174">
        <f>SUM(E18:E20)</f>
        <v>0</v>
      </c>
      <c r="F17" s="175"/>
      <c r="G17" s="176">
        <f t="shared" ref="G17:H17" si="17">SUM(G18:G20)</f>
        <v>0</v>
      </c>
      <c r="H17" s="174">
        <f t="shared" si="17"/>
        <v>0</v>
      </c>
      <c r="I17" s="175"/>
      <c r="J17" s="176">
        <f t="shared" ref="J17:K17" si="18">SUM(J18:J20)</f>
        <v>0</v>
      </c>
      <c r="K17" s="174">
        <f t="shared" si="18"/>
        <v>0</v>
      </c>
      <c r="L17" s="175"/>
      <c r="M17" s="176">
        <f t="shared" ref="M17:N17" si="19">SUM(M18:M20)</f>
        <v>0</v>
      </c>
      <c r="N17" s="174">
        <f t="shared" si="19"/>
        <v>0</v>
      </c>
      <c r="O17" s="175"/>
      <c r="P17" s="176">
        <f t="shared" ref="P17:Q17" si="20">SUM(P18:P20)</f>
        <v>0</v>
      </c>
      <c r="Q17" s="174">
        <f t="shared" si="20"/>
        <v>0</v>
      </c>
      <c r="R17" s="175"/>
      <c r="S17" s="176">
        <f t="shared" ref="S17:T17" si="21">SUM(S18:S20)</f>
        <v>0</v>
      </c>
      <c r="T17" s="174">
        <f t="shared" si="21"/>
        <v>0</v>
      </c>
      <c r="U17" s="175"/>
      <c r="V17" s="176">
        <f t="shared" ref="V17:X17" si="22">SUM(V18:V20)</f>
        <v>0</v>
      </c>
      <c r="W17" s="176">
        <f t="shared" si="22"/>
        <v>0</v>
      </c>
      <c r="X17" s="177">
        <f t="shared" si="22"/>
        <v>0</v>
      </c>
      <c r="Y17" s="177">
        <f t="shared" si="7"/>
        <v>0</v>
      </c>
      <c r="Z17" s="177" t="str">
        <f t="shared" si="8"/>
        <v>#DIV/0!</v>
      </c>
      <c r="AA17" s="178"/>
      <c r="AB17" s="150"/>
      <c r="AC17" s="150"/>
      <c r="AD17" s="150"/>
      <c r="AE17" s="150"/>
      <c r="AF17" s="150"/>
      <c r="AG17" s="150"/>
    </row>
    <row r="18" ht="30.0" customHeight="1">
      <c r="A18" s="151" t="s">
        <v>84</v>
      </c>
      <c r="B18" s="152" t="s">
        <v>92</v>
      </c>
      <c r="C18" s="153" t="s">
        <v>86</v>
      </c>
      <c r="D18" s="154" t="s">
        <v>87</v>
      </c>
      <c r="E18" s="155"/>
      <c r="F18" s="156"/>
      <c r="G18" s="157">
        <f t="shared" ref="G18:G20" si="23">E18*F18</f>
        <v>0</v>
      </c>
      <c r="H18" s="155"/>
      <c r="I18" s="156"/>
      <c r="J18" s="157">
        <f t="shared" ref="J18:J20" si="24">H18*I18</f>
        <v>0</v>
      </c>
      <c r="K18" s="155"/>
      <c r="L18" s="156"/>
      <c r="M18" s="157">
        <f t="shared" ref="M18:M20" si="25">K18*L18</f>
        <v>0</v>
      </c>
      <c r="N18" s="155"/>
      <c r="O18" s="156"/>
      <c r="P18" s="157">
        <f t="shared" ref="P18:P20" si="26">N18*O18</f>
        <v>0</v>
      </c>
      <c r="Q18" s="155"/>
      <c r="R18" s="156"/>
      <c r="S18" s="157">
        <f t="shared" ref="S18:S20" si="27">Q18*R18</f>
        <v>0</v>
      </c>
      <c r="T18" s="155"/>
      <c r="U18" s="156"/>
      <c r="V18" s="157">
        <f t="shared" ref="V18:V20" si="28">T18*U18</f>
        <v>0</v>
      </c>
      <c r="W18" s="158">
        <f t="shared" ref="W18:W20" si="29">G18+M18+S18</f>
        <v>0</v>
      </c>
      <c r="X18" s="159">
        <f t="shared" ref="X18:X20" si="30">J18+P18+V18</f>
        <v>0</v>
      </c>
      <c r="Y18" s="159">
        <f t="shared" si="7"/>
        <v>0</v>
      </c>
      <c r="Z18" s="160" t="str">
        <f t="shared" si="8"/>
        <v>#DIV/0!</v>
      </c>
      <c r="AA18" s="161"/>
      <c r="AB18" s="163"/>
      <c r="AC18" s="163"/>
      <c r="AD18" s="163"/>
      <c r="AE18" s="163"/>
      <c r="AF18" s="163"/>
      <c r="AG18" s="163"/>
    </row>
    <row r="19" ht="30.0" customHeight="1">
      <c r="A19" s="151" t="s">
        <v>84</v>
      </c>
      <c r="B19" s="152" t="s">
        <v>93</v>
      </c>
      <c r="C19" s="153" t="s">
        <v>86</v>
      </c>
      <c r="D19" s="154" t="s">
        <v>87</v>
      </c>
      <c r="E19" s="155"/>
      <c r="F19" s="156"/>
      <c r="G19" s="157">
        <f t="shared" si="23"/>
        <v>0</v>
      </c>
      <c r="H19" s="155"/>
      <c r="I19" s="156"/>
      <c r="J19" s="157">
        <f t="shared" si="24"/>
        <v>0</v>
      </c>
      <c r="K19" s="155"/>
      <c r="L19" s="156"/>
      <c r="M19" s="157">
        <f t="shared" si="25"/>
        <v>0</v>
      </c>
      <c r="N19" s="155"/>
      <c r="O19" s="156"/>
      <c r="P19" s="157">
        <f t="shared" si="26"/>
        <v>0</v>
      </c>
      <c r="Q19" s="155"/>
      <c r="R19" s="156"/>
      <c r="S19" s="157">
        <f t="shared" si="27"/>
        <v>0</v>
      </c>
      <c r="T19" s="155"/>
      <c r="U19" s="156"/>
      <c r="V19" s="157">
        <f t="shared" si="28"/>
        <v>0</v>
      </c>
      <c r="W19" s="158">
        <f t="shared" si="29"/>
        <v>0</v>
      </c>
      <c r="X19" s="159">
        <f t="shared" si="30"/>
        <v>0</v>
      </c>
      <c r="Y19" s="159">
        <f t="shared" si="7"/>
        <v>0</v>
      </c>
      <c r="Z19" s="160" t="str">
        <f t="shared" si="8"/>
        <v>#DIV/0!</v>
      </c>
      <c r="AA19" s="161"/>
      <c r="AB19" s="163"/>
      <c r="AC19" s="163"/>
      <c r="AD19" s="163"/>
      <c r="AE19" s="163"/>
      <c r="AF19" s="163"/>
      <c r="AG19" s="163"/>
    </row>
    <row r="20" ht="30.0" customHeight="1">
      <c r="A20" s="179" t="s">
        <v>84</v>
      </c>
      <c r="B20" s="165" t="s">
        <v>94</v>
      </c>
      <c r="C20" s="153" t="s">
        <v>86</v>
      </c>
      <c r="D20" s="180" t="s">
        <v>87</v>
      </c>
      <c r="E20" s="181"/>
      <c r="F20" s="182"/>
      <c r="G20" s="183">
        <f t="shared" si="23"/>
        <v>0</v>
      </c>
      <c r="H20" s="181"/>
      <c r="I20" s="182"/>
      <c r="J20" s="183">
        <f t="shared" si="24"/>
        <v>0</v>
      </c>
      <c r="K20" s="181"/>
      <c r="L20" s="182"/>
      <c r="M20" s="183">
        <f t="shared" si="25"/>
        <v>0</v>
      </c>
      <c r="N20" s="181"/>
      <c r="O20" s="182"/>
      <c r="P20" s="183">
        <f t="shared" si="26"/>
        <v>0</v>
      </c>
      <c r="Q20" s="181"/>
      <c r="R20" s="182"/>
      <c r="S20" s="183">
        <f t="shared" si="27"/>
        <v>0</v>
      </c>
      <c r="T20" s="181"/>
      <c r="U20" s="182"/>
      <c r="V20" s="183">
        <f t="shared" si="28"/>
        <v>0</v>
      </c>
      <c r="W20" s="170">
        <f t="shared" si="29"/>
        <v>0</v>
      </c>
      <c r="X20" s="159">
        <f t="shared" si="30"/>
        <v>0</v>
      </c>
      <c r="Y20" s="159">
        <f t="shared" si="7"/>
        <v>0</v>
      </c>
      <c r="Z20" s="160" t="str">
        <f t="shared" si="8"/>
        <v>#DIV/0!</v>
      </c>
      <c r="AA20" s="184"/>
      <c r="AB20" s="163"/>
      <c r="AC20" s="163"/>
      <c r="AD20" s="163"/>
      <c r="AE20" s="163"/>
      <c r="AF20" s="163"/>
      <c r="AG20" s="163"/>
    </row>
    <row r="21" ht="30.0" customHeight="1">
      <c r="A21" s="140" t="s">
        <v>81</v>
      </c>
      <c r="B21" s="141" t="s">
        <v>95</v>
      </c>
      <c r="C21" s="185" t="s">
        <v>96</v>
      </c>
      <c r="D21" s="173"/>
      <c r="E21" s="174">
        <f>SUM(E22:E24)</f>
        <v>12</v>
      </c>
      <c r="F21" s="175"/>
      <c r="G21" s="176">
        <f t="shared" ref="G21:H21" si="31">SUM(G22:G24)</f>
        <v>204000</v>
      </c>
      <c r="H21" s="174">
        <f t="shared" si="31"/>
        <v>12</v>
      </c>
      <c r="I21" s="175"/>
      <c r="J21" s="176">
        <f t="shared" ref="J21:K21" si="32">SUM(J22:J24)</f>
        <v>204000</v>
      </c>
      <c r="K21" s="174">
        <f t="shared" si="32"/>
        <v>0</v>
      </c>
      <c r="L21" s="175"/>
      <c r="M21" s="176">
        <f t="shared" ref="M21:N21" si="33">SUM(M22:M24)</f>
        <v>0</v>
      </c>
      <c r="N21" s="174">
        <f t="shared" si="33"/>
        <v>0</v>
      </c>
      <c r="O21" s="175"/>
      <c r="P21" s="176">
        <f t="shared" ref="P21:Q21" si="34">SUM(P22:P24)</f>
        <v>0</v>
      </c>
      <c r="Q21" s="174">
        <f t="shared" si="34"/>
        <v>0</v>
      </c>
      <c r="R21" s="175"/>
      <c r="S21" s="176">
        <f t="shared" ref="S21:T21" si="35">SUM(S22:S24)</f>
        <v>0</v>
      </c>
      <c r="T21" s="174">
        <f t="shared" si="35"/>
        <v>0</v>
      </c>
      <c r="U21" s="175"/>
      <c r="V21" s="176">
        <f t="shared" ref="V21:X21" si="36">SUM(V22:V24)</f>
        <v>0</v>
      </c>
      <c r="W21" s="176">
        <f t="shared" si="36"/>
        <v>204000</v>
      </c>
      <c r="X21" s="176">
        <f t="shared" si="36"/>
        <v>204000</v>
      </c>
      <c r="Y21" s="147">
        <f t="shared" si="7"/>
        <v>0</v>
      </c>
      <c r="Z21" s="148">
        <f t="shared" si="8"/>
        <v>0</v>
      </c>
      <c r="AA21" s="178"/>
      <c r="AB21" s="150"/>
      <c r="AC21" s="150"/>
      <c r="AD21" s="150"/>
      <c r="AE21" s="150"/>
      <c r="AF21" s="150"/>
      <c r="AG21" s="150"/>
    </row>
    <row r="22" ht="30.0" customHeight="1">
      <c r="A22" s="151" t="s">
        <v>84</v>
      </c>
      <c r="B22" s="152" t="s">
        <v>97</v>
      </c>
      <c r="C22" s="153" t="s">
        <v>98</v>
      </c>
      <c r="D22" s="154" t="s">
        <v>87</v>
      </c>
      <c r="E22" s="155">
        <v>4.0</v>
      </c>
      <c r="F22" s="156">
        <v>17000.0</v>
      </c>
      <c r="G22" s="157">
        <f t="shared" ref="G22:G24" si="37">E22*F22</f>
        <v>68000</v>
      </c>
      <c r="H22" s="155">
        <v>4.0</v>
      </c>
      <c r="I22" s="156">
        <v>17000.0</v>
      </c>
      <c r="J22" s="157">
        <f t="shared" ref="J22:J24" si="38">H22*I22</f>
        <v>68000</v>
      </c>
      <c r="K22" s="155"/>
      <c r="L22" s="156"/>
      <c r="M22" s="157">
        <f t="shared" ref="M22:M24" si="39">K22*L22</f>
        <v>0</v>
      </c>
      <c r="N22" s="155"/>
      <c r="O22" s="156"/>
      <c r="P22" s="157">
        <f t="shared" ref="P22:P24" si="40">N22*O22</f>
        <v>0</v>
      </c>
      <c r="Q22" s="155"/>
      <c r="R22" s="156"/>
      <c r="S22" s="157">
        <f t="shared" ref="S22:S24" si="41">Q22*R22</f>
        <v>0</v>
      </c>
      <c r="T22" s="155"/>
      <c r="U22" s="156"/>
      <c r="V22" s="157">
        <f t="shared" ref="V22:V24" si="42">T22*U22</f>
        <v>0</v>
      </c>
      <c r="W22" s="158">
        <f t="shared" ref="W22:W24" si="43">G22+M22+S22</f>
        <v>68000</v>
      </c>
      <c r="X22" s="159">
        <f t="shared" ref="X22:X24" si="44">J22+P22+V22</f>
        <v>68000</v>
      </c>
      <c r="Y22" s="159">
        <f t="shared" si="7"/>
        <v>0</v>
      </c>
      <c r="Z22" s="160">
        <f t="shared" si="8"/>
        <v>0</v>
      </c>
      <c r="AA22" s="161"/>
      <c r="AB22" s="163"/>
      <c r="AC22" s="163"/>
      <c r="AD22" s="163"/>
      <c r="AE22" s="163"/>
      <c r="AF22" s="163"/>
      <c r="AG22" s="163"/>
    </row>
    <row r="23" ht="30.0" customHeight="1">
      <c r="A23" s="151" t="s">
        <v>84</v>
      </c>
      <c r="B23" s="152" t="s">
        <v>99</v>
      </c>
      <c r="C23" s="153" t="s">
        <v>100</v>
      </c>
      <c r="D23" s="154" t="s">
        <v>87</v>
      </c>
      <c r="E23" s="155">
        <v>4.0</v>
      </c>
      <c r="F23" s="156">
        <v>17000.0</v>
      </c>
      <c r="G23" s="157">
        <f t="shared" si="37"/>
        <v>68000</v>
      </c>
      <c r="H23" s="155">
        <v>4.0</v>
      </c>
      <c r="I23" s="156">
        <v>17000.0</v>
      </c>
      <c r="J23" s="157">
        <f t="shared" si="38"/>
        <v>68000</v>
      </c>
      <c r="K23" s="155"/>
      <c r="L23" s="156"/>
      <c r="M23" s="157">
        <f t="shared" si="39"/>
        <v>0</v>
      </c>
      <c r="N23" s="155"/>
      <c r="O23" s="156"/>
      <c r="P23" s="157">
        <f t="shared" si="40"/>
        <v>0</v>
      </c>
      <c r="Q23" s="155"/>
      <c r="R23" s="156"/>
      <c r="S23" s="157">
        <f t="shared" si="41"/>
        <v>0</v>
      </c>
      <c r="T23" s="155"/>
      <c r="U23" s="156"/>
      <c r="V23" s="157">
        <f t="shared" si="42"/>
        <v>0</v>
      </c>
      <c r="W23" s="158">
        <f t="shared" si="43"/>
        <v>68000</v>
      </c>
      <c r="X23" s="159">
        <f t="shared" si="44"/>
        <v>68000</v>
      </c>
      <c r="Y23" s="159">
        <f t="shared" si="7"/>
        <v>0</v>
      </c>
      <c r="Z23" s="160">
        <f t="shared" si="8"/>
        <v>0</v>
      </c>
      <c r="AA23" s="161"/>
      <c r="AB23" s="163"/>
      <c r="AC23" s="163"/>
      <c r="AD23" s="163"/>
      <c r="AE23" s="163"/>
      <c r="AF23" s="163"/>
      <c r="AG23" s="163"/>
    </row>
    <row r="24" ht="30.0" customHeight="1">
      <c r="A24" s="164" t="s">
        <v>84</v>
      </c>
      <c r="B24" s="186" t="s">
        <v>101</v>
      </c>
      <c r="C24" s="153" t="s">
        <v>102</v>
      </c>
      <c r="D24" s="166" t="s">
        <v>87</v>
      </c>
      <c r="E24" s="167">
        <v>4.0</v>
      </c>
      <c r="F24" s="168">
        <v>17000.0</v>
      </c>
      <c r="G24" s="169">
        <f t="shared" si="37"/>
        <v>68000</v>
      </c>
      <c r="H24" s="167">
        <v>4.0</v>
      </c>
      <c r="I24" s="168">
        <v>17000.0</v>
      </c>
      <c r="J24" s="169">
        <f t="shared" si="38"/>
        <v>68000</v>
      </c>
      <c r="K24" s="181"/>
      <c r="L24" s="182"/>
      <c r="M24" s="183">
        <f t="shared" si="39"/>
        <v>0</v>
      </c>
      <c r="N24" s="181"/>
      <c r="O24" s="182"/>
      <c r="P24" s="183">
        <f t="shared" si="40"/>
        <v>0</v>
      </c>
      <c r="Q24" s="181"/>
      <c r="R24" s="182"/>
      <c r="S24" s="183">
        <f t="shared" si="41"/>
        <v>0</v>
      </c>
      <c r="T24" s="181"/>
      <c r="U24" s="182"/>
      <c r="V24" s="183">
        <f t="shared" si="42"/>
        <v>0</v>
      </c>
      <c r="W24" s="170">
        <f t="shared" si="43"/>
        <v>68000</v>
      </c>
      <c r="X24" s="159">
        <f t="shared" si="44"/>
        <v>68000</v>
      </c>
      <c r="Y24" s="159">
        <f t="shared" si="7"/>
        <v>0</v>
      </c>
      <c r="Z24" s="160">
        <f t="shared" si="8"/>
        <v>0</v>
      </c>
      <c r="AA24" s="184"/>
      <c r="AB24" s="163"/>
      <c r="AC24" s="163"/>
      <c r="AD24" s="163"/>
      <c r="AE24" s="163"/>
      <c r="AF24" s="163"/>
      <c r="AG24" s="163"/>
    </row>
    <row r="25" ht="30.0" customHeight="1">
      <c r="A25" s="140" t="s">
        <v>79</v>
      </c>
      <c r="B25" s="187" t="s">
        <v>103</v>
      </c>
      <c r="C25" s="172" t="s">
        <v>104</v>
      </c>
      <c r="D25" s="173"/>
      <c r="E25" s="174">
        <f>SUM(E26:E28)</f>
        <v>204000</v>
      </c>
      <c r="F25" s="175"/>
      <c r="G25" s="176">
        <f t="shared" ref="G25:H25" si="45">SUM(G26:G28)</f>
        <v>44880</v>
      </c>
      <c r="H25" s="174">
        <f t="shared" si="45"/>
        <v>204000</v>
      </c>
      <c r="I25" s="175"/>
      <c r="J25" s="176">
        <f t="shared" ref="J25:K25" si="46">SUM(J26:J28)</f>
        <v>44880</v>
      </c>
      <c r="K25" s="174">
        <f t="shared" si="46"/>
        <v>0</v>
      </c>
      <c r="L25" s="175"/>
      <c r="M25" s="176">
        <f t="shared" ref="M25:N25" si="47">SUM(M26:M28)</f>
        <v>0</v>
      </c>
      <c r="N25" s="174">
        <f t="shared" si="47"/>
        <v>0</v>
      </c>
      <c r="O25" s="175"/>
      <c r="P25" s="176">
        <f t="shared" ref="P25:Q25" si="48">SUM(P26:P28)</f>
        <v>0</v>
      </c>
      <c r="Q25" s="174">
        <f t="shared" si="48"/>
        <v>0</v>
      </c>
      <c r="R25" s="175"/>
      <c r="S25" s="176">
        <f t="shared" ref="S25:T25" si="49">SUM(S26:S28)</f>
        <v>0</v>
      </c>
      <c r="T25" s="174">
        <f t="shared" si="49"/>
        <v>0</v>
      </c>
      <c r="U25" s="175"/>
      <c r="V25" s="176">
        <f t="shared" ref="V25:X25" si="50">SUM(V26:V28)</f>
        <v>0</v>
      </c>
      <c r="W25" s="176">
        <f t="shared" si="50"/>
        <v>44880</v>
      </c>
      <c r="X25" s="176">
        <f t="shared" si="50"/>
        <v>44880</v>
      </c>
      <c r="Y25" s="147">
        <f t="shared" si="7"/>
        <v>0</v>
      </c>
      <c r="Z25" s="148">
        <f t="shared" si="8"/>
        <v>0</v>
      </c>
      <c r="AA25" s="178"/>
      <c r="AB25" s="10"/>
      <c r="AC25" s="10"/>
      <c r="AD25" s="10"/>
      <c r="AE25" s="10"/>
      <c r="AF25" s="10"/>
      <c r="AG25" s="10"/>
    </row>
    <row r="26" ht="30.0" customHeight="1">
      <c r="A26" s="188" t="s">
        <v>84</v>
      </c>
      <c r="B26" s="189" t="s">
        <v>105</v>
      </c>
      <c r="C26" s="153" t="s">
        <v>106</v>
      </c>
      <c r="D26" s="190"/>
      <c r="E26" s="191"/>
      <c r="F26" s="192"/>
      <c r="G26" s="193"/>
      <c r="H26" s="191"/>
      <c r="I26" s="192"/>
      <c r="J26" s="193"/>
      <c r="K26" s="191"/>
      <c r="L26" s="192"/>
      <c r="M26" s="193"/>
      <c r="N26" s="191"/>
      <c r="O26" s="192"/>
      <c r="P26" s="193"/>
      <c r="Q26" s="191"/>
      <c r="R26" s="192"/>
      <c r="S26" s="193">
        <f t="shared" ref="S26:S28" si="51">Q26*R26</f>
        <v>0</v>
      </c>
      <c r="T26" s="191"/>
      <c r="U26" s="192"/>
      <c r="V26" s="193"/>
      <c r="W26" s="159">
        <f t="shared" ref="W26:W28" si="52">G26+M26+S26</f>
        <v>0</v>
      </c>
      <c r="X26" s="159">
        <f t="shared" ref="X26:X28" si="53">J26+P26+V26</f>
        <v>0</v>
      </c>
      <c r="Y26" s="159">
        <f t="shared" si="7"/>
        <v>0</v>
      </c>
      <c r="Z26" s="160" t="str">
        <f t="shared" si="8"/>
        <v>#DIV/0!</v>
      </c>
      <c r="AA26" s="194"/>
      <c r="AB26" s="162"/>
      <c r="AC26" s="163"/>
      <c r="AD26" s="163"/>
      <c r="AE26" s="163"/>
      <c r="AF26" s="163"/>
      <c r="AG26" s="163"/>
    </row>
    <row r="27" ht="30.0" customHeight="1">
      <c r="A27" s="151" t="s">
        <v>84</v>
      </c>
      <c r="B27" s="152" t="s">
        <v>107</v>
      </c>
      <c r="C27" s="153" t="s">
        <v>108</v>
      </c>
      <c r="D27" s="154"/>
      <c r="E27" s="155"/>
      <c r="F27" s="156"/>
      <c r="G27" s="157"/>
      <c r="H27" s="155"/>
      <c r="I27" s="156"/>
      <c r="J27" s="157"/>
      <c r="K27" s="155"/>
      <c r="L27" s="156"/>
      <c r="M27" s="157"/>
      <c r="N27" s="155"/>
      <c r="O27" s="156"/>
      <c r="P27" s="157"/>
      <c r="Q27" s="155"/>
      <c r="R27" s="156"/>
      <c r="S27" s="157">
        <f t="shared" si="51"/>
        <v>0</v>
      </c>
      <c r="T27" s="155"/>
      <c r="U27" s="156"/>
      <c r="V27" s="157"/>
      <c r="W27" s="158">
        <f t="shared" si="52"/>
        <v>0</v>
      </c>
      <c r="X27" s="159">
        <f t="shared" si="53"/>
        <v>0</v>
      </c>
      <c r="Y27" s="159">
        <f t="shared" si="7"/>
        <v>0</v>
      </c>
      <c r="Z27" s="160" t="str">
        <f t="shared" si="8"/>
        <v>#DIV/0!</v>
      </c>
      <c r="AA27" s="161"/>
      <c r="AB27" s="163"/>
      <c r="AC27" s="163"/>
      <c r="AD27" s="163"/>
      <c r="AE27" s="163"/>
      <c r="AF27" s="163"/>
      <c r="AG27" s="163"/>
    </row>
    <row r="28" ht="30.0" customHeight="1">
      <c r="A28" s="164" t="s">
        <v>84</v>
      </c>
      <c r="B28" s="186" t="s">
        <v>109</v>
      </c>
      <c r="C28" s="195" t="s">
        <v>96</v>
      </c>
      <c r="D28" s="166"/>
      <c r="E28" s="167">
        <f>G21</f>
        <v>204000</v>
      </c>
      <c r="F28" s="168">
        <v>0.22</v>
      </c>
      <c r="G28" s="169">
        <f>E28*F28</f>
        <v>44880</v>
      </c>
      <c r="H28" s="167">
        <f>J21</f>
        <v>204000</v>
      </c>
      <c r="I28" s="168">
        <v>0.22</v>
      </c>
      <c r="J28" s="169">
        <f>H28*I28</f>
        <v>44880</v>
      </c>
      <c r="K28" s="167">
        <f>M21</f>
        <v>0</v>
      </c>
      <c r="L28" s="168">
        <v>0.22</v>
      </c>
      <c r="M28" s="169">
        <f>K28*L28</f>
        <v>0</v>
      </c>
      <c r="N28" s="167">
        <f>P21</f>
        <v>0</v>
      </c>
      <c r="O28" s="168">
        <v>0.22</v>
      </c>
      <c r="P28" s="169">
        <f>N28*O28</f>
        <v>0</v>
      </c>
      <c r="Q28" s="167">
        <f>S21</f>
        <v>0</v>
      </c>
      <c r="R28" s="168">
        <v>0.22</v>
      </c>
      <c r="S28" s="169">
        <f t="shared" si="51"/>
        <v>0</v>
      </c>
      <c r="T28" s="167">
        <f>V21</f>
        <v>0</v>
      </c>
      <c r="U28" s="168">
        <v>0.22</v>
      </c>
      <c r="V28" s="169">
        <f>T28*U28</f>
        <v>0</v>
      </c>
      <c r="W28" s="170">
        <f t="shared" si="52"/>
        <v>44880</v>
      </c>
      <c r="X28" s="159">
        <f t="shared" si="53"/>
        <v>44880</v>
      </c>
      <c r="Y28" s="159">
        <f t="shared" si="7"/>
        <v>0</v>
      </c>
      <c r="Z28" s="160">
        <f t="shared" si="8"/>
        <v>0</v>
      </c>
      <c r="AA28" s="171"/>
      <c r="AB28" s="163"/>
      <c r="AC28" s="163"/>
      <c r="AD28" s="163"/>
      <c r="AE28" s="163"/>
      <c r="AF28" s="163"/>
      <c r="AG28" s="163"/>
    </row>
    <row r="29" ht="30.0" customHeight="1">
      <c r="A29" s="140" t="s">
        <v>81</v>
      </c>
      <c r="B29" s="187" t="s">
        <v>110</v>
      </c>
      <c r="C29" s="172" t="s">
        <v>111</v>
      </c>
      <c r="D29" s="173"/>
      <c r="E29" s="174">
        <f>SUM(E30:E32)</f>
        <v>8</v>
      </c>
      <c r="F29" s="175"/>
      <c r="G29" s="176">
        <f t="shared" ref="G29:H29" si="54">SUM(G30:G32)</f>
        <v>120000</v>
      </c>
      <c r="H29" s="174">
        <f t="shared" si="54"/>
        <v>8</v>
      </c>
      <c r="I29" s="175"/>
      <c r="J29" s="176">
        <f t="shared" ref="J29:K29" si="55">SUM(J30:J32)</f>
        <v>120000</v>
      </c>
      <c r="K29" s="174">
        <f t="shared" si="55"/>
        <v>0</v>
      </c>
      <c r="L29" s="175"/>
      <c r="M29" s="176">
        <f t="shared" ref="M29:N29" si="56">SUM(M30:M32)</f>
        <v>0</v>
      </c>
      <c r="N29" s="174">
        <f t="shared" si="56"/>
        <v>0</v>
      </c>
      <c r="O29" s="175"/>
      <c r="P29" s="176">
        <f t="shared" ref="P29:Q29" si="57">SUM(P30:P32)</f>
        <v>0</v>
      </c>
      <c r="Q29" s="174">
        <f t="shared" si="57"/>
        <v>0</v>
      </c>
      <c r="R29" s="175"/>
      <c r="S29" s="176">
        <f t="shared" ref="S29:T29" si="58">SUM(S30:S32)</f>
        <v>0</v>
      </c>
      <c r="T29" s="174">
        <f t="shared" si="58"/>
        <v>0</v>
      </c>
      <c r="U29" s="175"/>
      <c r="V29" s="176">
        <f t="shared" ref="V29:X29" si="59">SUM(V30:V32)</f>
        <v>0</v>
      </c>
      <c r="W29" s="176">
        <f t="shared" si="59"/>
        <v>120000</v>
      </c>
      <c r="X29" s="176">
        <f t="shared" si="59"/>
        <v>120000</v>
      </c>
      <c r="Y29" s="176">
        <f t="shared" si="7"/>
        <v>0</v>
      </c>
      <c r="Z29" s="176">
        <f t="shared" si="8"/>
        <v>0</v>
      </c>
      <c r="AA29" s="178"/>
      <c r="AB29" s="10"/>
      <c r="AC29" s="10"/>
      <c r="AD29" s="10"/>
      <c r="AE29" s="10"/>
      <c r="AF29" s="10"/>
      <c r="AG29" s="10"/>
    </row>
    <row r="30" ht="30.0" customHeight="1">
      <c r="A30" s="151" t="s">
        <v>84</v>
      </c>
      <c r="B30" s="189" t="s">
        <v>112</v>
      </c>
      <c r="C30" s="153" t="s">
        <v>113</v>
      </c>
      <c r="D30" s="154" t="s">
        <v>87</v>
      </c>
      <c r="E30" s="155">
        <v>4.0</v>
      </c>
      <c r="F30" s="156">
        <v>15000.0</v>
      </c>
      <c r="G30" s="157">
        <f t="shared" ref="G30:G32" si="60">E30*F30</f>
        <v>60000</v>
      </c>
      <c r="H30" s="155">
        <v>4.0</v>
      </c>
      <c r="I30" s="156">
        <v>15000.0</v>
      </c>
      <c r="J30" s="157">
        <f t="shared" ref="J30:J32" si="61">H30*I30</f>
        <v>60000</v>
      </c>
      <c r="K30" s="155"/>
      <c r="L30" s="156"/>
      <c r="M30" s="157">
        <f t="shared" ref="M30:M32" si="62">K30*L30</f>
        <v>0</v>
      </c>
      <c r="N30" s="155"/>
      <c r="O30" s="156"/>
      <c r="P30" s="157">
        <f t="shared" ref="P30:P32" si="63">N30*O30</f>
        <v>0</v>
      </c>
      <c r="Q30" s="155"/>
      <c r="R30" s="156"/>
      <c r="S30" s="157">
        <f t="shared" ref="S30:S32" si="64">Q30*R30</f>
        <v>0</v>
      </c>
      <c r="T30" s="155"/>
      <c r="U30" s="156"/>
      <c r="V30" s="157">
        <f t="shared" ref="V30:V32" si="65">T30*U30</f>
        <v>0</v>
      </c>
      <c r="W30" s="158">
        <f t="shared" ref="W30:W32" si="66">G30+M30+S30</f>
        <v>60000</v>
      </c>
      <c r="X30" s="159">
        <f t="shared" ref="X30:X32" si="67">J30+P30+V30</f>
        <v>60000</v>
      </c>
      <c r="Y30" s="159">
        <f t="shared" si="7"/>
        <v>0</v>
      </c>
      <c r="Z30" s="160">
        <f t="shared" si="8"/>
        <v>0</v>
      </c>
      <c r="AA30" s="161"/>
      <c r="AB30" s="10"/>
      <c r="AC30" s="10"/>
      <c r="AD30" s="10"/>
      <c r="AE30" s="10"/>
      <c r="AF30" s="10"/>
      <c r="AG30" s="10"/>
    </row>
    <row r="31" ht="30.0" customHeight="1">
      <c r="A31" s="151" t="s">
        <v>84</v>
      </c>
      <c r="B31" s="152" t="s">
        <v>114</v>
      </c>
      <c r="C31" s="153" t="s">
        <v>115</v>
      </c>
      <c r="D31" s="154" t="s">
        <v>87</v>
      </c>
      <c r="E31" s="155">
        <v>4.0</v>
      </c>
      <c r="F31" s="156">
        <v>15000.0</v>
      </c>
      <c r="G31" s="157">
        <f t="shared" si="60"/>
        <v>60000</v>
      </c>
      <c r="H31" s="155">
        <v>4.0</v>
      </c>
      <c r="I31" s="156">
        <v>15000.0</v>
      </c>
      <c r="J31" s="157">
        <f t="shared" si="61"/>
        <v>60000</v>
      </c>
      <c r="K31" s="155"/>
      <c r="L31" s="156"/>
      <c r="M31" s="157">
        <f t="shared" si="62"/>
        <v>0</v>
      </c>
      <c r="N31" s="155"/>
      <c r="O31" s="156"/>
      <c r="P31" s="157">
        <f t="shared" si="63"/>
        <v>0</v>
      </c>
      <c r="Q31" s="155"/>
      <c r="R31" s="156"/>
      <c r="S31" s="157">
        <f t="shared" si="64"/>
        <v>0</v>
      </c>
      <c r="T31" s="155"/>
      <c r="U31" s="156"/>
      <c r="V31" s="157">
        <f t="shared" si="65"/>
        <v>0</v>
      </c>
      <c r="W31" s="158">
        <f t="shared" si="66"/>
        <v>60000</v>
      </c>
      <c r="X31" s="159">
        <f t="shared" si="67"/>
        <v>60000</v>
      </c>
      <c r="Y31" s="159">
        <f t="shared" si="7"/>
        <v>0</v>
      </c>
      <c r="Z31" s="160">
        <f t="shared" si="8"/>
        <v>0</v>
      </c>
      <c r="AA31" s="161"/>
      <c r="AB31" s="10"/>
      <c r="AC31" s="10"/>
      <c r="AD31" s="10"/>
      <c r="AE31" s="10"/>
      <c r="AF31" s="10"/>
      <c r="AG31" s="10"/>
    </row>
    <row r="32" ht="30.0" customHeight="1">
      <c r="A32" s="164" t="s">
        <v>84</v>
      </c>
      <c r="B32" s="165" t="s">
        <v>116</v>
      </c>
      <c r="C32" s="196" t="s">
        <v>117</v>
      </c>
      <c r="D32" s="166" t="s">
        <v>87</v>
      </c>
      <c r="E32" s="167"/>
      <c r="F32" s="168"/>
      <c r="G32" s="169">
        <f t="shared" si="60"/>
        <v>0</v>
      </c>
      <c r="H32" s="155"/>
      <c r="I32" s="168"/>
      <c r="J32" s="169">
        <f t="shared" si="61"/>
        <v>0</v>
      </c>
      <c r="K32" s="181"/>
      <c r="L32" s="182"/>
      <c r="M32" s="183">
        <f t="shared" si="62"/>
        <v>0</v>
      </c>
      <c r="N32" s="181"/>
      <c r="O32" s="182"/>
      <c r="P32" s="183">
        <f t="shared" si="63"/>
        <v>0</v>
      </c>
      <c r="Q32" s="181"/>
      <c r="R32" s="182"/>
      <c r="S32" s="183">
        <f t="shared" si="64"/>
        <v>0</v>
      </c>
      <c r="T32" s="181"/>
      <c r="U32" s="182"/>
      <c r="V32" s="183">
        <f t="shared" si="65"/>
        <v>0</v>
      </c>
      <c r="W32" s="170">
        <f t="shared" si="66"/>
        <v>0</v>
      </c>
      <c r="X32" s="159">
        <f t="shared" si="67"/>
        <v>0</v>
      </c>
      <c r="Y32" s="197">
        <f t="shared" si="7"/>
        <v>0</v>
      </c>
      <c r="Z32" s="160" t="str">
        <f t="shared" si="8"/>
        <v>#DIV/0!</v>
      </c>
      <c r="AA32" s="184"/>
      <c r="AB32" s="10"/>
      <c r="AC32" s="10"/>
      <c r="AD32" s="10"/>
      <c r="AE32" s="10"/>
      <c r="AF32" s="10"/>
      <c r="AG32" s="10"/>
    </row>
    <row r="33" ht="30.0" customHeight="1">
      <c r="A33" s="198" t="s">
        <v>118</v>
      </c>
      <c r="B33" s="199"/>
      <c r="C33" s="200"/>
      <c r="D33" s="201"/>
      <c r="E33" s="202"/>
      <c r="F33" s="203"/>
      <c r="G33" s="204">
        <f>G13+G17+G21+G25+G29</f>
        <v>368880</v>
      </c>
      <c r="H33" s="205"/>
      <c r="I33" s="203"/>
      <c r="J33" s="204">
        <f>J13+J17+J21+J25+J29</f>
        <v>368880</v>
      </c>
      <c r="K33" s="202"/>
      <c r="L33" s="206"/>
      <c r="M33" s="204">
        <f>M13+M17+M21+M25+M29</f>
        <v>0</v>
      </c>
      <c r="N33" s="202"/>
      <c r="O33" s="206"/>
      <c r="P33" s="204">
        <f>P13+P17+P21+P25+P29</f>
        <v>0</v>
      </c>
      <c r="Q33" s="202"/>
      <c r="R33" s="206"/>
      <c r="S33" s="204">
        <f>S13+S17+S21+S25+S29</f>
        <v>0</v>
      </c>
      <c r="T33" s="202"/>
      <c r="U33" s="206"/>
      <c r="V33" s="204">
        <f t="shared" ref="V33:X33" si="68">V13+V17+V21+V25+V29</f>
        <v>0</v>
      </c>
      <c r="W33" s="204">
        <f t="shared" si="68"/>
        <v>368880</v>
      </c>
      <c r="X33" s="207">
        <f t="shared" si="68"/>
        <v>368880</v>
      </c>
      <c r="Y33" s="208">
        <f t="shared" si="7"/>
        <v>0</v>
      </c>
      <c r="Z33" s="209">
        <f t="shared" si="8"/>
        <v>0</v>
      </c>
      <c r="AA33" s="210"/>
      <c r="AB33" s="9"/>
      <c r="AC33" s="10"/>
      <c r="AD33" s="10"/>
      <c r="AE33" s="10"/>
      <c r="AF33" s="10"/>
      <c r="AG33" s="10"/>
    </row>
    <row r="34" ht="30.0" customHeight="1">
      <c r="A34" s="211" t="s">
        <v>79</v>
      </c>
      <c r="B34" s="212">
        <v>2.0</v>
      </c>
      <c r="C34" s="213" t="s">
        <v>119</v>
      </c>
      <c r="D34" s="214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8"/>
      <c r="X34" s="138"/>
      <c r="Y34" s="215"/>
      <c r="Z34" s="138"/>
      <c r="AA34" s="139"/>
      <c r="AB34" s="10"/>
      <c r="AC34" s="10"/>
      <c r="AD34" s="10"/>
      <c r="AE34" s="10"/>
      <c r="AF34" s="10"/>
      <c r="AG34" s="10"/>
    </row>
    <row r="35" ht="30.0" customHeight="1">
      <c r="A35" s="140" t="s">
        <v>81</v>
      </c>
      <c r="B35" s="187" t="s">
        <v>120</v>
      </c>
      <c r="C35" s="142" t="s">
        <v>121</v>
      </c>
      <c r="D35" s="143"/>
      <c r="E35" s="144">
        <f>SUM(E36:E38)</f>
        <v>0</v>
      </c>
      <c r="F35" s="145"/>
      <c r="G35" s="146">
        <f t="shared" ref="G35:H35" si="69">SUM(G36:G38)</f>
        <v>0</v>
      </c>
      <c r="H35" s="144">
        <f t="shared" si="69"/>
        <v>0</v>
      </c>
      <c r="I35" s="145"/>
      <c r="J35" s="146">
        <f t="shared" ref="J35:K35" si="70">SUM(J36:J38)</f>
        <v>0</v>
      </c>
      <c r="K35" s="144">
        <f t="shared" si="70"/>
        <v>0</v>
      </c>
      <c r="L35" s="145"/>
      <c r="M35" s="146">
        <f t="shared" ref="M35:N35" si="71">SUM(M36:M38)</f>
        <v>0</v>
      </c>
      <c r="N35" s="144">
        <f t="shared" si="71"/>
        <v>0</v>
      </c>
      <c r="O35" s="145"/>
      <c r="P35" s="146">
        <f t="shared" ref="P35:Q35" si="72">SUM(P36:P38)</f>
        <v>0</v>
      </c>
      <c r="Q35" s="144">
        <f t="shared" si="72"/>
        <v>0</v>
      </c>
      <c r="R35" s="145"/>
      <c r="S35" s="146">
        <f t="shared" ref="S35:T35" si="73">SUM(S36:S38)</f>
        <v>0</v>
      </c>
      <c r="T35" s="144">
        <f t="shared" si="73"/>
        <v>0</v>
      </c>
      <c r="U35" s="145"/>
      <c r="V35" s="146">
        <f t="shared" ref="V35:X35" si="74">SUM(V36:V38)</f>
        <v>0</v>
      </c>
      <c r="W35" s="146">
        <f t="shared" si="74"/>
        <v>0</v>
      </c>
      <c r="X35" s="216">
        <f t="shared" si="74"/>
        <v>0</v>
      </c>
      <c r="Y35" s="175">
        <f t="shared" ref="Y35:Y47" si="75">W35-X35</f>
        <v>0</v>
      </c>
      <c r="Z35" s="217" t="str">
        <f t="shared" ref="Z35:Z47" si="76">Y35/W35</f>
        <v>#DIV/0!</v>
      </c>
      <c r="AA35" s="149"/>
      <c r="AB35" s="218"/>
      <c r="AC35" s="150"/>
      <c r="AD35" s="150"/>
      <c r="AE35" s="150"/>
      <c r="AF35" s="150"/>
      <c r="AG35" s="150"/>
    </row>
    <row r="36" ht="30.0" customHeight="1">
      <c r="A36" s="151" t="s">
        <v>84</v>
      </c>
      <c r="B36" s="152" t="s">
        <v>122</v>
      </c>
      <c r="C36" s="153" t="s">
        <v>123</v>
      </c>
      <c r="D36" s="154" t="s">
        <v>124</v>
      </c>
      <c r="E36" s="155"/>
      <c r="F36" s="156"/>
      <c r="G36" s="157">
        <f t="shared" ref="G36:G38" si="77">E36*F36</f>
        <v>0</v>
      </c>
      <c r="H36" s="155"/>
      <c r="I36" s="156"/>
      <c r="J36" s="157">
        <f t="shared" ref="J36:J38" si="78">H36*I36</f>
        <v>0</v>
      </c>
      <c r="K36" s="155"/>
      <c r="L36" s="156"/>
      <c r="M36" s="157">
        <f t="shared" ref="M36:M38" si="79">K36*L36</f>
        <v>0</v>
      </c>
      <c r="N36" s="155"/>
      <c r="O36" s="156"/>
      <c r="P36" s="157">
        <f t="shared" ref="P36:P38" si="80">N36*O36</f>
        <v>0</v>
      </c>
      <c r="Q36" s="155"/>
      <c r="R36" s="156"/>
      <c r="S36" s="157">
        <f t="shared" ref="S36:S38" si="81">Q36*R36</f>
        <v>0</v>
      </c>
      <c r="T36" s="155"/>
      <c r="U36" s="156"/>
      <c r="V36" s="157">
        <f t="shared" ref="V36:V38" si="82">T36*U36</f>
        <v>0</v>
      </c>
      <c r="W36" s="158">
        <f t="shared" ref="W36:W38" si="83">G36+M36+S36</f>
        <v>0</v>
      </c>
      <c r="X36" s="159">
        <f t="shared" ref="X36:X38" si="84">J36+P36+V36</f>
        <v>0</v>
      </c>
      <c r="Y36" s="159">
        <f t="shared" si="75"/>
        <v>0</v>
      </c>
      <c r="Z36" s="160" t="str">
        <f t="shared" si="76"/>
        <v>#DIV/0!</v>
      </c>
      <c r="AA36" s="161"/>
      <c r="AB36" s="163"/>
      <c r="AC36" s="163"/>
      <c r="AD36" s="163"/>
      <c r="AE36" s="163"/>
      <c r="AF36" s="163"/>
      <c r="AG36" s="163"/>
    </row>
    <row r="37" ht="30.0" customHeight="1">
      <c r="A37" s="151" t="s">
        <v>84</v>
      </c>
      <c r="B37" s="152" t="s">
        <v>125</v>
      </c>
      <c r="C37" s="153" t="s">
        <v>123</v>
      </c>
      <c r="D37" s="154" t="s">
        <v>124</v>
      </c>
      <c r="E37" s="155"/>
      <c r="F37" s="156"/>
      <c r="G37" s="157">
        <f t="shared" si="77"/>
        <v>0</v>
      </c>
      <c r="H37" s="155"/>
      <c r="I37" s="156"/>
      <c r="J37" s="157">
        <f t="shared" si="78"/>
        <v>0</v>
      </c>
      <c r="K37" s="155"/>
      <c r="L37" s="156"/>
      <c r="M37" s="157">
        <f t="shared" si="79"/>
        <v>0</v>
      </c>
      <c r="N37" s="155"/>
      <c r="O37" s="156"/>
      <c r="P37" s="157">
        <f t="shared" si="80"/>
        <v>0</v>
      </c>
      <c r="Q37" s="155"/>
      <c r="R37" s="156"/>
      <c r="S37" s="157">
        <f t="shared" si="81"/>
        <v>0</v>
      </c>
      <c r="T37" s="155"/>
      <c r="U37" s="156"/>
      <c r="V37" s="157">
        <f t="shared" si="82"/>
        <v>0</v>
      </c>
      <c r="W37" s="158">
        <f t="shared" si="83"/>
        <v>0</v>
      </c>
      <c r="X37" s="159">
        <f t="shared" si="84"/>
        <v>0</v>
      </c>
      <c r="Y37" s="159">
        <f t="shared" si="75"/>
        <v>0</v>
      </c>
      <c r="Z37" s="160" t="str">
        <f t="shared" si="76"/>
        <v>#DIV/0!</v>
      </c>
      <c r="AA37" s="161"/>
      <c r="AB37" s="163"/>
      <c r="AC37" s="163"/>
      <c r="AD37" s="163"/>
      <c r="AE37" s="163"/>
      <c r="AF37" s="163"/>
      <c r="AG37" s="163"/>
    </row>
    <row r="38" ht="30.0" customHeight="1">
      <c r="A38" s="179" t="s">
        <v>84</v>
      </c>
      <c r="B38" s="186" t="s">
        <v>126</v>
      </c>
      <c r="C38" s="153" t="s">
        <v>123</v>
      </c>
      <c r="D38" s="180" t="s">
        <v>124</v>
      </c>
      <c r="E38" s="181"/>
      <c r="F38" s="182"/>
      <c r="G38" s="183">
        <f t="shared" si="77"/>
        <v>0</v>
      </c>
      <c r="H38" s="181"/>
      <c r="I38" s="182"/>
      <c r="J38" s="183">
        <f t="shared" si="78"/>
        <v>0</v>
      </c>
      <c r="K38" s="181"/>
      <c r="L38" s="182"/>
      <c r="M38" s="183">
        <f t="shared" si="79"/>
        <v>0</v>
      </c>
      <c r="N38" s="181"/>
      <c r="O38" s="182"/>
      <c r="P38" s="183">
        <f t="shared" si="80"/>
        <v>0</v>
      </c>
      <c r="Q38" s="181"/>
      <c r="R38" s="182"/>
      <c r="S38" s="183">
        <f t="shared" si="81"/>
        <v>0</v>
      </c>
      <c r="T38" s="181"/>
      <c r="U38" s="182"/>
      <c r="V38" s="183">
        <f t="shared" si="82"/>
        <v>0</v>
      </c>
      <c r="W38" s="170">
        <f t="shared" si="83"/>
        <v>0</v>
      </c>
      <c r="X38" s="159">
        <f t="shared" si="84"/>
        <v>0</v>
      </c>
      <c r="Y38" s="159">
        <f t="shared" si="75"/>
        <v>0</v>
      </c>
      <c r="Z38" s="160" t="str">
        <f t="shared" si="76"/>
        <v>#DIV/0!</v>
      </c>
      <c r="AA38" s="184"/>
      <c r="AB38" s="163"/>
      <c r="AC38" s="163"/>
      <c r="AD38" s="163"/>
      <c r="AE38" s="163"/>
      <c r="AF38" s="163"/>
      <c r="AG38" s="163"/>
    </row>
    <row r="39" ht="30.0" customHeight="1">
      <c r="A39" s="140" t="s">
        <v>81</v>
      </c>
      <c r="B39" s="187" t="s">
        <v>127</v>
      </c>
      <c r="C39" s="185" t="s">
        <v>128</v>
      </c>
      <c r="D39" s="173"/>
      <c r="E39" s="174">
        <f>SUM(E40:E42)</f>
        <v>0</v>
      </c>
      <c r="F39" s="175"/>
      <c r="G39" s="176">
        <f t="shared" ref="G39:H39" si="85">SUM(G40:G42)</f>
        <v>0</v>
      </c>
      <c r="H39" s="174">
        <f t="shared" si="85"/>
        <v>0</v>
      </c>
      <c r="I39" s="175"/>
      <c r="J39" s="176">
        <f t="shared" ref="J39:K39" si="86">SUM(J40:J42)</f>
        <v>0</v>
      </c>
      <c r="K39" s="174">
        <f t="shared" si="86"/>
        <v>0</v>
      </c>
      <c r="L39" s="175"/>
      <c r="M39" s="176">
        <f t="shared" ref="M39:N39" si="87">SUM(M40:M42)</f>
        <v>0</v>
      </c>
      <c r="N39" s="174">
        <f t="shared" si="87"/>
        <v>0</v>
      </c>
      <c r="O39" s="175"/>
      <c r="P39" s="176">
        <f t="shared" ref="P39:Q39" si="88">SUM(P40:P42)</f>
        <v>0</v>
      </c>
      <c r="Q39" s="174">
        <f t="shared" si="88"/>
        <v>0</v>
      </c>
      <c r="R39" s="175"/>
      <c r="S39" s="176">
        <f t="shared" ref="S39:T39" si="89">SUM(S40:S42)</f>
        <v>0</v>
      </c>
      <c r="T39" s="174">
        <f t="shared" si="89"/>
        <v>0</v>
      </c>
      <c r="U39" s="175"/>
      <c r="V39" s="176">
        <f t="shared" ref="V39:X39" si="90">SUM(V40:V42)</f>
        <v>0</v>
      </c>
      <c r="W39" s="176">
        <f t="shared" si="90"/>
        <v>0</v>
      </c>
      <c r="X39" s="176">
        <f t="shared" si="90"/>
        <v>0</v>
      </c>
      <c r="Y39" s="219">
        <f t="shared" si="75"/>
        <v>0</v>
      </c>
      <c r="Z39" s="219" t="str">
        <f t="shared" si="76"/>
        <v>#DIV/0!</v>
      </c>
      <c r="AA39" s="178"/>
      <c r="AB39" s="150"/>
      <c r="AC39" s="150"/>
      <c r="AD39" s="150"/>
      <c r="AE39" s="150"/>
      <c r="AF39" s="150"/>
      <c r="AG39" s="150"/>
    </row>
    <row r="40" ht="30.0" customHeight="1">
      <c r="A40" s="151" t="s">
        <v>84</v>
      </c>
      <c r="B40" s="152" t="s">
        <v>129</v>
      </c>
      <c r="C40" s="153" t="s">
        <v>130</v>
      </c>
      <c r="D40" s="154" t="s">
        <v>131</v>
      </c>
      <c r="E40" s="155"/>
      <c r="F40" s="156"/>
      <c r="G40" s="157">
        <f t="shared" ref="G40:G42" si="91">E40*F40</f>
        <v>0</v>
      </c>
      <c r="H40" s="155"/>
      <c r="I40" s="156"/>
      <c r="J40" s="157">
        <f t="shared" ref="J40:J42" si="92">H40*I40</f>
        <v>0</v>
      </c>
      <c r="K40" s="155"/>
      <c r="L40" s="156"/>
      <c r="M40" s="157">
        <f t="shared" ref="M40:M42" si="93">K40*L40</f>
        <v>0</v>
      </c>
      <c r="N40" s="155"/>
      <c r="O40" s="156"/>
      <c r="P40" s="157">
        <f t="shared" ref="P40:P42" si="94">N40*O40</f>
        <v>0</v>
      </c>
      <c r="Q40" s="155"/>
      <c r="R40" s="156"/>
      <c r="S40" s="157">
        <f t="shared" ref="S40:S42" si="95">Q40*R40</f>
        <v>0</v>
      </c>
      <c r="T40" s="155"/>
      <c r="U40" s="156"/>
      <c r="V40" s="157">
        <f t="shared" ref="V40:V42" si="96">T40*U40</f>
        <v>0</v>
      </c>
      <c r="W40" s="158">
        <f t="shared" ref="W40:W42" si="97">G40+M40+S40</f>
        <v>0</v>
      </c>
      <c r="X40" s="159">
        <f t="shared" ref="X40:X42" si="98">J40+P40+V40</f>
        <v>0</v>
      </c>
      <c r="Y40" s="159">
        <f t="shared" si="75"/>
        <v>0</v>
      </c>
      <c r="Z40" s="160" t="str">
        <f t="shared" si="76"/>
        <v>#DIV/0!</v>
      </c>
      <c r="AA40" s="161"/>
      <c r="AB40" s="163"/>
      <c r="AC40" s="163"/>
      <c r="AD40" s="163"/>
      <c r="AE40" s="163"/>
      <c r="AF40" s="163"/>
      <c r="AG40" s="163"/>
    </row>
    <row r="41" ht="30.0" customHeight="1">
      <c r="A41" s="151" t="s">
        <v>84</v>
      </c>
      <c r="B41" s="152" t="s">
        <v>132</v>
      </c>
      <c r="C41" s="220" t="s">
        <v>130</v>
      </c>
      <c r="D41" s="154" t="s">
        <v>131</v>
      </c>
      <c r="E41" s="155"/>
      <c r="F41" s="156"/>
      <c r="G41" s="157">
        <f t="shared" si="91"/>
        <v>0</v>
      </c>
      <c r="H41" s="155"/>
      <c r="I41" s="156"/>
      <c r="J41" s="157">
        <f t="shared" si="92"/>
        <v>0</v>
      </c>
      <c r="K41" s="155"/>
      <c r="L41" s="156"/>
      <c r="M41" s="157">
        <f t="shared" si="93"/>
        <v>0</v>
      </c>
      <c r="N41" s="155"/>
      <c r="O41" s="156"/>
      <c r="P41" s="157">
        <f t="shared" si="94"/>
        <v>0</v>
      </c>
      <c r="Q41" s="155"/>
      <c r="R41" s="156"/>
      <c r="S41" s="157">
        <f t="shared" si="95"/>
        <v>0</v>
      </c>
      <c r="T41" s="155"/>
      <c r="U41" s="156"/>
      <c r="V41" s="157">
        <f t="shared" si="96"/>
        <v>0</v>
      </c>
      <c r="W41" s="158">
        <f t="shared" si="97"/>
        <v>0</v>
      </c>
      <c r="X41" s="159">
        <f t="shared" si="98"/>
        <v>0</v>
      </c>
      <c r="Y41" s="159">
        <f t="shared" si="75"/>
        <v>0</v>
      </c>
      <c r="Z41" s="160" t="str">
        <f t="shared" si="76"/>
        <v>#DIV/0!</v>
      </c>
      <c r="AA41" s="161"/>
      <c r="AB41" s="163"/>
      <c r="AC41" s="163"/>
      <c r="AD41" s="163"/>
      <c r="AE41" s="163"/>
      <c r="AF41" s="163"/>
      <c r="AG41" s="163"/>
    </row>
    <row r="42" ht="30.0" customHeight="1">
      <c r="A42" s="179" t="s">
        <v>84</v>
      </c>
      <c r="B42" s="186" t="s">
        <v>133</v>
      </c>
      <c r="C42" s="221" t="s">
        <v>130</v>
      </c>
      <c r="D42" s="180" t="s">
        <v>131</v>
      </c>
      <c r="E42" s="181"/>
      <c r="F42" s="182"/>
      <c r="G42" s="183">
        <f t="shared" si="91"/>
        <v>0</v>
      </c>
      <c r="H42" s="181"/>
      <c r="I42" s="182"/>
      <c r="J42" s="183">
        <f t="shared" si="92"/>
        <v>0</v>
      </c>
      <c r="K42" s="181"/>
      <c r="L42" s="182"/>
      <c r="M42" s="183">
        <f t="shared" si="93"/>
        <v>0</v>
      </c>
      <c r="N42" s="181"/>
      <c r="O42" s="182"/>
      <c r="P42" s="183">
        <f t="shared" si="94"/>
        <v>0</v>
      </c>
      <c r="Q42" s="181"/>
      <c r="R42" s="182"/>
      <c r="S42" s="183">
        <f t="shared" si="95"/>
        <v>0</v>
      </c>
      <c r="T42" s="181"/>
      <c r="U42" s="182"/>
      <c r="V42" s="183">
        <f t="shared" si="96"/>
        <v>0</v>
      </c>
      <c r="W42" s="170">
        <f t="shared" si="97"/>
        <v>0</v>
      </c>
      <c r="X42" s="159">
        <f t="shared" si="98"/>
        <v>0</v>
      </c>
      <c r="Y42" s="159">
        <f t="shared" si="75"/>
        <v>0</v>
      </c>
      <c r="Z42" s="160" t="str">
        <f t="shared" si="76"/>
        <v>#DIV/0!</v>
      </c>
      <c r="AA42" s="184"/>
      <c r="AB42" s="163"/>
      <c r="AC42" s="163"/>
      <c r="AD42" s="163"/>
      <c r="AE42" s="163"/>
      <c r="AF42" s="163"/>
      <c r="AG42" s="163"/>
    </row>
    <row r="43" ht="30.0" customHeight="1">
      <c r="A43" s="140" t="s">
        <v>81</v>
      </c>
      <c r="B43" s="187" t="s">
        <v>134</v>
      </c>
      <c r="C43" s="185" t="s">
        <v>135</v>
      </c>
      <c r="D43" s="173"/>
      <c r="E43" s="174">
        <f>SUM(E44:E46)</f>
        <v>0</v>
      </c>
      <c r="F43" s="175"/>
      <c r="G43" s="176">
        <f t="shared" ref="G43:H43" si="99">SUM(G44:G46)</f>
        <v>0</v>
      </c>
      <c r="H43" s="174">
        <f t="shared" si="99"/>
        <v>0</v>
      </c>
      <c r="I43" s="175"/>
      <c r="J43" s="176">
        <f t="shared" ref="J43:K43" si="100">SUM(J44:J46)</f>
        <v>0</v>
      </c>
      <c r="K43" s="174">
        <f t="shared" si="100"/>
        <v>0</v>
      </c>
      <c r="L43" s="175"/>
      <c r="M43" s="176">
        <f t="shared" ref="M43:N43" si="101">SUM(M44:M46)</f>
        <v>0</v>
      </c>
      <c r="N43" s="174">
        <f t="shared" si="101"/>
        <v>0</v>
      </c>
      <c r="O43" s="175"/>
      <c r="P43" s="176">
        <f t="shared" ref="P43:Q43" si="102">SUM(P44:P46)</f>
        <v>0</v>
      </c>
      <c r="Q43" s="174">
        <f t="shared" si="102"/>
        <v>0</v>
      </c>
      <c r="R43" s="175"/>
      <c r="S43" s="176">
        <f t="shared" ref="S43:T43" si="103">SUM(S44:S46)</f>
        <v>0</v>
      </c>
      <c r="T43" s="174">
        <f t="shared" si="103"/>
        <v>0</v>
      </c>
      <c r="U43" s="175"/>
      <c r="V43" s="176">
        <f t="shared" ref="V43:X43" si="104">SUM(V44:V46)</f>
        <v>0</v>
      </c>
      <c r="W43" s="176">
        <f t="shared" si="104"/>
        <v>0</v>
      </c>
      <c r="X43" s="176">
        <f t="shared" si="104"/>
        <v>0</v>
      </c>
      <c r="Y43" s="175">
        <f t="shared" si="75"/>
        <v>0</v>
      </c>
      <c r="Z43" s="175" t="str">
        <f t="shared" si="76"/>
        <v>#DIV/0!</v>
      </c>
      <c r="AA43" s="178"/>
      <c r="AB43" s="150"/>
      <c r="AC43" s="150"/>
      <c r="AD43" s="150"/>
      <c r="AE43" s="150"/>
      <c r="AF43" s="150"/>
      <c r="AG43" s="150"/>
    </row>
    <row r="44" ht="30.0" customHeight="1">
      <c r="A44" s="151" t="s">
        <v>84</v>
      </c>
      <c r="B44" s="152" t="s">
        <v>136</v>
      </c>
      <c r="C44" s="153" t="s">
        <v>137</v>
      </c>
      <c r="D44" s="154" t="s">
        <v>131</v>
      </c>
      <c r="E44" s="155"/>
      <c r="F44" s="156"/>
      <c r="G44" s="157">
        <f t="shared" ref="G44:G46" si="105">E44*F44</f>
        <v>0</v>
      </c>
      <c r="H44" s="155"/>
      <c r="I44" s="156"/>
      <c r="J44" s="157">
        <f t="shared" ref="J44:J46" si="106">H44*I44</f>
        <v>0</v>
      </c>
      <c r="K44" s="155"/>
      <c r="L44" s="156"/>
      <c r="M44" s="157">
        <f t="shared" ref="M44:M46" si="107">K44*L44</f>
        <v>0</v>
      </c>
      <c r="N44" s="155"/>
      <c r="O44" s="156"/>
      <c r="P44" s="157">
        <f t="shared" ref="P44:P46" si="108">N44*O44</f>
        <v>0</v>
      </c>
      <c r="Q44" s="155"/>
      <c r="R44" s="156"/>
      <c r="S44" s="157">
        <f t="shared" ref="S44:S46" si="109">Q44*R44</f>
        <v>0</v>
      </c>
      <c r="T44" s="155"/>
      <c r="U44" s="156"/>
      <c r="V44" s="157">
        <f t="shared" ref="V44:V46" si="110">T44*U44</f>
        <v>0</v>
      </c>
      <c r="W44" s="158">
        <f t="shared" ref="W44:W46" si="111">G44+M44+S44</f>
        <v>0</v>
      </c>
      <c r="X44" s="159">
        <f t="shared" ref="X44:X46" si="112">J44+P44+V44</f>
        <v>0</v>
      </c>
      <c r="Y44" s="159">
        <f t="shared" si="75"/>
        <v>0</v>
      </c>
      <c r="Z44" s="160" t="str">
        <f t="shared" si="76"/>
        <v>#DIV/0!</v>
      </c>
      <c r="AA44" s="161"/>
      <c r="AB44" s="162"/>
      <c r="AC44" s="163"/>
      <c r="AD44" s="163"/>
      <c r="AE44" s="163"/>
      <c r="AF44" s="163"/>
      <c r="AG44" s="163"/>
    </row>
    <row r="45" ht="30.0" customHeight="1">
      <c r="A45" s="151" t="s">
        <v>84</v>
      </c>
      <c r="B45" s="152" t="s">
        <v>138</v>
      </c>
      <c r="C45" s="153" t="s">
        <v>139</v>
      </c>
      <c r="D45" s="154" t="s">
        <v>131</v>
      </c>
      <c r="E45" s="155"/>
      <c r="F45" s="156"/>
      <c r="G45" s="157">
        <f t="shared" si="105"/>
        <v>0</v>
      </c>
      <c r="H45" s="155"/>
      <c r="I45" s="156"/>
      <c r="J45" s="157">
        <f t="shared" si="106"/>
        <v>0</v>
      </c>
      <c r="K45" s="155"/>
      <c r="L45" s="156"/>
      <c r="M45" s="157">
        <f t="shared" si="107"/>
        <v>0</v>
      </c>
      <c r="N45" s="155"/>
      <c r="O45" s="156"/>
      <c r="P45" s="157">
        <f t="shared" si="108"/>
        <v>0</v>
      </c>
      <c r="Q45" s="155"/>
      <c r="R45" s="156"/>
      <c r="S45" s="157">
        <f t="shared" si="109"/>
        <v>0</v>
      </c>
      <c r="T45" s="155"/>
      <c r="U45" s="156"/>
      <c r="V45" s="157">
        <f t="shared" si="110"/>
        <v>0</v>
      </c>
      <c r="W45" s="158">
        <f t="shared" si="111"/>
        <v>0</v>
      </c>
      <c r="X45" s="159">
        <f t="shared" si="112"/>
        <v>0</v>
      </c>
      <c r="Y45" s="159">
        <f t="shared" si="75"/>
        <v>0</v>
      </c>
      <c r="Z45" s="160" t="str">
        <f t="shared" si="76"/>
        <v>#DIV/0!</v>
      </c>
      <c r="AA45" s="161"/>
      <c r="AB45" s="163"/>
      <c r="AC45" s="163"/>
      <c r="AD45" s="163"/>
      <c r="AE45" s="163"/>
      <c r="AF45" s="163"/>
      <c r="AG45" s="163"/>
    </row>
    <row r="46" ht="30.0" customHeight="1">
      <c r="A46" s="164" t="s">
        <v>84</v>
      </c>
      <c r="B46" s="165" t="s">
        <v>140</v>
      </c>
      <c r="C46" s="196" t="s">
        <v>137</v>
      </c>
      <c r="D46" s="166" t="s">
        <v>131</v>
      </c>
      <c r="E46" s="181"/>
      <c r="F46" s="182"/>
      <c r="G46" s="183">
        <f t="shared" si="105"/>
        <v>0</v>
      </c>
      <c r="H46" s="181"/>
      <c r="I46" s="182"/>
      <c r="J46" s="183">
        <f t="shared" si="106"/>
        <v>0</v>
      </c>
      <c r="K46" s="181"/>
      <c r="L46" s="182"/>
      <c r="M46" s="183">
        <f t="shared" si="107"/>
        <v>0</v>
      </c>
      <c r="N46" s="181"/>
      <c r="O46" s="182"/>
      <c r="P46" s="183">
        <f t="shared" si="108"/>
        <v>0</v>
      </c>
      <c r="Q46" s="181"/>
      <c r="R46" s="182"/>
      <c r="S46" s="183">
        <f t="shared" si="109"/>
        <v>0</v>
      </c>
      <c r="T46" s="181"/>
      <c r="U46" s="182"/>
      <c r="V46" s="183">
        <f t="shared" si="110"/>
        <v>0</v>
      </c>
      <c r="W46" s="170">
        <f t="shared" si="111"/>
        <v>0</v>
      </c>
      <c r="X46" s="159">
        <f t="shared" si="112"/>
        <v>0</v>
      </c>
      <c r="Y46" s="159">
        <f t="shared" si="75"/>
        <v>0</v>
      </c>
      <c r="Z46" s="160" t="str">
        <f t="shared" si="76"/>
        <v>#DIV/0!</v>
      </c>
      <c r="AA46" s="184"/>
      <c r="AB46" s="163"/>
      <c r="AC46" s="163"/>
      <c r="AD46" s="163"/>
      <c r="AE46" s="163"/>
      <c r="AF46" s="163"/>
      <c r="AG46" s="163"/>
    </row>
    <row r="47" ht="30.0" customHeight="1">
      <c r="A47" s="198" t="s">
        <v>141</v>
      </c>
      <c r="B47" s="199"/>
      <c r="C47" s="200"/>
      <c r="D47" s="201"/>
      <c r="E47" s="206">
        <f>E43+E39+E35</f>
        <v>0</v>
      </c>
      <c r="F47" s="222"/>
      <c r="G47" s="204">
        <f t="shared" ref="G47:H47" si="113">G43+G39+G35</f>
        <v>0</v>
      </c>
      <c r="H47" s="206">
        <f t="shared" si="113"/>
        <v>0</v>
      </c>
      <c r="I47" s="222"/>
      <c r="J47" s="204">
        <f t="shared" ref="J47:K47" si="114">J43+J39+J35</f>
        <v>0</v>
      </c>
      <c r="K47" s="223">
        <f t="shared" si="114"/>
        <v>0</v>
      </c>
      <c r="L47" s="222"/>
      <c r="M47" s="204">
        <f t="shared" ref="M47:N47" si="115">M43+M39+M35</f>
        <v>0</v>
      </c>
      <c r="N47" s="223">
        <f t="shared" si="115"/>
        <v>0</v>
      </c>
      <c r="O47" s="222"/>
      <c r="P47" s="204">
        <f t="shared" ref="P47:Q47" si="116">P43+P39+P35</f>
        <v>0</v>
      </c>
      <c r="Q47" s="223">
        <f t="shared" si="116"/>
        <v>0</v>
      </c>
      <c r="R47" s="222"/>
      <c r="S47" s="204">
        <f t="shared" ref="S47:T47" si="117">S43+S39+S35</f>
        <v>0</v>
      </c>
      <c r="T47" s="223">
        <f t="shared" si="117"/>
        <v>0</v>
      </c>
      <c r="U47" s="222"/>
      <c r="V47" s="204">
        <f t="shared" ref="V47:X47" si="118">V43+V39+V35</f>
        <v>0</v>
      </c>
      <c r="W47" s="224">
        <f t="shared" si="118"/>
        <v>0</v>
      </c>
      <c r="X47" s="224">
        <f t="shared" si="118"/>
        <v>0</v>
      </c>
      <c r="Y47" s="224">
        <f t="shared" si="75"/>
        <v>0</v>
      </c>
      <c r="Z47" s="224" t="str">
        <f t="shared" si="76"/>
        <v>#DIV/0!</v>
      </c>
      <c r="AA47" s="210"/>
      <c r="AB47" s="10"/>
      <c r="AC47" s="10"/>
      <c r="AD47" s="10"/>
      <c r="AE47" s="10"/>
      <c r="AF47" s="10"/>
      <c r="AG47" s="10"/>
    </row>
    <row r="48" ht="30.0" customHeight="1">
      <c r="A48" s="211" t="s">
        <v>79</v>
      </c>
      <c r="B48" s="212">
        <v>3.0</v>
      </c>
      <c r="C48" s="213" t="s">
        <v>142</v>
      </c>
      <c r="D48" s="214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8"/>
      <c r="X48" s="138"/>
      <c r="Y48" s="138"/>
      <c r="Z48" s="138"/>
      <c r="AA48" s="139"/>
      <c r="AB48" s="10"/>
      <c r="AC48" s="10"/>
      <c r="AD48" s="10"/>
      <c r="AE48" s="10"/>
      <c r="AF48" s="10"/>
      <c r="AG48" s="10"/>
    </row>
    <row r="49" ht="45.0" customHeight="1">
      <c r="A49" s="140" t="s">
        <v>81</v>
      </c>
      <c r="B49" s="187" t="s">
        <v>143</v>
      </c>
      <c r="C49" s="142" t="s">
        <v>144</v>
      </c>
      <c r="D49" s="143"/>
      <c r="E49" s="144">
        <f>SUM(E50:E52)</f>
        <v>0</v>
      </c>
      <c r="F49" s="145"/>
      <c r="G49" s="146">
        <f t="shared" ref="G49:H49" si="119">SUM(G50:G52)</f>
        <v>0</v>
      </c>
      <c r="H49" s="144">
        <f t="shared" si="119"/>
        <v>0</v>
      </c>
      <c r="I49" s="145"/>
      <c r="J49" s="146">
        <f t="shared" ref="J49:K49" si="120">SUM(J50:J52)</f>
        <v>0</v>
      </c>
      <c r="K49" s="144">
        <f t="shared" si="120"/>
        <v>0</v>
      </c>
      <c r="L49" s="145"/>
      <c r="M49" s="146">
        <f t="shared" ref="M49:N49" si="121">SUM(M50:M52)</f>
        <v>0</v>
      </c>
      <c r="N49" s="144">
        <f t="shared" si="121"/>
        <v>0</v>
      </c>
      <c r="O49" s="145"/>
      <c r="P49" s="146">
        <f t="shared" ref="P49:Q49" si="122">SUM(P50:P52)</f>
        <v>0</v>
      </c>
      <c r="Q49" s="144">
        <f t="shared" si="122"/>
        <v>0</v>
      </c>
      <c r="R49" s="145"/>
      <c r="S49" s="146">
        <f t="shared" ref="S49:T49" si="123">SUM(S50:S52)</f>
        <v>0</v>
      </c>
      <c r="T49" s="144">
        <f t="shared" si="123"/>
        <v>0</v>
      </c>
      <c r="U49" s="145"/>
      <c r="V49" s="146">
        <f t="shared" ref="V49:X49" si="124">SUM(V50:V52)</f>
        <v>0</v>
      </c>
      <c r="W49" s="146">
        <f t="shared" si="124"/>
        <v>0</v>
      </c>
      <c r="X49" s="146">
        <f t="shared" si="124"/>
        <v>0</v>
      </c>
      <c r="Y49" s="147">
        <f t="shared" ref="Y49:Y56" si="125">W49-X49</f>
        <v>0</v>
      </c>
      <c r="Z49" s="148" t="str">
        <f t="shared" ref="Z49:Z56" si="126">Y49/W49</f>
        <v>#DIV/0!</v>
      </c>
      <c r="AA49" s="149"/>
      <c r="AB49" s="150"/>
      <c r="AC49" s="150"/>
      <c r="AD49" s="150"/>
      <c r="AE49" s="150"/>
      <c r="AF49" s="150"/>
      <c r="AG49" s="150"/>
    </row>
    <row r="50" ht="30.0" customHeight="1">
      <c r="A50" s="151" t="s">
        <v>84</v>
      </c>
      <c r="B50" s="152" t="s">
        <v>145</v>
      </c>
      <c r="C50" s="220" t="s">
        <v>146</v>
      </c>
      <c r="D50" s="154" t="s">
        <v>124</v>
      </c>
      <c r="E50" s="155"/>
      <c r="F50" s="156"/>
      <c r="G50" s="157">
        <f t="shared" ref="G50:G52" si="127">E50*F50</f>
        <v>0</v>
      </c>
      <c r="H50" s="155"/>
      <c r="I50" s="156"/>
      <c r="J50" s="157">
        <f t="shared" ref="J50:J52" si="128">H50*I50</f>
        <v>0</v>
      </c>
      <c r="K50" s="155"/>
      <c r="L50" s="156"/>
      <c r="M50" s="157">
        <f t="shared" ref="M50:M52" si="129">K50*L50</f>
        <v>0</v>
      </c>
      <c r="N50" s="155"/>
      <c r="O50" s="156"/>
      <c r="P50" s="157">
        <f t="shared" ref="P50:P52" si="130">N50*O50</f>
        <v>0</v>
      </c>
      <c r="Q50" s="155"/>
      <c r="R50" s="156"/>
      <c r="S50" s="157">
        <f t="shared" ref="S50:S52" si="131">Q50*R50</f>
        <v>0</v>
      </c>
      <c r="T50" s="155"/>
      <c r="U50" s="156"/>
      <c r="V50" s="157">
        <f t="shared" ref="V50:V52" si="132">T50*U50</f>
        <v>0</v>
      </c>
      <c r="W50" s="158">
        <f t="shared" ref="W50:W52" si="133">G50+M50+S50</f>
        <v>0</v>
      </c>
      <c r="X50" s="159">
        <f t="shared" ref="X50:X52" si="134">J50+P50+V50</f>
        <v>0</v>
      </c>
      <c r="Y50" s="159">
        <f t="shared" si="125"/>
        <v>0</v>
      </c>
      <c r="Z50" s="160" t="str">
        <f t="shared" si="126"/>
        <v>#DIV/0!</v>
      </c>
      <c r="AA50" s="161"/>
      <c r="AB50" s="163"/>
      <c r="AC50" s="163"/>
      <c r="AD50" s="163"/>
      <c r="AE50" s="163"/>
      <c r="AF50" s="163"/>
      <c r="AG50" s="163"/>
    </row>
    <row r="51" ht="30.0" customHeight="1">
      <c r="A51" s="151" t="s">
        <v>84</v>
      </c>
      <c r="B51" s="152" t="s">
        <v>147</v>
      </c>
      <c r="C51" s="220" t="s">
        <v>148</v>
      </c>
      <c r="D51" s="154" t="s">
        <v>124</v>
      </c>
      <c r="E51" s="155"/>
      <c r="F51" s="156"/>
      <c r="G51" s="157">
        <f t="shared" si="127"/>
        <v>0</v>
      </c>
      <c r="H51" s="155"/>
      <c r="I51" s="156"/>
      <c r="J51" s="157">
        <f t="shared" si="128"/>
        <v>0</v>
      </c>
      <c r="K51" s="155"/>
      <c r="L51" s="156"/>
      <c r="M51" s="157">
        <f t="shared" si="129"/>
        <v>0</v>
      </c>
      <c r="N51" s="155"/>
      <c r="O51" s="156"/>
      <c r="P51" s="157">
        <f t="shared" si="130"/>
        <v>0</v>
      </c>
      <c r="Q51" s="155"/>
      <c r="R51" s="156"/>
      <c r="S51" s="157">
        <f t="shared" si="131"/>
        <v>0</v>
      </c>
      <c r="T51" s="155"/>
      <c r="U51" s="156"/>
      <c r="V51" s="157">
        <f t="shared" si="132"/>
        <v>0</v>
      </c>
      <c r="W51" s="158">
        <f t="shared" si="133"/>
        <v>0</v>
      </c>
      <c r="X51" s="159">
        <f t="shared" si="134"/>
        <v>0</v>
      </c>
      <c r="Y51" s="159">
        <f t="shared" si="125"/>
        <v>0</v>
      </c>
      <c r="Z51" s="160" t="str">
        <f t="shared" si="126"/>
        <v>#DIV/0!</v>
      </c>
      <c r="AA51" s="161"/>
      <c r="AB51" s="163"/>
      <c r="AC51" s="163"/>
      <c r="AD51" s="163"/>
      <c r="AE51" s="163"/>
      <c r="AF51" s="163"/>
      <c r="AG51" s="163"/>
    </row>
    <row r="52" ht="30.0" customHeight="1">
      <c r="A52" s="164" t="s">
        <v>84</v>
      </c>
      <c r="B52" s="165" t="s">
        <v>149</v>
      </c>
      <c r="C52" s="195" t="s">
        <v>150</v>
      </c>
      <c r="D52" s="166" t="s">
        <v>124</v>
      </c>
      <c r="E52" s="167"/>
      <c r="F52" s="168"/>
      <c r="G52" s="169">
        <f t="shared" si="127"/>
        <v>0</v>
      </c>
      <c r="H52" s="167"/>
      <c r="I52" s="168"/>
      <c r="J52" s="169">
        <f t="shared" si="128"/>
        <v>0</v>
      </c>
      <c r="K52" s="167"/>
      <c r="L52" s="168"/>
      <c r="M52" s="169">
        <f t="shared" si="129"/>
        <v>0</v>
      </c>
      <c r="N52" s="167"/>
      <c r="O52" s="168"/>
      <c r="P52" s="169">
        <f t="shared" si="130"/>
        <v>0</v>
      </c>
      <c r="Q52" s="167"/>
      <c r="R52" s="168"/>
      <c r="S52" s="169">
        <f t="shared" si="131"/>
        <v>0</v>
      </c>
      <c r="T52" s="167"/>
      <c r="U52" s="168"/>
      <c r="V52" s="169">
        <f t="shared" si="132"/>
        <v>0</v>
      </c>
      <c r="W52" s="170">
        <f t="shared" si="133"/>
        <v>0</v>
      </c>
      <c r="X52" s="159">
        <f t="shared" si="134"/>
        <v>0</v>
      </c>
      <c r="Y52" s="159">
        <f t="shared" si="125"/>
        <v>0</v>
      </c>
      <c r="Z52" s="160" t="str">
        <f t="shared" si="126"/>
        <v>#DIV/0!</v>
      </c>
      <c r="AA52" s="171"/>
      <c r="AB52" s="163"/>
      <c r="AC52" s="163"/>
      <c r="AD52" s="163"/>
      <c r="AE52" s="163"/>
      <c r="AF52" s="163"/>
      <c r="AG52" s="163"/>
    </row>
    <row r="53" ht="47.25" customHeight="1">
      <c r="A53" s="140" t="s">
        <v>81</v>
      </c>
      <c r="B53" s="187" t="s">
        <v>151</v>
      </c>
      <c r="C53" s="172" t="s">
        <v>152</v>
      </c>
      <c r="D53" s="173"/>
      <c r="E53" s="174"/>
      <c r="F53" s="175"/>
      <c r="G53" s="176"/>
      <c r="H53" s="174"/>
      <c r="I53" s="175"/>
      <c r="J53" s="176"/>
      <c r="K53" s="174">
        <f>SUM(K54:K55)</f>
        <v>0</v>
      </c>
      <c r="L53" s="175"/>
      <c r="M53" s="176">
        <f t="shared" ref="M53:N53" si="135">SUM(M54:M55)</f>
        <v>0</v>
      </c>
      <c r="N53" s="174">
        <f t="shared" si="135"/>
        <v>0</v>
      </c>
      <c r="O53" s="175"/>
      <c r="P53" s="176">
        <f t="shared" ref="P53:Q53" si="136">SUM(P54:P55)</f>
        <v>0</v>
      </c>
      <c r="Q53" s="174">
        <f t="shared" si="136"/>
        <v>0</v>
      </c>
      <c r="R53" s="175"/>
      <c r="S53" s="176">
        <f t="shared" ref="S53:T53" si="137">SUM(S54:S55)</f>
        <v>0</v>
      </c>
      <c r="T53" s="174">
        <f t="shared" si="137"/>
        <v>0</v>
      </c>
      <c r="U53" s="175"/>
      <c r="V53" s="176">
        <f t="shared" ref="V53:X53" si="138">SUM(V54:V55)</f>
        <v>0</v>
      </c>
      <c r="W53" s="176">
        <f t="shared" si="138"/>
        <v>0</v>
      </c>
      <c r="X53" s="176">
        <f t="shared" si="138"/>
        <v>0</v>
      </c>
      <c r="Y53" s="176">
        <f t="shared" si="125"/>
        <v>0</v>
      </c>
      <c r="Z53" s="176" t="str">
        <f t="shared" si="126"/>
        <v>#DIV/0!</v>
      </c>
      <c r="AA53" s="178"/>
      <c r="AB53" s="150"/>
      <c r="AC53" s="150"/>
      <c r="AD53" s="150"/>
      <c r="AE53" s="150"/>
      <c r="AF53" s="150"/>
      <c r="AG53" s="150"/>
    </row>
    <row r="54" ht="30.0" customHeight="1">
      <c r="A54" s="151" t="s">
        <v>84</v>
      </c>
      <c r="B54" s="152" t="s">
        <v>153</v>
      </c>
      <c r="C54" s="220" t="s">
        <v>154</v>
      </c>
      <c r="D54" s="154" t="s">
        <v>155</v>
      </c>
      <c r="E54" s="225" t="s">
        <v>156</v>
      </c>
      <c r="F54" s="226"/>
      <c r="G54" s="227"/>
      <c r="H54" s="225" t="s">
        <v>156</v>
      </c>
      <c r="I54" s="226"/>
      <c r="J54" s="227"/>
      <c r="K54" s="155"/>
      <c r="L54" s="156"/>
      <c r="M54" s="157">
        <f t="shared" ref="M54:M55" si="139">K54*L54</f>
        <v>0</v>
      </c>
      <c r="N54" s="155"/>
      <c r="O54" s="156"/>
      <c r="P54" s="157">
        <f t="shared" ref="P54:P55" si="140">N54*O54</f>
        <v>0</v>
      </c>
      <c r="Q54" s="155"/>
      <c r="R54" s="156"/>
      <c r="S54" s="157">
        <f t="shared" ref="S54:S55" si="141">Q54*R54</f>
        <v>0</v>
      </c>
      <c r="T54" s="155"/>
      <c r="U54" s="156"/>
      <c r="V54" s="157">
        <f t="shared" ref="V54:V55" si="142">T54*U54</f>
        <v>0</v>
      </c>
      <c r="W54" s="170">
        <f t="shared" ref="W54:W55" si="143">G54+M54+S54</f>
        <v>0</v>
      </c>
      <c r="X54" s="159">
        <f t="shared" ref="X54:X55" si="144">J54+P54+V54</f>
        <v>0</v>
      </c>
      <c r="Y54" s="159">
        <f t="shared" si="125"/>
        <v>0</v>
      </c>
      <c r="Z54" s="160" t="str">
        <f t="shared" si="126"/>
        <v>#DIV/0!</v>
      </c>
      <c r="AA54" s="161"/>
      <c r="AB54" s="163"/>
      <c r="AC54" s="163"/>
      <c r="AD54" s="163"/>
      <c r="AE54" s="163"/>
      <c r="AF54" s="163"/>
      <c r="AG54" s="163"/>
    </row>
    <row r="55" ht="30.0" customHeight="1">
      <c r="A55" s="164" t="s">
        <v>84</v>
      </c>
      <c r="B55" s="165" t="s">
        <v>157</v>
      </c>
      <c r="C55" s="195" t="s">
        <v>158</v>
      </c>
      <c r="D55" s="166" t="s">
        <v>155</v>
      </c>
      <c r="E55" s="28"/>
      <c r="F55" s="228"/>
      <c r="G55" s="29"/>
      <c r="H55" s="28"/>
      <c r="I55" s="228"/>
      <c r="J55" s="29"/>
      <c r="K55" s="181"/>
      <c r="L55" s="182"/>
      <c r="M55" s="183">
        <f t="shared" si="139"/>
        <v>0</v>
      </c>
      <c r="N55" s="181"/>
      <c r="O55" s="182"/>
      <c r="P55" s="183">
        <f t="shared" si="140"/>
        <v>0</v>
      </c>
      <c r="Q55" s="181"/>
      <c r="R55" s="182"/>
      <c r="S55" s="183">
        <f t="shared" si="141"/>
        <v>0</v>
      </c>
      <c r="T55" s="181"/>
      <c r="U55" s="182"/>
      <c r="V55" s="183">
        <f t="shared" si="142"/>
        <v>0</v>
      </c>
      <c r="W55" s="170">
        <f t="shared" si="143"/>
        <v>0</v>
      </c>
      <c r="X55" s="159">
        <f t="shared" si="144"/>
        <v>0</v>
      </c>
      <c r="Y55" s="197">
        <f t="shared" si="125"/>
        <v>0</v>
      </c>
      <c r="Z55" s="160" t="str">
        <f t="shared" si="126"/>
        <v>#DIV/0!</v>
      </c>
      <c r="AA55" s="184"/>
      <c r="AB55" s="163"/>
      <c r="AC55" s="163"/>
      <c r="AD55" s="163"/>
      <c r="AE55" s="163"/>
      <c r="AF55" s="163"/>
      <c r="AG55" s="163"/>
    </row>
    <row r="56" ht="30.0" customHeight="1">
      <c r="A56" s="198" t="s">
        <v>159</v>
      </c>
      <c r="B56" s="199"/>
      <c r="C56" s="200"/>
      <c r="D56" s="201"/>
      <c r="E56" s="206">
        <f>E49</f>
        <v>0</v>
      </c>
      <c r="F56" s="222"/>
      <c r="G56" s="204">
        <f t="shared" ref="G56:H56" si="145">G49</f>
        <v>0</v>
      </c>
      <c r="H56" s="206">
        <f t="shared" si="145"/>
        <v>0</v>
      </c>
      <c r="I56" s="222"/>
      <c r="J56" s="204">
        <f>J49</f>
        <v>0</v>
      </c>
      <c r="K56" s="223">
        <f>K53+K49</f>
        <v>0</v>
      </c>
      <c r="L56" s="222"/>
      <c r="M56" s="204">
        <f t="shared" ref="M56:N56" si="146">M53+M49</f>
        <v>0</v>
      </c>
      <c r="N56" s="223">
        <f t="shared" si="146"/>
        <v>0</v>
      </c>
      <c r="O56" s="222"/>
      <c r="P56" s="204">
        <f t="shared" ref="P56:Q56" si="147">P53+P49</f>
        <v>0</v>
      </c>
      <c r="Q56" s="223">
        <f t="shared" si="147"/>
        <v>0</v>
      </c>
      <c r="R56" s="222"/>
      <c r="S56" s="204">
        <f t="shared" ref="S56:T56" si="148">S53+S49</f>
        <v>0</v>
      </c>
      <c r="T56" s="223">
        <f t="shared" si="148"/>
        <v>0</v>
      </c>
      <c r="U56" s="222"/>
      <c r="V56" s="204">
        <f t="shared" ref="V56:X56" si="149">V53+V49</f>
        <v>0</v>
      </c>
      <c r="W56" s="224">
        <f t="shared" si="149"/>
        <v>0</v>
      </c>
      <c r="X56" s="224">
        <f t="shared" si="149"/>
        <v>0</v>
      </c>
      <c r="Y56" s="224">
        <f t="shared" si="125"/>
        <v>0</v>
      </c>
      <c r="Z56" s="224" t="str">
        <f t="shared" si="126"/>
        <v>#DIV/0!</v>
      </c>
      <c r="AA56" s="210"/>
      <c r="AB56" s="163"/>
      <c r="AC56" s="163"/>
      <c r="AD56" s="163"/>
      <c r="AE56" s="10"/>
      <c r="AF56" s="10"/>
      <c r="AG56" s="10"/>
    </row>
    <row r="57" ht="30.0" customHeight="1">
      <c r="A57" s="211" t="s">
        <v>79</v>
      </c>
      <c r="B57" s="212">
        <v>4.0</v>
      </c>
      <c r="C57" s="213" t="s">
        <v>160</v>
      </c>
      <c r="D57" s="214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8"/>
      <c r="X57" s="138"/>
      <c r="Y57" s="215"/>
      <c r="Z57" s="138"/>
      <c r="AA57" s="139"/>
      <c r="AB57" s="10"/>
      <c r="AC57" s="10"/>
      <c r="AD57" s="10"/>
      <c r="AE57" s="10"/>
      <c r="AF57" s="10"/>
      <c r="AG57" s="10"/>
    </row>
    <row r="58" ht="30.0" customHeight="1">
      <c r="A58" s="140" t="s">
        <v>81</v>
      </c>
      <c r="B58" s="187" t="s">
        <v>161</v>
      </c>
      <c r="C58" s="229" t="s">
        <v>162</v>
      </c>
      <c r="D58" s="143"/>
      <c r="E58" s="144">
        <f>SUM(E59:E61)</f>
        <v>5</v>
      </c>
      <c r="F58" s="145"/>
      <c r="G58" s="146">
        <f t="shared" ref="G58:H58" si="150">SUM(G59:G61)</f>
        <v>5000</v>
      </c>
      <c r="H58" s="144">
        <f t="shared" si="150"/>
        <v>5</v>
      </c>
      <c r="I58" s="145"/>
      <c r="J58" s="146">
        <f t="shared" ref="J58:K58" si="151">SUM(J59:J61)</f>
        <v>4625.5</v>
      </c>
      <c r="K58" s="144">
        <f t="shared" si="151"/>
        <v>0</v>
      </c>
      <c r="L58" s="145"/>
      <c r="M58" s="146">
        <f t="shared" ref="M58:N58" si="152">SUM(M59:M61)</f>
        <v>0</v>
      </c>
      <c r="N58" s="144">
        <f t="shared" si="152"/>
        <v>0</v>
      </c>
      <c r="O58" s="145"/>
      <c r="P58" s="146">
        <f t="shared" ref="P58:Q58" si="153">SUM(P59:P61)</f>
        <v>0</v>
      </c>
      <c r="Q58" s="144">
        <f t="shared" si="153"/>
        <v>0</v>
      </c>
      <c r="R58" s="145"/>
      <c r="S58" s="146">
        <f t="shared" ref="S58:T58" si="154">SUM(S59:S61)</f>
        <v>0</v>
      </c>
      <c r="T58" s="144">
        <f t="shared" si="154"/>
        <v>0</v>
      </c>
      <c r="U58" s="145"/>
      <c r="V58" s="146">
        <f t="shared" ref="V58:X58" si="155">SUM(V59:V61)</f>
        <v>0</v>
      </c>
      <c r="W58" s="146">
        <f t="shared" si="155"/>
        <v>5000</v>
      </c>
      <c r="X58" s="146">
        <f t="shared" si="155"/>
        <v>4625.5</v>
      </c>
      <c r="Y58" s="230">
        <f t="shared" ref="Y58:Y62" si="156">W58-X58</f>
        <v>374.5</v>
      </c>
      <c r="Z58" s="148">
        <f t="shared" ref="Z58:Z62" si="157">Y58/W58</f>
        <v>0.0749</v>
      </c>
      <c r="AA58" s="149"/>
      <c r="AB58" s="150"/>
      <c r="AC58" s="150"/>
      <c r="AD58" s="150"/>
      <c r="AE58" s="150"/>
      <c r="AF58" s="150"/>
      <c r="AG58" s="150"/>
    </row>
    <row r="59" ht="30.0" customHeight="1">
      <c r="A59" s="151" t="s">
        <v>84</v>
      </c>
      <c r="B59" s="152" t="s">
        <v>163</v>
      </c>
      <c r="C59" s="220" t="s">
        <v>164</v>
      </c>
      <c r="D59" s="231" t="s">
        <v>165</v>
      </c>
      <c r="E59" s="232">
        <v>5.0</v>
      </c>
      <c r="F59" s="233">
        <v>1000.0</v>
      </c>
      <c r="G59" s="234">
        <f t="shared" ref="G59:G61" si="158">E59*F59</f>
        <v>5000</v>
      </c>
      <c r="H59" s="232">
        <v>5.0</v>
      </c>
      <c r="I59" s="233">
        <v>925.1</v>
      </c>
      <c r="J59" s="234">
        <f t="shared" ref="J59:J61" si="159">H59*I59</f>
        <v>4625.5</v>
      </c>
      <c r="K59" s="155"/>
      <c r="L59" s="233"/>
      <c r="M59" s="157">
        <f t="shared" ref="M59:M61" si="160">K59*L59</f>
        <v>0</v>
      </c>
      <c r="N59" s="155"/>
      <c r="O59" s="233"/>
      <c r="P59" s="157">
        <f t="shared" ref="P59:P61" si="161">N59*O59</f>
        <v>0</v>
      </c>
      <c r="Q59" s="155"/>
      <c r="R59" s="233"/>
      <c r="S59" s="157">
        <f t="shared" ref="S59:S61" si="162">Q59*R59</f>
        <v>0</v>
      </c>
      <c r="T59" s="155"/>
      <c r="U59" s="233"/>
      <c r="V59" s="157">
        <f t="shared" ref="V59:V61" si="163">T59*U59</f>
        <v>0</v>
      </c>
      <c r="W59" s="158">
        <f t="shared" ref="W59:W61" si="164">G59+M59+S59</f>
        <v>5000</v>
      </c>
      <c r="X59" s="159">
        <f t="shared" ref="X59:X61" si="165">J59+P59+V59</f>
        <v>4625.5</v>
      </c>
      <c r="Y59" s="159">
        <f t="shared" si="156"/>
        <v>374.5</v>
      </c>
      <c r="Z59" s="160">
        <f t="shared" si="157"/>
        <v>0.0749</v>
      </c>
      <c r="AA59" s="161"/>
      <c r="AB59" s="163"/>
      <c r="AC59" s="163"/>
      <c r="AD59" s="163"/>
      <c r="AE59" s="163"/>
      <c r="AF59" s="163"/>
      <c r="AG59" s="163"/>
    </row>
    <row r="60" ht="30.0" customHeight="1">
      <c r="A60" s="151" t="s">
        <v>84</v>
      </c>
      <c r="B60" s="152" t="s">
        <v>166</v>
      </c>
      <c r="C60" s="220" t="s">
        <v>167</v>
      </c>
      <c r="D60" s="231" t="s">
        <v>168</v>
      </c>
      <c r="E60" s="232"/>
      <c r="F60" s="233"/>
      <c r="G60" s="234">
        <f t="shared" si="158"/>
        <v>0</v>
      </c>
      <c r="H60" s="232"/>
      <c r="I60" s="233"/>
      <c r="J60" s="234">
        <f t="shared" si="159"/>
        <v>0</v>
      </c>
      <c r="K60" s="155"/>
      <c r="L60" s="233"/>
      <c r="M60" s="157">
        <f t="shared" si="160"/>
        <v>0</v>
      </c>
      <c r="N60" s="155"/>
      <c r="O60" s="233"/>
      <c r="P60" s="157">
        <f t="shared" si="161"/>
        <v>0</v>
      </c>
      <c r="Q60" s="155"/>
      <c r="R60" s="233"/>
      <c r="S60" s="157">
        <f t="shared" si="162"/>
        <v>0</v>
      </c>
      <c r="T60" s="155"/>
      <c r="U60" s="233"/>
      <c r="V60" s="157">
        <f t="shared" si="163"/>
        <v>0</v>
      </c>
      <c r="W60" s="158">
        <f t="shared" si="164"/>
        <v>0</v>
      </c>
      <c r="X60" s="159">
        <f t="shared" si="165"/>
        <v>0</v>
      </c>
      <c r="Y60" s="159">
        <f t="shared" si="156"/>
        <v>0</v>
      </c>
      <c r="Z60" s="160" t="str">
        <f t="shared" si="157"/>
        <v>#DIV/0!</v>
      </c>
      <c r="AA60" s="161"/>
      <c r="AB60" s="163"/>
      <c r="AC60" s="163"/>
      <c r="AD60" s="163"/>
      <c r="AE60" s="163"/>
      <c r="AF60" s="163"/>
      <c r="AG60" s="163"/>
    </row>
    <row r="61" ht="30.0" customHeight="1">
      <c r="A61" s="179" t="s">
        <v>84</v>
      </c>
      <c r="B61" s="165" t="s">
        <v>169</v>
      </c>
      <c r="C61" s="195" t="s">
        <v>167</v>
      </c>
      <c r="D61" s="231" t="s">
        <v>168</v>
      </c>
      <c r="E61" s="235"/>
      <c r="F61" s="236"/>
      <c r="G61" s="237">
        <f t="shared" si="158"/>
        <v>0</v>
      </c>
      <c r="H61" s="235"/>
      <c r="I61" s="236"/>
      <c r="J61" s="237">
        <f t="shared" si="159"/>
        <v>0</v>
      </c>
      <c r="K61" s="167"/>
      <c r="L61" s="236"/>
      <c r="M61" s="169">
        <f t="shared" si="160"/>
        <v>0</v>
      </c>
      <c r="N61" s="167"/>
      <c r="O61" s="236"/>
      <c r="P61" s="169">
        <f t="shared" si="161"/>
        <v>0</v>
      </c>
      <c r="Q61" s="167"/>
      <c r="R61" s="236"/>
      <c r="S61" s="169">
        <f t="shared" si="162"/>
        <v>0</v>
      </c>
      <c r="T61" s="167"/>
      <c r="U61" s="236"/>
      <c r="V61" s="169">
        <f t="shared" si="163"/>
        <v>0</v>
      </c>
      <c r="W61" s="170">
        <f t="shared" si="164"/>
        <v>0</v>
      </c>
      <c r="X61" s="159">
        <f t="shared" si="165"/>
        <v>0</v>
      </c>
      <c r="Y61" s="159">
        <f t="shared" si="156"/>
        <v>0</v>
      </c>
      <c r="Z61" s="160" t="str">
        <f t="shared" si="157"/>
        <v>#DIV/0!</v>
      </c>
      <c r="AA61" s="171"/>
      <c r="AB61" s="163"/>
      <c r="AC61" s="163"/>
      <c r="AD61" s="163"/>
      <c r="AE61" s="163"/>
      <c r="AF61" s="163"/>
      <c r="AG61" s="163"/>
    </row>
    <row r="62" ht="30.0" customHeight="1">
      <c r="A62" s="140" t="s">
        <v>81</v>
      </c>
      <c r="B62" s="187" t="s">
        <v>170</v>
      </c>
      <c r="C62" s="185" t="s">
        <v>171</v>
      </c>
      <c r="D62" s="173"/>
      <c r="E62" s="174">
        <f>SUM(E63:E89)</f>
        <v>216</v>
      </c>
      <c r="F62" s="175"/>
      <c r="G62" s="176">
        <f>SUM(G63:G108)</f>
        <v>103870</v>
      </c>
      <c r="H62" s="174">
        <f>SUM(H63:H89)</f>
        <v>216</v>
      </c>
      <c r="I62" s="175"/>
      <c r="J62" s="176">
        <f>SUM(J63:J108)</f>
        <v>103870</v>
      </c>
      <c r="K62" s="174">
        <f>SUM(K63:K89)</f>
        <v>0</v>
      </c>
      <c r="L62" s="175"/>
      <c r="M62" s="176">
        <f t="shared" ref="M62:N62" si="166">SUM(M63:M89)</f>
        <v>0</v>
      </c>
      <c r="N62" s="174">
        <f t="shared" si="166"/>
        <v>0</v>
      </c>
      <c r="O62" s="175"/>
      <c r="P62" s="176">
        <f t="shared" ref="P62:Q62" si="167">SUM(P63:P89)</f>
        <v>0</v>
      </c>
      <c r="Q62" s="174">
        <f t="shared" si="167"/>
        <v>0</v>
      </c>
      <c r="R62" s="175"/>
      <c r="S62" s="176">
        <f t="shared" ref="S62:T62" si="168">SUM(S63:S89)</f>
        <v>0</v>
      </c>
      <c r="T62" s="174">
        <f t="shared" si="168"/>
        <v>0</v>
      </c>
      <c r="U62" s="175"/>
      <c r="V62" s="176">
        <f>SUM(V63:V89)</f>
        <v>0</v>
      </c>
      <c r="W62" s="176">
        <f t="shared" ref="W62:X62" si="169">SUM(W63:W108)</f>
        <v>103870</v>
      </c>
      <c r="X62" s="176">
        <f t="shared" si="169"/>
        <v>103870</v>
      </c>
      <c r="Y62" s="176">
        <f t="shared" si="156"/>
        <v>0</v>
      </c>
      <c r="Z62" s="176">
        <f t="shared" si="157"/>
        <v>0</v>
      </c>
      <c r="AA62" s="178"/>
      <c r="AB62" s="150"/>
      <c r="AC62" s="150"/>
      <c r="AD62" s="150"/>
      <c r="AE62" s="150"/>
      <c r="AF62" s="150"/>
      <c r="AG62" s="150"/>
    </row>
    <row r="63" ht="30.0" customHeight="1">
      <c r="A63" s="151" t="s">
        <v>84</v>
      </c>
      <c r="B63" s="152" t="s">
        <v>172</v>
      </c>
      <c r="C63" s="238" t="s">
        <v>173</v>
      </c>
      <c r="D63" s="239"/>
      <c r="E63" s="155"/>
      <c r="F63" s="156"/>
      <c r="G63" s="157"/>
      <c r="H63" s="155"/>
      <c r="I63" s="156"/>
      <c r="J63" s="157"/>
      <c r="K63" s="155"/>
      <c r="L63" s="156"/>
      <c r="M63" s="157"/>
      <c r="N63" s="155"/>
      <c r="O63" s="156"/>
      <c r="P63" s="157"/>
      <c r="Q63" s="155"/>
      <c r="R63" s="156"/>
      <c r="S63" s="157"/>
      <c r="T63" s="155"/>
      <c r="U63" s="156"/>
      <c r="V63" s="157"/>
      <c r="W63" s="158"/>
      <c r="X63" s="159"/>
      <c r="Y63" s="159"/>
      <c r="Z63" s="160"/>
      <c r="AA63" s="161"/>
      <c r="AB63" s="163"/>
      <c r="AC63" s="163"/>
      <c r="AD63" s="163"/>
      <c r="AE63" s="163"/>
      <c r="AF63" s="163"/>
      <c r="AG63" s="163"/>
    </row>
    <row r="64" ht="30.0" customHeight="1">
      <c r="A64" s="151"/>
      <c r="B64" s="152"/>
      <c r="C64" s="238" t="s">
        <v>174</v>
      </c>
      <c r="D64" s="239" t="s">
        <v>175</v>
      </c>
      <c r="E64" s="155">
        <v>15.0</v>
      </c>
      <c r="F64" s="156">
        <v>1800.0</v>
      </c>
      <c r="G64" s="157">
        <f t="shared" ref="G64:G72" si="170">E64*F64</f>
        <v>27000</v>
      </c>
      <c r="H64" s="155">
        <v>15.0</v>
      </c>
      <c r="I64" s="156">
        <v>1800.0</v>
      </c>
      <c r="J64" s="157">
        <f t="shared" ref="J64:J72" si="171">H64*I64</f>
        <v>27000</v>
      </c>
      <c r="K64" s="155"/>
      <c r="L64" s="156"/>
      <c r="M64" s="157"/>
      <c r="N64" s="155"/>
      <c r="O64" s="156"/>
      <c r="P64" s="157"/>
      <c r="Q64" s="155"/>
      <c r="R64" s="156"/>
      <c r="S64" s="157"/>
      <c r="T64" s="155"/>
      <c r="U64" s="156"/>
      <c r="V64" s="157"/>
      <c r="W64" s="158">
        <f t="shared" ref="W64:W72" si="172">G64+M64+S64</f>
        <v>27000</v>
      </c>
      <c r="X64" s="159">
        <f t="shared" ref="X64:X72" si="173">J64+P64+V64</f>
        <v>27000</v>
      </c>
      <c r="Y64" s="159">
        <f t="shared" ref="Y64:Y72" si="174">W64-X64</f>
        <v>0</v>
      </c>
      <c r="Z64" s="160">
        <f t="shared" ref="Z64:Z72" si="175">Y64/W64</f>
        <v>0</v>
      </c>
      <c r="AA64" s="161"/>
      <c r="AB64" s="163"/>
      <c r="AC64" s="163"/>
      <c r="AD64" s="163"/>
      <c r="AE64" s="163"/>
      <c r="AF64" s="163"/>
      <c r="AG64" s="163"/>
    </row>
    <row r="65" ht="30.0" customHeight="1">
      <c r="A65" s="151"/>
      <c r="B65" s="152"/>
      <c r="C65" s="238" t="s">
        <v>176</v>
      </c>
      <c r="D65" s="239" t="s">
        <v>177</v>
      </c>
      <c r="E65" s="155">
        <v>1.0</v>
      </c>
      <c r="F65" s="156">
        <v>1000.0</v>
      </c>
      <c r="G65" s="157">
        <f t="shared" si="170"/>
        <v>1000</v>
      </c>
      <c r="H65" s="155">
        <v>1.0</v>
      </c>
      <c r="I65" s="156">
        <v>1000.0</v>
      </c>
      <c r="J65" s="157">
        <f t="shared" si="171"/>
        <v>1000</v>
      </c>
      <c r="K65" s="155"/>
      <c r="L65" s="156"/>
      <c r="M65" s="157"/>
      <c r="N65" s="155"/>
      <c r="O65" s="156"/>
      <c r="P65" s="157"/>
      <c r="Q65" s="155"/>
      <c r="R65" s="156"/>
      <c r="S65" s="157"/>
      <c r="T65" s="155"/>
      <c r="U65" s="156"/>
      <c r="V65" s="157"/>
      <c r="W65" s="158">
        <f t="shared" si="172"/>
        <v>1000</v>
      </c>
      <c r="X65" s="159">
        <f t="shared" si="173"/>
        <v>1000</v>
      </c>
      <c r="Y65" s="159">
        <f t="shared" si="174"/>
        <v>0</v>
      </c>
      <c r="Z65" s="160">
        <f t="shared" si="175"/>
        <v>0</v>
      </c>
      <c r="AA65" s="161"/>
      <c r="AB65" s="163"/>
      <c r="AC65" s="163"/>
      <c r="AD65" s="163"/>
      <c r="AE65" s="163"/>
      <c r="AF65" s="163"/>
      <c r="AG65" s="163"/>
    </row>
    <row r="66" ht="30.0" customHeight="1">
      <c r="A66" s="151"/>
      <c r="B66" s="152"/>
      <c r="C66" s="238" t="s">
        <v>178</v>
      </c>
      <c r="D66" s="239" t="s">
        <v>165</v>
      </c>
      <c r="E66" s="155">
        <v>1.0</v>
      </c>
      <c r="F66" s="156">
        <v>400.0</v>
      </c>
      <c r="G66" s="157">
        <f t="shared" si="170"/>
        <v>400</v>
      </c>
      <c r="H66" s="155">
        <v>1.0</v>
      </c>
      <c r="I66" s="156">
        <v>400.0</v>
      </c>
      <c r="J66" s="157">
        <f t="shared" si="171"/>
        <v>400</v>
      </c>
      <c r="K66" s="155"/>
      <c r="L66" s="156"/>
      <c r="M66" s="157"/>
      <c r="N66" s="155"/>
      <c r="O66" s="156"/>
      <c r="P66" s="157"/>
      <c r="Q66" s="155"/>
      <c r="R66" s="156"/>
      <c r="S66" s="157"/>
      <c r="T66" s="155"/>
      <c r="U66" s="156"/>
      <c r="V66" s="157"/>
      <c r="W66" s="158">
        <f t="shared" si="172"/>
        <v>400</v>
      </c>
      <c r="X66" s="159">
        <f t="shared" si="173"/>
        <v>400</v>
      </c>
      <c r="Y66" s="159">
        <f t="shared" si="174"/>
        <v>0</v>
      </c>
      <c r="Z66" s="160">
        <f t="shared" si="175"/>
        <v>0</v>
      </c>
      <c r="AA66" s="161"/>
      <c r="AB66" s="163"/>
      <c r="AC66" s="163"/>
      <c r="AD66" s="163"/>
      <c r="AE66" s="163"/>
      <c r="AF66" s="163"/>
      <c r="AG66" s="163"/>
    </row>
    <row r="67" ht="30.0" customHeight="1">
      <c r="A67" s="151"/>
      <c r="B67" s="152"/>
      <c r="C67" s="238" t="s">
        <v>179</v>
      </c>
      <c r="D67" s="239" t="s">
        <v>177</v>
      </c>
      <c r="E67" s="155">
        <v>1.0</v>
      </c>
      <c r="F67" s="156">
        <v>400.0</v>
      </c>
      <c r="G67" s="157">
        <f t="shared" si="170"/>
        <v>400</v>
      </c>
      <c r="H67" s="155">
        <v>1.0</v>
      </c>
      <c r="I67" s="156">
        <v>400.0</v>
      </c>
      <c r="J67" s="157">
        <f t="shared" si="171"/>
        <v>400</v>
      </c>
      <c r="K67" s="155"/>
      <c r="L67" s="156"/>
      <c r="M67" s="157"/>
      <c r="N67" s="155"/>
      <c r="O67" s="156"/>
      <c r="P67" s="157"/>
      <c r="Q67" s="155"/>
      <c r="R67" s="156"/>
      <c r="S67" s="157"/>
      <c r="T67" s="155"/>
      <c r="U67" s="156"/>
      <c r="V67" s="157"/>
      <c r="W67" s="158">
        <f t="shared" si="172"/>
        <v>400</v>
      </c>
      <c r="X67" s="159">
        <f t="shared" si="173"/>
        <v>400</v>
      </c>
      <c r="Y67" s="159">
        <f t="shared" si="174"/>
        <v>0</v>
      </c>
      <c r="Z67" s="160">
        <f t="shared" si="175"/>
        <v>0</v>
      </c>
      <c r="AA67" s="161"/>
      <c r="AB67" s="163"/>
      <c r="AC67" s="163"/>
      <c r="AD67" s="163"/>
      <c r="AE67" s="163"/>
      <c r="AF67" s="163"/>
      <c r="AG67" s="163"/>
    </row>
    <row r="68" ht="30.0" customHeight="1">
      <c r="A68" s="151"/>
      <c r="B68" s="152"/>
      <c r="C68" s="238" t="s">
        <v>180</v>
      </c>
      <c r="D68" s="239" t="s">
        <v>177</v>
      </c>
      <c r="E68" s="155">
        <v>1.0</v>
      </c>
      <c r="F68" s="156">
        <v>100.0</v>
      </c>
      <c r="G68" s="157">
        <f t="shared" si="170"/>
        <v>100</v>
      </c>
      <c r="H68" s="155">
        <v>1.0</v>
      </c>
      <c r="I68" s="156">
        <v>100.0</v>
      </c>
      <c r="J68" s="157">
        <f t="shared" si="171"/>
        <v>100</v>
      </c>
      <c r="K68" s="155"/>
      <c r="L68" s="156"/>
      <c r="M68" s="157"/>
      <c r="N68" s="155"/>
      <c r="O68" s="156"/>
      <c r="P68" s="157"/>
      <c r="Q68" s="155"/>
      <c r="R68" s="156"/>
      <c r="S68" s="157"/>
      <c r="T68" s="155"/>
      <c r="U68" s="156"/>
      <c r="V68" s="157"/>
      <c r="W68" s="158">
        <f t="shared" si="172"/>
        <v>100</v>
      </c>
      <c r="X68" s="159">
        <f t="shared" si="173"/>
        <v>100</v>
      </c>
      <c r="Y68" s="159">
        <f t="shared" si="174"/>
        <v>0</v>
      </c>
      <c r="Z68" s="160">
        <f t="shared" si="175"/>
        <v>0</v>
      </c>
      <c r="AA68" s="161"/>
      <c r="AB68" s="163"/>
      <c r="AC68" s="163"/>
      <c r="AD68" s="163"/>
      <c r="AE68" s="163"/>
      <c r="AF68" s="163"/>
      <c r="AG68" s="163"/>
    </row>
    <row r="69" ht="30.0" customHeight="1">
      <c r="A69" s="151"/>
      <c r="B69" s="152"/>
      <c r="C69" s="238" t="s">
        <v>181</v>
      </c>
      <c r="D69" s="239" t="s">
        <v>177</v>
      </c>
      <c r="E69" s="155">
        <v>1.0</v>
      </c>
      <c r="F69" s="156">
        <v>300.0</v>
      </c>
      <c r="G69" s="157">
        <f t="shared" si="170"/>
        <v>300</v>
      </c>
      <c r="H69" s="155">
        <v>1.0</v>
      </c>
      <c r="I69" s="156">
        <v>300.0</v>
      </c>
      <c r="J69" s="157">
        <f t="shared" si="171"/>
        <v>300</v>
      </c>
      <c r="K69" s="155"/>
      <c r="L69" s="156"/>
      <c r="M69" s="157"/>
      <c r="N69" s="155"/>
      <c r="O69" s="156"/>
      <c r="P69" s="157"/>
      <c r="Q69" s="155"/>
      <c r="R69" s="156"/>
      <c r="S69" s="157"/>
      <c r="T69" s="155"/>
      <c r="U69" s="156"/>
      <c r="V69" s="157"/>
      <c r="W69" s="158">
        <f t="shared" si="172"/>
        <v>300</v>
      </c>
      <c r="X69" s="159">
        <f t="shared" si="173"/>
        <v>300</v>
      </c>
      <c r="Y69" s="159">
        <f t="shared" si="174"/>
        <v>0</v>
      </c>
      <c r="Z69" s="160">
        <f t="shared" si="175"/>
        <v>0</v>
      </c>
      <c r="AA69" s="161"/>
      <c r="AB69" s="163"/>
      <c r="AC69" s="163"/>
      <c r="AD69" s="163"/>
      <c r="AE69" s="163"/>
      <c r="AF69" s="163"/>
      <c r="AG69" s="163"/>
    </row>
    <row r="70" ht="30.0" customHeight="1">
      <c r="A70" s="151"/>
      <c r="B70" s="152"/>
      <c r="C70" s="238" t="s">
        <v>182</v>
      </c>
      <c r="D70" s="239" t="s">
        <v>177</v>
      </c>
      <c r="E70" s="155">
        <v>1.0</v>
      </c>
      <c r="F70" s="156">
        <v>300.0</v>
      </c>
      <c r="G70" s="157">
        <f t="shared" si="170"/>
        <v>300</v>
      </c>
      <c r="H70" s="155">
        <v>1.0</v>
      </c>
      <c r="I70" s="156">
        <v>300.0</v>
      </c>
      <c r="J70" s="157">
        <f t="shared" si="171"/>
        <v>300</v>
      </c>
      <c r="K70" s="155"/>
      <c r="L70" s="156"/>
      <c r="M70" s="157"/>
      <c r="N70" s="155"/>
      <c r="O70" s="156"/>
      <c r="P70" s="157"/>
      <c r="Q70" s="155"/>
      <c r="R70" s="156"/>
      <c r="S70" s="157"/>
      <c r="T70" s="155"/>
      <c r="U70" s="156"/>
      <c r="V70" s="157"/>
      <c r="W70" s="158">
        <f t="shared" si="172"/>
        <v>300</v>
      </c>
      <c r="X70" s="159">
        <f t="shared" si="173"/>
        <v>300</v>
      </c>
      <c r="Y70" s="159">
        <f t="shared" si="174"/>
        <v>0</v>
      </c>
      <c r="Z70" s="160">
        <f t="shared" si="175"/>
        <v>0</v>
      </c>
      <c r="AA70" s="161"/>
      <c r="AB70" s="163"/>
      <c r="AC70" s="163"/>
      <c r="AD70" s="163"/>
      <c r="AE70" s="163"/>
      <c r="AF70" s="163"/>
      <c r="AG70" s="163"/>
    </row>
    <row r="71" ht="30.0" customHeight="1">
      <c r="A71" s="151"/>
      <c r="B71" s="152"/>
      <c r="C71" s="238" t="s">
        <v>183</v>
      </c>
      <c r="D71" s="239" t="s">
        <v>177</v>
      </c>
      <c r="E71" s="155">
        <v>1.0</v>
      </c>
      <c r="F71" s="156">
        <v>200.0</v>
      </c>
      <c r="G71" s="157">
        <f t="shared" si="170"/>
        <v>200</v>
      </c>
      <c r="H71" s="155">
        <v>1.0</v>
      </c>
      <c r="I71" s="156">
        <v>200.0</v>
      </c>
      <c r="J71" s="157">
        <f t="shared" si="171"/>
        <v>200</v>
      </c>
      <c r="K71" s="155"/>
      <c r="L71" s="156"/>
      <c r="M71" s="157"/>
      <c r="N71" s="155"/>
      <c r="O71" s="156"/>
      <c r="P71" s="157"/>
      <c r="Q71" s="155"/>
      <c r="R71" s="156"/>
      <c r="S71" s="157"/>
      <c r="T71" s="155"/>
      <c r="U71" s="156"/>
      <c r="V71" s="157"/>
      <c r="W71" s="158">
        <f t="shared" si="172"/>
        <v>200</v>
      </c>
      <c r="X71" s="159">
        <f t="shared" si="173"/>
        <v>200</v>
      </c>
      <c r="Y71" s="159">
        <f t="shared" si="174"/>
        <v>0</v>
      </c>
      <c r="Z71" s="160">
        <f t="shared" si="175"/>
        <v>0</v>
      </c>
      <c r="AA71" s="161"/>
      <c r="AB71" s="163"/>
      <c r="AC71" s="163"/>
      <c r="AD71" s="163"/>
      <c r="AE71" s="163"/>
      <c r="AF71" s="163"/>
      <c r="AG71" s="163"/>
    </row>
    <row r="72" ht="30.0" customHeight="1">
      <c r="A72" s="151"/>
      <c r="B72" s="152"/>
      <c r="C72" s="238" t="s">
        <v>184</v>
      </c>
      <c r="D72" s="239" t="s">
        <v>177</v>
      </c>
      <c r="E72" s="155">
        <v>1.0</v>
      </c>
      <c r="F72" s="156">
        <v>300.0</v>
      </c>
      <c r="G72" s="157">
        <f t="shared" si="170"/>
        <v>300</v>
      </c>
      <c r="H72" s="155">
        <v>1.0</v>
      </c>
      <c r="I72" s="156">
        <v>300.0</v>
      </c>
      <c r="J72" s="157">
        <f t="shared" si="171"/>
        <v>300</v>
      </c>
      <c r="K72" s="155"/>
      <c r="L72" s="156"/>
      <c r="M72" s="157"/>
      <c r="N72" s="155"/>
      <c r="O72" s="156"/>
      <c r="P72" s="157"/>
      <c r="Q72" s="155"/>
      <c r="R72" s="156"/>
      <c r="S72" s="157"/>
      <c r="T72" s="155"/>
      <c r="U72" s="156"/>
      <c r="V72" s="157"/>
      <c r="W72" s="158">
        <f t="shared" si="172"/>
        <v>300</v>
      </c>
      <c r="X72" s="159">
        <f t="shared" si="173"/>
        <v>300</v>
      </c>
      <c r="Y72" s="159">
        <f t="shared" si="174"/>
        <v>0</v>
      </c>
      <c r="Z72" s="160">
        <f t="shared" si="175"/>
        <v>0</v>
      </c>
      <c r="AA72" s="161"/>
      <c r="AB72" s="163"/>
      <c r="AC72" s="163"/>
      <c r="AD72" s="163"/>
      <c r="AE72" s="163"/>
      <c r="AF72" s="163"/>
      <c r="AG72" s="163"/>
    </row>
    <row r="73" ht="30.0" customHeight="1">
      <c r="A73" s="151" t="s">
        <v>84</v>
      </c>
      <c r="B73" s="152" t="s">
        <v>185</v>
      </c>
      <c r="C73" s="238" t="s">
        <v>186</v>
      </c>
      <c r="D73" s="239"/>
      <c r="E73" s="155"/>
      <c r="F73" s="156"/>
      <c r="G73" s="157"/>
      <c r="H73" s="155"/>
      <c r="I73" s="156"/>
      <c r="J73" s="157"/>
      <c r="K73" s="155"/>
      <c r="L73" s="156"/>
      <c r="M73" s="157"/>
      <c r="N73" s="155"/>
      <c r="O73" s="156"/>
      <c r="P73" s="157"/>
      <c r="Q73" s="155"/>
      <c r="R73" s="156"/>
      <c r="S73" s="157"/>
      <c r="T73" s="155"/>
      <c r="U73" s="156"/>
      <c r="V73" s="157"/>
      <c r="W73" s="158"/>
      <c r="X73" s="159"/>
      <c r="Y73" s="159"/>
      <c r="Z73" s="160"/>
      <c r="AA73" s="161"/>
      <c r="AB73" s="163"/>
      <c r="AC73" s="163"/>
      <c r="AD73" s="163"/>
      <c r="AE73" s="163"/>
      <c r="AF73" s="163"/>
      <c r="AG73" s="163"/>
    </row>
    <row r="74" ht="30.0" customHeight="1">
      <c r="A74" s="164"/>
      <c r="B74" s="165"/>
      <c r="C74" s="240" t="s">
        <v>187</v>
      </c>
      <c r="D74" s="239" t="s">
        <v>177</v>
      </c>
      <c r="E74" s="167">
        <v>8.0</v>
      </c>
      <c r="F74" s="168">
        <v>400.0</v>
      </c>
      <c r="G74" s="157">
        <f t="shared" ref="G74:G108" si="176">E74*F74</f>
        <v>3200</v>
      </c>
      <c r="H74" s="167">
        <v>8.0</v>
      </c>
      <c r="I74" s="168">
        <v>400.0</v>
      </c>
      <c r="J74" s="157">
        <f t="shared" ref="J74:J108" si="177">H74*I74</f>
        <v>3200</v>
      </c>
      <c r="K74" s="167"/>
      <c r="L74" s="168"/>
      <c r="M74" s="169"/>
      <c r="N74" s="167"/>
      <c r="O74" s="168"/>
      <c r="P74" s="169"/>
      <c r="Q74" s="167"/>
      <c r="R74" s="168"/>
      <c r="S74" s="169"/>
      <c r="T74" s="167"/>
      <c r="U74" s="168"/>
      <c r="V74" s="169"/>
      <c r="W74" s="158">
        <f t="shared" ref="W74:W88" si="178">G74+M74+S74</f>
        <v>3200</v>
      </c>
      <c r="X74" s="159">
        <f t="shared" ref="X74:X88" si="179">J74+P74+V74</f>
        <v>3200</v>
      </c>
      <c r="Y74" s="159">
        <f t="shared" ref="Y74:Y88" si="180">W74-X74</f>
        <v>0</v>
      </c>
      <c r="Z74" s="160">
        <f t="shared" ref="Z74:Z88" si="181">Y74/W74</f>
        <v>0</v>
      </c>
      <c r="AA74" s="171"/>
      <c r="AB74" s="163"/>
      <c r="AC74" s="163"/>
      <c r="AD74" s="163"/>
      <c r="AE74" s="163"/>
      <c r="AF74" s="163"/>
      <c r="AG74" s="163"/>
    </row>
    <row r="75" ht="30.0" customHeight="1">
      <c r="A75" s="164"/>
      <c r="B75" s="165"/>
      <c r="C75" s="240" t="s">
        <v>188</v>
      </c>
      <c r="D75" s="239" t="s">
        <v>177</v>
      </c>
      <c r="E75" s="167">
        <v>8.0</v>
      </c>
      <c r="F75" s="168">
        <v>200.0</v>
      </c>
      <c r="G75" s="157">
        <f t="shared" si="176"/>
        <v>1600</v>
      </c>
      <c r="H75" s="167">
        <v>8.0</v>
      </c>
      <c r="I75" s="168">
        <v>200.0</v>
      </c>
      <c r="J75" s="157">
        <f t="shared" si="177"/>
        <v>1600</v>
      </c>
      <c r="K75" s="167"/>
      <c r="L75" s="168"/>
      <c r="M75" s="169"/>
      <c r="N75" s="167"/>
      <c r="O75" s="168"/>
      <c r="P75" s="169"/>
      <c r="Q75" s="167"/>
      <c r="R75" s="168"/>
      <c r="S75" s="169"/>
      <c r="T75" s="167"/>
      <c r="U75" s="168"/>
      <c r="V75" s="169"/>
      <c r="W75" s="158">
        <f t="shared" si="178"/>
        <v>1600</v>
      </c>
      <c r="X75" s="159">
        <f t="shared" si="179"/>
        <v>1600</v>
      </c>
      <c r="Y75" s="159">
        <f t="shared" si="180"/>
        <v>0</v>
      </c>
      <c r="Z75" s="160">
        <f t="shared" si="181"/>
        <v>0</v>
      </c>
      <c r="AA75" s="171"/>
      <c r="AB75" s="163"/>
      <c r="AC75" s="163"/>
      <c r="AD75" s="163"/>
      <c r="AE75" s="163"/>
      <c r="AF75" s="163"/>
      <c r="AG75" s="163"/>
    </row>
    <row r="76" ht="30.0" customHeight="1">
      <c r="A76" s="164"/>
      <c r="B76" s="165"/>
      <c r="C76" s="240" t="s">
        <v>189</v>
      </c>
      <c r="D76" s="239" t="s">
        <v>177</v>
      </c>
      <c r="E76" s="167">
        <v>10.0</v>
      </c>
      <c r="F76" s="168">
        <v>250.0</v>
      </c>
      <c r="G76" s="157">
        <f t="shared" si="176"/>
        <v>2500</v>
      </c>
      <c r="H76" s="167">
        <v>10.0</v>
      </c>
      <c r="I76" s="168">
        <v>250.0</v>
      </c>
      <c r="J76" s="157">
        <f t="shared" si="177"/>
        <v>2500</v>
      </c>
      <c r="K76" s="167"/>
      <c r="L76" s="168"/>
      <c r="M76" s="169"/>
      <c r="N76" s="167"/>
      <c r="O76" s="168"/>
      <c r="P76" s="169"/>
      <c r="Q76" s="167"/>
      <c r="R76" s="168"/>
      <c r="S76" s="169"/>
      <c r="T76" s="167"/>
      <c r="U76" s="168"/>
      <c r="V76" s="169"/>
      <c r="W76" s="158">
        <f t="shared" si="178"/>
        <v>2500</v>
      </c>
      <c r="X76" s="159">
        <f t="shared" si="179"/>
        <v>2500</v>
      </c>
      <c r="Y76" s="159">
        <f t="shared" si="180"/>
        <v>0</v>
      </c>
      <c r="Z76" s="160">
        <f t="shared" si="181"/>
        <v>0</v>
      </c>
      <c r="AA76" s="171"/>
      <c r="AB76" s="163"/>
      <c r="AC76" s="163"/>
      <c r="AD76" s="163"/>
      <c r="AE76" s="163"/>
      <c r="AF76" s="163"/>
      <c r="AG76" s="163"/>
    </row>
    <row r="77" ht="30.0" customHeight="1">
      <c r="A77" s="164"/>
      <c r="B77" s="165"/>
      <c r="C77" s="240" t="s">
        <v>190</v>
      </c>
      <c r="D77" s="239" t="s">
        <v>177</v>
      </c>
      <c r="E77" s="167">
        <v>12.0</v>
      </c>
      <c r="F77" s="168">
        <v>300.0</v>
      </c>
      <c r="G77" s="157">
        <f t="shared" si="176"/>
        <v>3600</v>
      </c>
      <c r="H77" s="167">
        <v>12.0</v>
      </c>
      <c r="I77" s="168">
        <v>300.0</v>
      </c>
      <c r="J77" s="157">
        <f t="shared" si="177"/>
        <v>3600</v>
      </c>
      <c r="K77" s="167"/>
      <c r="L77" s="168"/>
      <c r="M77" s="169"/>
      <c r="N77" s="167"/>
      <c r="O77" s="168"/>
      <c r="P77" s="169"/>
      <c r="Q77" s="167"/>
      <c r="R77" s="168"/>
      <c r="S77" s="169"/>
      <c r="T77" s="167"/>
      <c r="U77" s="168"/>
      <c r="V77" s="169"/>
      <c r="W77" s="158">
        <f t="shared" si="178"/>
        <v>3600</v>
      </c>
      <c r="X77" s="159">
        <f t="shared" si="179"/>
        <v>3600</v>
      </c>
      <c r="Y77" s="159">
        <f t="shared" si="180"/>
        <v>0</v>
      </c>
      <c r="Z77" s="160">
        <f t="shared" si="181"/>
        <v>0</v>
      </c>
      <c r="AA77" s="171"/>
      <c r="AB77" s="163"/>
      <c r="AC77" s="163"/>
      <c r="AD77" s="163"/>
      <c r="AE77" s="163"/>
      <c r="AF77" s="163"/>
      <c r="AG77" s="163"/>
    </row>
    <row r="78" ht="30.0" customHeight="1">
      <c r="A78" s="164"/>
      <c r="B78" s="165"/>
      <c r="C78" s="240" t="s">
        <v>191</v>
      </c>
      <c r="D78" s="239" t="s">
        <v>177</v>
      </c>
      <c r="E78" s="167">
        <v>12.0</v>
      </c>
      <c r="F78" s="168">
        <v>600.0</v>
      </c>
      <c r="G78" s="157">
        <f t="shared" si="176"/>
        <v>7200</v>
      </c>
      <c r="H78" s="167">
        <v>12.0</v>
      </c>
      <c r="I78" s="168">
        <v>600.0</v>
      </c>
      <c r="J78" s="157">
        <f t="shared" si="177"/>
        <v>7200</v>
      </c>
      <c r="K78" s="167"/>
      <c r="L78" s="168"/>
      <c r="M78" s="169"/>
      <c r="N78" s="167"/>
      <c r="O78" s="168"/>
      <c r="P78" s="169"/>
      <c r="Q78" s="167"/>
      <c r="R78" s="168"/>
      <c r="S78" s="169"/>
      <c r="T78" s="167"/>
      <c r="U78" s="168"/>
      <c r="V78" s="169"/>
      <c r="W78" s="158">
        <f t="shared" si="178"/>
        <v>7200</v>
      </c>
      <c r="X78" s="159">
        <f t="shared" si="179"/>
        <v>7200</v>
      </c>
      <c r="Y78" s="159">
        <f t="shared" si="180"/>
        <v>0</v>
      </c>
      <c r="Z78" s="160">
        <f t="shared" si="181"/>
        <v>0</v>
      </c>
      <c r="AA78" s="171"/>
      <c r="AB78" s="163"/>
      <c r="AC78" s="163"/>
      <c r="AD78" s="163"/>
      <c r="AE78" s="163"/>
      <c r="AF78" s="163"/>
      <c r="AG78" s="163"/>
    </row>
    <row r="79" ht="30.0" customHeight="1">
      <c r="A79" s="164"/>
      <c r="B79" s="165"/>
      <c r="C79" s="240" t="s">
        <v>192</v>
      </c>
      <c r="D79" s="239" t="s">
        <v>177</v>
      </c>
      <c r="E79" s="167">
        <v>1.0</v>
      </c>
      <c r="F79" s="168">
        <v>500.0</v>
      </c>
      <c r="G79" s="157">
        <f t="shared" si="176"/>
        <v>500</v>
      </c>
      <c r="H79" s="167">
        <v>1.0</v>
      </c>
      <c r="I79" s="168">
        <v>500.0</v>
      </c>
      <c r="J79" s="157">
        <f t="shared" si="177"/>
        <v>500</v>
      </c>
      <c r="K79" s="167"/>
      <c r="L79" s="168"/>
      <c r="M79" s="169"/>
      <c r="N79" s="167"/>
      <c r="O79" s="168"/>
      <c r="P79" s="169"/>
      <c r="Q79" s="167"/>
      <c r="R79" s="168"/>
      <c r="S79" s="169"/>
      <c r="T79" s="167"/>
      <c r="U79" s="168"/>
      <c r="V79" s="169"/>
      <c r="W79" s="158">
        <f t="shared" si="178"/>
        <v>500</v>
      </c>
      <c r="X79" s="159">
        <f t="shared" si="179"/>
        <v>500</v>
      </c>
      <c r="Y79" s="159">
        <f t="shared" si="180"/>
        <v>0</v>
      </c>
      <c r="Z79" s="160">
        <f t="shared" si="181"/>
        <v>0</v>
      </c>
      <c r="AA79" s="171"/>
      <c r="AB79" s="163"/>
      <c r="AC79" s="163"/>
      <c r="AD79" s="163"/>
      <c r="AE79" s="163"/>
      <c r="AF79" s="163"/>
      <c r="AG79" s="163"/>
    </row>
    <row r="80" ht="30.0" customHeight="1">
      <c r="A80" s="164"/>
      <c r="B80" s="165"/>
      <c r="C80" s="240" t="s">
        <v>193</v>
      </c>
      <c r="D80" s="239" t="s">
        <v>177</v>
      </c>
      <c r="E80" s="167">
        <v>4.0</v>
      </c>
      <c r="F80" s="168">
        <v>400.0</v>
      </c>
      <c r="G80" s="169">
        <f t="shared" si="176"/>
        <v>1600</v>
      </c>
      <c r="H80" s="167">
        <v>4.0</v>
      </c>
      <c r="I80" s="168">
        <v>400.0</v>
      </c>
      <c r="J80" s="157">
        <f t="shared" si="177"/>
        <v>1600</v>
      </c>
      <c r="K80" s="167"/>
      <c r="L80" s="168"/>
      <c r="M80" s="169"/>
      <c r="N80" s="167"/>
      <c r="O80" s="168"/>
      <c r="P80" s="169"/>
      <c r="Q80" s="167"/>
      <c r="R80" s="168"/>
      <c r="S80" s="169"/>
      <c r="T80" s="167"/>
      <c r="U80" s="168"/>
      <c r="V80" s="169"/>
      <c r="W80" s="158">
        <f t="shared" si="178"/>
        <v>1600</v>
      </c>
      <c r="X80" s="159">
        <f t="shared" si="179"/>
        <v>1600</v>
      </c>
      <c r="Y80" s="159">
        <f t="shared" si="180"/>
        <v>0</v>
      </c>
      <c r="Z80" s="160">
        <f t="shared" si="181"/>
        <v>0</v>
      </c>
      <c r="AA80" s="171"/>
      <c r="AB80" s="163"/>
      <c r="AC80" s="163"/>
      <c r="AD80" s="163"/>
      <c r="AE80" s="163"/>
      <c r="AF80" s="163"/>
      <c r="AG80" s="163"/>
    </row>
    <row r="81" ht="30.0" customHeight="1">
      <c r="A81" s="164"/>
      <c r="B81" s="165"/>
      <c r="C81" s="240" t="s">
        <v>194</v>
      </c>
      <c r="D81" s="239" t="s">
        <v>177</v>
      </c>
      <c r="E81" s="167">
        <v>1.0</v>
      </c>
      <c r="F81" s="168">
        <v>500.0</v>
      </c>
      <c r="G81" s="169">
        <f t="shared" si="176"/>
        <v>500</v>
      </c>
      <c r="H81" s="167">
        <v>1.0</v>
      </c>
      <c r="I81" s="168">
        <v>500.0</v>
      </c>
      <c r="J81" s="157">
        <f t="shared" si="177"/>
        <v>500</v>
      </c>
      <c r="K81" s="167"/>
      <c r="L81" s="168"/>
      <c r="M81" s="169"/>
      <c r="N81" s="167"/>
      <c r="O81" s="168"/>
      <c r="P81" s="169"/>
      <c r="Q81" s="167"/>
      <c r="R81" s="168"/>
      <c r="S81" s="169"/>
      <c r="T81" s="167"/>
      <c r="U81" s="168"/>
      <c r="V81" s="169"/>
      <c r="W81" s="158">
        <f t="shared" si="178"/>
        <v>500</v>
      </c>
      <c r="X81" s="159">
        <f t="shared" si="179"/>
        <v>500</v>
      </c>
      <c r="Y81" s="159">
        <f t="shared" si="180"/>
        <v>0</v>
      </c>
      <c r="Z81" s="160">
        <f t="shared" si="181"/>
        <v>0</v>
      </c>
      <c r="AA81" s="171"/>
      <c r="AB81" s="163"/>
      <c r="AC81" s="163"/>
      <c r="AD81" s="163"/>
      <c r="AE81" s="163"/>
      <c r="AF81" s="163"/>
      <c r="AG81" s="163"/>
    </row>
    <row r="82" ht="30.0" customHeight="1">
      <c r="A82" s="164"/>
      <c r="B82" s="165"/>
      <c r="C82" s="240" t="s">
        <v>195</v>
      </c>
      <c r="D82" s="239" t="s">
        <v>177</v>
      </c>
      <c r="E82" s="167">
        <v>10.0</v>
      </c>
      <c r="F82" s="168">
        <v>50.0</v>
      </c>
      <c r="G82" s="169">
        <f t="shared" si="176"/>
        <v>500</v>
      </c>
      <c r="H82" s="167">
        <v>10.0</v>
      </c>
      <c r="I82" s="168">
        <v>50.0</v>
      </c>
      <c r="J82" s="157">
        <f t="shared" si="177"/>
        <v>500</v>
      </c>
      <c r="K82" s="167"/>
      <c r="L82" s="168"/>
      <c r="M82" s="169"/>
      <c r="N82" s="167"/>
      <c r="O82" s="168"/>
      <c r="P82" s="169"/>
      <c r="Q82" s="167"/>
      <c r="R82" s="168"/>
      <c r="S82" s="169"/>
      <c r="T82" s="167"/>
      <c r="U82" s="168"/>
      <c r="V82" s="169"/>
      <c r="W82" s="158">
        <f t="shared" si="178"/>
        <v>500</v>
      </c>
      <c r="X82" s="159">
        <f t="shared" si="179"/>
        <v>500</v>
      </c>
      <c r="Y82" s="159">
        <f t="shared" si="180"/>
        <v>0</v>
      </c>
      <c r="Z82" s="160">
        <f t="shared" si="181"/>
        <v>0</v>
      </c>
      <c r="AA82" s="171"/>
      <c r="AB82" s="163"/>
      <c r="AC82" s="163"/>
      <c r="AD82" s="163"/>
      <c r="AE82" s="163"/>
      <c r="AF82" s="163"/>
      <c r="AG82" s="163"/>
    </row>
    <row r="83" ht="30.0" customHeight="1">
      <c r="A83" s="164"/>
      <c r="B83" s="165"/>
      <c r="C83" s="240" t="s">
        <v>196</v>
      </c>
      <c r="D83" s="239" t="s">
        <v>177</v>
      </c>
      <c r="E83" s="167">
        <v>60.0</v>
      </c>
      <c r="F83" s="168">
        <v>35.0</v>
      </c>
      <c r="G83" s="169">
        <f t="shared" si="176"/>
        <v>2100</v>
      </c>
      <c r="H83" s="167">
        <v>60.0</v>
      </c>
      <c r="I83" s="168">
        <v>35.0</v>
      </c>
      <c r="J83" s="157">
        <f t="shared" si="177"/>
        <v>2100</v>
      </c>
      <c r="K83" s="167"/>
      <c r="L83" s="168"/>
      <c r="M83" s="169"/>
      <c r="N83" s="167"/>
      <c r="O83" s="168"/>
      <c r="P83" s="169"/>
      <c r="Q83" s="167"/>
      <c r="R83" s="168"/>
      <c r="S83" s="169"/>
      <c r="T83" s="167"/>
      <c r="U83" s="168"/>
      <c r="V83" s="169"/>
      <c r="W83" s="158">
        <f t="shared" si="178"/>
        <v>2100</v>
      </c>
      <c r="X83" s="159">
        <f t="shared" si="179"/>
        <v>2100</v>
      </c>
      <c r="Y83" s="159">
        <f t="shared" si="180"/>
        <v>0</v>
      </c>
      <c r="Z83" s="160">
        <f t="shared" si="181"/>
        <v>0</v>
      </c>
      <c r="AA83" s="171"/>
      <c r="AB83" s="163"/>
      <c r="AC83" s="163"/>
      <c r="AD83" s="163"/>
      <c r="AE83" s="163"/>
      <c r="AF83" s="163"/>
      <c r="AG83" s="163"/>
    </row>
    <row r="84" ht="30.0" customHeight="1">
      <c r="A84" s="164"/>
      <c r="B84" s="165"/>
      <c r="C84" s="240" t="s">
        <v>197</v>
      </c>
      <c r="D84" s="239" t="s">
        <v>177</v>
      </c>
      <c r="E84" s="167">
        <v>30.0</v>
      </c>
      <c r="F84" s="168">
        <v>20.0</v>
      </c>
      <c r="G84" s="169">
        <f t="shared" si="176"/>
        <v>600</v>
      </c>
      <c r="H84" s="167">
        <v>30.0</v>
      </c>
      <c r="I84" s="168">
        <v>20.0</v>
      </c>
      <c r="J84" s="157">
        <f t="shared" si="177"/>
        <v>600</v>
      </c>
      <c r="K84" s="167"/>
      <c r="L84" s="168"/>
      <c r="M84" s="169"/>
      <c r="N84" s="167"/>
      <c r="O84" s="168"/>
      <c r="P84" s="169"/>
      <c r="Q84" s="167"/>
      <c r="R84" s="168"/>
      <c r="S84" s="169"/>
      <c r="T84" s="167"/>
      <c r="U84" s="168"/>
      <c r="V84" s="169"/>
      <c r="W84" s="158">
        <f t="shared" si="178"/>
        <v>600</v>
      </c>
      <c r="X84" s="159">
        <f t="shared" si="179"/>
        <v>600</v>
      </c>
      <c r="Y84" s="159">
        <f t="shared" si="180"/>
        <v>0</v>
      </c>
      <c r="Z84" s="160">
        <f t="shared" si="181"/>
        <v>0</v>
      </c>
      <c r="AA84" s="171"/>
      <c r="AB84" s="163"/>
      <c r="AC84" s="163"/>
      <c r="AD84" s="163"/>
      <c r="AE84" s="163"/>
      <c r="AF84" s="163"/>
      <c r="AG84" s="163"/>
    </row>
    <row r="85" ht="30.0" customHeight="1">
      <c r="A85" s="164"/>
      <c r="B85" s="165"/>
      <c r="C85" s="240" t="s">
        <v>198</v>
      </c>
      <c r="D85" s="239" t="s">
        <v>177</v>
      </c>
      <c r="E85" s="167">
        <v>4.0</v>
      </c>
      <c r="F85" s="168">
        <v>1000.0</v>
      </c>
      <c r="G85" s="169">
        <f t="shared" si="176"/>
        <v>4000</v>
      </c>
      <c r="H85" s="167">
        <v>4.0</v>
      </c>
      <c r="I85" s="168">
        <v>1000.0</v>
      </c>
      <c r="J85" s="157">
        <f t="shared" si="177"/>
        <v>4000</v>
      </c>
      <c r="K85" s="167"/>
      <c r="L85" s="168"/>
      <c r="M85" s="169"/>
      <c r="N85" s="167"/>
      <c r="O85" s="168"/>
      <c r="P85" s="169"/>
      <c r="Q85" s="167"/>
      <c r="R85" s="168"/>
      <c r="S85" s="169"/>
      <c r="T85" s="167"/>
      <c r="U85" s="168"/>
      <c r="V85" s="169"/>
      <c r="W85" s="158">
        <f t="shared" si="178"/>
        <v>4000</v>
      </c>
      <c r="X85" s="159">
        <f t="shared" si="179"/>
        <v>4000</v>
      </c>
      <c r="Y85" s="159">
        <f t="shared" si="180"/>
        <v>0</v>
      </c>
      <c r="Z85" s="160">
        <f t="shared" si="181"/>
        <v>0</v>
      </c>
      <c r="AA85" s="171"/>
      <c r="AB85" s="163"/>
      <c r="AC85" s="163"/>
      <c r="AD85" s="163"/>
      <c r="AE85" s="163"/>
      <c r="AF85" s="163"/>
      <c r="AG85" s="163"/>
    </row>
    <row r="86" ht="30.0" customHeight="1">
      <c r="A86" s="164"/>
      <c r="B86" s="165"/>
      <c r="C86" s="240" t="s">
        <v>199</v>
      </c>
      <c r="D86" s="239" t="s">
        <v>177</v>
      </c>
      <c r="E86" s="167">
        <v>24.0</v>
      </c>
      <c r="F86" s="168">
        <v>275.0</v>
      </c>
      <c r="G86" s="169">
        <f t="shared" si="176"/>
        <v>6600</v>
      </c>
      <c r="H86" s="167">
        <v>24.0</v>
      </c>
      <c r="I86" s="168">
        <v>275.0</v>
      </c>
      <c r="J86" s="157">
        <f t="shared" si="177"/>
        <v>6600</v>
      </c>
      <c r="K86" s="167"/>
      <c r="L86" s="168"/>
      <c r="M86" s="169"/>
      <c r="N86" s="167"/>
      <c r="O86" s="168"/>
      <c r="P86" s="169"/>
      <c r="Q86" s="167"/>
      <c r="R86" s="168"/>
      <c r="S86" s="169"/>
      <c r="T86" s="167"/>
      <c r="U86" s="168"/>
      <c r="V86" s="169"/>
      <c r="W86" s="158">
        <f t="shared" si="178"/>
        <v>6600</v>
      </c>
      <c r="X86" s="159">
        <f t="shared" si="179"/>
        <v>6600</v>
      </c>
      <c r="Y86" s="159">
        <f t="shared" si="180"/>
        <v>0</v>
      </c>
      <c r="Z86" s="160">
        <f t="shared" si="181"/>
        <v>0</v>
      </c>
      <c r="AA86" s="171"/>
      <c r="AB86" s="163"/>
      <c r="AC86" s="163"/>
      <c r="AD86" s="163"/>
      <c r="AE86" s="163"/>
      <c r="AF86" s="163"/>
      <c r="AG86" s="163"/>
    </row>
    <row r="87" ht="30.0" customHeight="1">
      <c r="A87" s="164"/>
      <c r="B87" s="165"/>
      <c r="C87" s="240" t="s">
        <v>200</v>
      </c>
      <c r="D87" s="239" t="s">
        <v>177</v>
      </c>
      <c r="E87" s="167">
        <v>8.0</v>
      </c>
      <c r="F87" s="168">
        <v>300.0</v>
      </c>
      <c r="G87" s="169">
        <f t="shared" si="176"/>
        <v>2400</v>
      </c>
      <c r="H87" s="167">
        <v>8.0</v>
      </c>
      <c r="I87" s="168">
        <v>300.0</v>
      </c>
      <c r="J87" s="157">
        <f t="shared" si="177"/>
        <v>2400</v>
      </c>
      <c r="K87" s="167"/>
      <c r="L87" s="168"/>
      <c r="M87" s="169"/>
      <c r="N87" s="167"/>
      <c r="O87" s="168"/>
      <c r="P87" s="169"/>
      <c r="Q87" s="167"/>
      <c r="R87" s="168"/>
      <c r="S87" s="169"/>
      <c r="T87" s="167"/>
      <c r="U87" s="168"/>
      <c r="V87" s="169"/>
      <c r="W87" s="158">
        <f t="shared" si="178"/>
        <v>2400</v>
      </c>
      <c r="X87" s="159">
        <f t="shared" si="179"/>
        <v>2400</v>
      </c>
      <c r="Y87" s="159">
        <f t="shared" si="180"/>
        <v>0</v>
      </c>
      <c r="Z87" s="160">
        <f t="shared" si="181"/>
        <v>0</v>
      </c>
      <c r="AA87" s="171"/>
      <c r="AB87" s="163"/>
      <c r="AC87" s="163"/>
      <c r="AD87" s="163"/>
      <c r="AE87" s="163"/>
      <c r="AF87" s="163"/>
      <c r="AG87" s="163"/>
    </row>
    <row r="88" ht="30.0" customHeight="1">
      <c r="A88" s="164"/>
      <c r="B88" s="165"/>
      <c r="C88" s="240" t="s">
        <v>201</v>
      </c>
      <c r="D88" s="239" t="s">
        <v>177</v>
      </c>
      <c r="E88" s="167">
        <v>1.0</v>
      </c>
      <c r="F88" s="168">
        <v>650.0</v>
      </c>
      <c r="G88" s="169">
        <f t="shared" si="176"/>
        <v>650</v>
      </c>
      <c r="H88" s="167">
        <v>1.0</v>
      </c>
      <c r="I88" s="168">
        <v>650.0</v>
      </c>
      <c r="J88" s="157">
        <f t="shared" si="177"/>
        <v>650</v>
      </c>
      <c r="K88" s="167"/>
      <c r="L88" s="168"/>
      <c r="M88" s="169"/>
      <c r="N88" s="167"/>
      <c r="O88" s="168"/>
      <c r="P88" s="169"/>
      <c r="Q88" s="167"/>
      <c r="R88" s="168"/>
      <c r="S88" s="169"/>
      <c r="T88" s="167"/>
      <c r="U88" s="168"/>
      <c r="V88" s="169"/>
      <c r="W88" s="158">
        <f t="shared" si="178"/>
        <v>650</v>
      </c>
      <c r="X88" s="159">
        <f t="shared" si="179"/>
        <v>650</v>
      </c>
      <c r="Y88" s="159">
        <f t="shared" si="180"/>
        <v>0</v>
      </c>
      <c r="Z88" s="160">
        <f t="shared" si="181"/>
        <v>0</v>
      </c>
      <c r="AA88" s="171"/>
      <c r="AB88" s="163"/>
      <c r="AC88" s="163"/>
      <c r="AD88" s="163"/>
      <c r="AE88" s="163"/>
      <c r="AF88" s="163"/>
      <c r="AG88" s="163"/>
    </row>
    <row r="89" ht="30.0" customHeight="1">
      <c r="A89" s="164" t="s">
        <v>84</v>
      </c>
      <c r="B89" s="165" t="s">
        <v>202</v>
      </c>
      <c r="C89" s="240" t="s">
        <v>148</v>
      </c>
      <c r="D89" s="241"/>
      <c r="E89" s="167"/>
      <c r="F89" s="168"/>
      <c r="G89" s="169">
        <f t="shared" si="176"/>
        <v>0</v>
      </c>
      <c r="H89" s="167"/>
      <c r="I89" s="168"/>
      <c r="J89" s="169">
        <f t="shared" si="177"/>
        <v>0</v>
      </c>
      <c r="K89" s="167"/>
      <c r="L89" s="168"/>
      <c r="M89" s="169">
        <f>K89*L89</f>
        <v>0</v>
      </c>
      <c r="N89" s="167"/>
      <c r="O89" s="168"/>
      <c r="P89" s="156">
        <f>N89*O89</f>
        <v>0</v>
      </c>
      <c r="Q89" s="156"/>
      <c r="R89" s="156"/>
      <c r="S89" s="156">
        <f>Q89*R89</f>
        <v>0</v>
      </c>
      <c r="T89" s="156"/>
      <c r="U89" s="156"/>
      <c r="V89" s="156">
        <f>T89*U89</f>
        <v>0</v>
      </c>
      <c r="W89" s="170"/>
      <c r="X89" s="159"/>
      <c r="Y89" s="159"/>
      <c r="Z89" s="160"/>
      <c r="AA89" s="171"/>
      <c r="AB89" s="163"/>
      <c r="AC89" s="163"/>
      <c r="AD89" s="163"/>
      <c r="AE89" s="163"/>
      <c r="AF89" s="163"/>
      <c r="AG89" s="163"/>
    </row>
    <row r="90" ht="30.0" customHeight="1">
      <c r="A90" s="242"/>
      <c r="B90" s="243"/>
      <c r="C90" s="244" t="s">
        <v>203</v>
      </c>
      <c r="D90" s="245" t="s">
        <v>177</v>
      </c>
      <c r="E90" s="156">
        <v>6.0</v>
      </c>
      <c r="F90" s="156">
        <v>1200.0</v>
      </c>
      <c r="G90" s="169">
        <f t="shared" si="176"/>
        <v>7200</v>
      </c>
      <c r="H90" s="156">
        <v>6.0</v>
      </c>
      <c r="I90" s="156">
        <v>1200.0</v>
      </c>
      <c r="J90" s="169">
        <f t="shared" si="177"/>
        <v>7200</v>
      </c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70">
        <f t="shared" ref="W90:W108" si="182">G90+M90+S90</f>
        <v>7200</v>
      </c>
      <c r="X90" s="159">
        <f t="shared" ref="X90:X108" si="183">J90+P90+V90</f>
        <v>7200</v>
      </c>
      <c r="Y90" s="159">
        <f t="shared" ref="Y90:Y121" si="184">W90-X90</f>
        <v>0</v>
      </c>
      <c r="Z90" s="160">
        <f t="shared" ref="Z90:Z121" si="185">Y90/W90</f>
        <v>0</v>
      </c>
      <c r="AA90" s="246"/>
      <c r="AB90" s="163"/>
      <c r="AC90" s="163"/>
      <c r="AD90" s="163"/>
      <c r="AE90" s="163"/>
      <c r="AF90" s="163"/>
      <c r="AG90" s="163"/>
    </row>
    <row r="91" ht="30.0" customHeight="1">
      <c r="A91" s="242"/>
      <c r="B91" s="243"/>
      <c r="C91" s="244" t="s">
        <v>204</v>
      </c>
      <c r="D91" s="245" t="s">
        <v>177</v>
      </c>
      <c r="E91" s="156">
        <v>4.0</v>
      </c>
      <c r="F91" s="156">
        <v>1800.0</v>
      </c>
      <c r="G91" s="169">
        <f t="shared" si="176"/>
        <v>7200</v>
      </c>
      <c r="H91" s="156">
        <v>4.0</v>
      </c>
      <c r="I91" s="156">
        <v>1800.0</v>
      </c>
      <c r="J91" s="169">
        <f t="shared" si="177"/>
        <v>7200</v>
      </c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70">
        <f t="shared" si="182"/>
        <v>7200</v>
      </c>
      <c r="X91" s="159">
        <f t="shared" si="183"/>
        <v>7200</v>
      </c>
      <c r="Y91" s="159">
        <f t="shared" si="184"/>
        <v>0</v>
      </c>
      <c r="Z91" s="160">
        <f t="shared" si="185"/>
        <v>0</v>
      </c>
      <c r="AA91" s="246"/>
      <c r="AB91" s="163"/>
      <c r="AC91" s="163"/>
      <c r="AD91" s="163"/>
      <c r="AE91" s="163"/>
      <c r="AF91" s="163"/>
      <c r="AG91" s="163"/>
    </row>
    <row r="92" ht="30.0" customHeight="1">
      <c r="A92" s="242"/>
      <c r="B92" s="243"/>
      <c r="C92" s="244" t="s">
        <v>205</v>
      </c>
      <c r="D92" s="245" t="s">
        <v>177</v>
      </c>
      <c r="E92" s="156">
        <v>2.0</v>
      </c>
      <c r="F92" s="156">
        <v>200.0</v>
      </c>
      <c r="G92" s="169">
        <f t="shared" si="176"/>
        <v>400</v>
      </c>
      <c r="H92" s="156">
        <v>2.0</v>
      </c>
      <c r="I92" s="156">
        <v>200.0</v>
      </c>
      <c r="J92" s="169">
        <f t="shared" si="177"/>
        <v>400</v>
      </c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70">
        <f t="shared" si="182"/>
        <v>400</v>
      </c>
      <c r="X92" s="159">
        <f t="shared" si="183"/>
        <v>400</v>
      </c>
      <c r="Y92" s="159">
        <f t="shared" si="184"/>
        <v>0</v>
      </c>
      <c r="Z92" s="160">
        <f t="shared" si="185"/>
        <v>0</v>
      </c>
      <c r="AA92" s="246"/>
      <c r="AB92" s="163"/>
      <c r="AC92" s="163"/>
      <c r="AD92" s="163"/>
      <c r="AE92" s="163"/>
      <c r="AF92" s="163"/>
      <c r="AG92" s="163"/>
    </row>
    <row r="93" ht="30.0" customHeight="1">
      <c r="A93" s="242"/>
      <c r="B93" s="243"/>
      <c r="C93" s="244" t="s">
        <v>206</v>
      </c>
      <c r="D93" s="245" t="s">
        <v>177</v>
      </c>
      <c r="E93" s="156">
        <v>6.0</v>
      </c>
      <c r="F93" s="156">
        <v>650.0</v>
      </c>
      <c r="G93" s="169">
        <f t="shared" si="176"/>
        <v>3900</v>
      </c>
      <c r="H93" s="156">
        <v>6.0</v>
      </c>
      <c r="I93" s="156">
        <v>650.0</v>
      </c>
      <c r="J93" s="169">
        <f t="shared" si="177"/>
        <v>3900</v>
      </c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70">
        <f t="shared" si="182"/>
        <v>3900</v>
      </c>
      <c r="X93" s="159">
        <f t="shared" si="183"/>
        <v>3900</v>
      </c>
      <c r="Y93" s="159">
        <f t="shared" si="184"/>
        <v>0</v>
      </c>
      <c r="Z93" s="160">
        <f t="shared" si="185"/>
        <v>0</v>
      </c>
      <c r="AA93" s="246"/>
      <c r="AB93" s="163"/>
      <c r="AC93" s="163"/>
      <c r="AD93" s="163"/>
      <c r="AE93" s="163"/>
      <c r="AF93" s="163"/>
      <c r="AG93" s="163"/>
    </row>
    <row r="94" ht="30.0" customHeight="1">
      <c r="A94" s="242"/>
      <c r="B94" s="243"/>
      <c r="C94" s="247" t="s">
        <v>207</v>
      </c>
      <c r="D94" s="248" t="s">
        <v>177</v>
      </c>
      <c r="E94" s="192">
        <v>2.0</v>
      </c>
      <c r="F94" s="192">
        <v>800.0</v>
      </c>
      <c r="G94" s="169">
        <f t="shared" si="176"/>
        <v>1600</v>
      </c>
      <c r="H94" s="192">
        <v>2.0</v>
      </c>
      <c r="I94" s="192">
        <v>800.0</v>
      </c>
      <c r="J94" s="169">
        <f t="shared" si="177"/>
        <v>1600</v>
      </c>
      <c r="K94" s="192"/>
      <c r="L94" s="192"/>
      <c r="M94" s="192"/>
      <c r="N94" s="192"/>
      <c r="O94" s="192"/>
      <c r="P94" s="156"/>
      <c r="Q94" s="156"/>
      <c r="R94" s="156"/>
      <c r="S94" s="156"/>
      <c r="T94" s="156"/>
      <c r="U94" s="156"/>
      <c r="V94" s="156"/>
      <c r="W94" s="170">
        <f t="shared" si="182"/>
        <v>1600</v>
      </c>
      <c r="X94" s="159">
        <f t="shared" si="183"/>
        <v>1600</v>
      </c>
      <c r="Y94" s="159">
        <f t="shared" si="184"/>
        <v>0</v>
      </c>
      <c r="Z94" s="160">
        <f t="shared" si="185"/>
        <v>0</v>
      </c>
      <c r="AA94" s="246"/>
      <c r="AB94" s="163"/>
      <c r="AC94" s="163"/>
      <c r="AD94" s="163"/>
      <c r="AE94" s="163"/>
      <c r="AF94" s="163"/>
      <c r="AG94" s="163"/>
    </row>
    <row r="95" ht="30.0" customHeight="1">
      <c r="A95" s="242"/>
      <c r="B95" s="243"/>
      <c r="C95" s="247" t="s">
        <v>208</v>
      </c>
      <c r="D95" s="248" t="s">
        <v>177</v>
      </c>
      <c r="E95" s="192">
        <v>2.0</v>
      </c>
      <c r="F95" s="192">
        <v>900.0</v>
      </c>
      <c r="G95" s="169">
        <f t="shared" si="176"/>
        <v>1800</v>
      </c>
      <c r="H95" s="192">
        <v>2.0</v>
      </c>
      <c r="I95" s="192">
        <v>900.0</v>
      </c>
      <c r="J95" s="169">
        <f t="shared" si="177"/>
        <v>1800</v>
      </c>
      <c r="K95" s="192"/>
      <c r="L95" s="192"/>
      <c r="M95" s="192"/>
      <c r="N95" s="192"/>
      <c r="O95" s="192"/>
      <c r="P95" s="156"/>
      <c r="Q95" s="156"/>
      <c r="R95" s="156"/>
      <c r="S95" s="156"/>
      <c r="T95" s="156"/>
      <c r="U95" s="156"/>
      <c r="V95" s="156"/>
      <c r="W95" s="170">
        <f t="shared" si="182"/>
        <v>1800</v>
      </c>
      <c r="X95" s="159">
        <f t="shared" si="183"/>
        <v>1800</v>
      </c>
      <c r="Y95" s="159">
        <f t="shared" si="184"/>
        <v>0</v>
      </c>
      <c r="Z95" s="160">
        <f t="shared" si="185"/>
        <v>0</v>
      </c>
      <c r="AA95" s="246"/>
      <c r="AB95" s="163"/>
      <c r="AC95" s="163"/>
      <c r="AD95" s="163"/>
      <c r="AE95" s="163"/>
      <c r="AF95" s="163"/>
      <c r="AG95" s="163"/>
    </row>
    <row r="96" ht="30.0" customHeight="1">
      <c r="A96" s="242"/>
      <c r="B96" s="243"/>
      <c r="C96" s="247" t="s">
        <v>209</v>
      </c>
      <c r="D96" s="248" t="s">
        <v>177</v>
      </c>
      <c r="E96" s="192">
        <v>3.0</v>
      </c>
      <c r="F96" s="192">
        <v>500.0</v>
      </c>
      <c r="G96" s="169">
        <f t="shared" si="176"/>
        <v>1500</v>
      </c>
      <c r="H96" s="192">
        <v>3.0</v>
      </c>
      <c r="I96" s="192">
        <v>500.0</v>
      </c>
      <c r="J96" s="169">
        <f t="shared" si="177"/>
        <v>1500</v>
      </c>
      <c r="K96" s="192"/>
      <c r="L96" s="192"/>
      <c r="M96" s="192"/>
      <c r="N96" s="192"/>
      <c r="O96" s="192"/>
      <c r="P96" s="156"/>
      <c r="Q96" s="156"/>
      <c r="R96" s="156"/>
      <c r="S96" s="156"/>
      <c r="T96" s="156"/>
      <c r="U96" s="156"/>
      <c r="V96" s="156"/>
      <c r="W96" s="170">
        <f t="shared" si="182"/>
        <v>1500</v>
      </c>
      <c r="X96" s="159">
        <f t="shared" si="183"/>
        <v>1500</v>
      </c>
      <c r="Y96" s="159">
        <f t="shared" si="184"/>
        <v>0</v>
      </c>
      <c r="Z96" s="160">
        <f t="shared" si="185"/>
        <v>0</v>
      </c>
      <c r="AA96" s="246"/>
      <c r="AB96" s="163"/>
      <c r="AC96" s="163"/>
      <c r="AD96" s="163"/>
      <c r="AE96" s="163"/>
      <c r="AF96" s="163"/>
      <c r="AG96" s="163"/>
    </row>
    <row r="97" ht="30.0" customHeight="1">
      <c r="A97" s="242"/>
      <c r="B97" s="243"/>
      <c r="C97" s="247" t="s">
        <v>210</v>
      </c>
      <c r="D97" s="248" t="s">
        <v>177</v>
      </c>
      <c r="E97" s="192">
        <v>6.0</v>
      </c>
      <c r="F97" s="192">
        <v>150.0</v>
      </c>
      <c r="G97" s="169">
        <f t="shared" si="176"/>
        <v>900</v>
      </c>
      <c r="H97" s="192">
        <v>6.0</v>
      </c>
      <c r="I97" s="192">
        <v>150.0</v>
      </c>
      <c r="J97" s="169">
        <f t="shared" si="177"/>
        <v>900</v>
      </c>
      <c r="K97" s="192"/>
      <c r="L97" s="192"/>
      <c r="M97" s="192"/>
      <c r="N97" s="192"/>
      <c r="O97" s="192"/>
      <c r="P97" s="156"/>
      <c r="Q97" s="156"/>
      <c r="R97" s="156"/>
      <c r="S97" s="156"/>
      <c r="T97" s="156"/>
      <c r="U97" s="156"/>
      <c r="V97" s="156"/>
      <c r="W97" s="170">
        <f t="shared" si="182"/>
        <v>900</v>
      </c>
      <c r="X97" s="159">
        <f t="shared" si="183"/>
        <v>900</v>
      </c>
      <c r="Y97" s="159">
        <f t="shared" si="184"/>
        <v>0</v>
      </c>
      <c r="Z97" s="160">
        <f t="shared" si="185"/>
        <v>0</v>
      </c>
      <c r="AA97" s="246"/>
      <c r="AB97" s="163"/>
      <c r="AC97" s="163"/>
      <c r="AD97" s="163"/>
      <c r="AE97" s="163"/>
      <c r="AF97" s="163"/>
      <c r="AG97" s="163"/>
    </row>
    <row r="98" ht="30.0" customHeight="1">
      <c r="A98" s="242"/>
      <c r="B98" s="243"/>
      <c r="C98" s="247" t="s">
        <v>211</v>
      </c>
      <c r="D98" s="248" t="s">
        <v>177</v>
      </c>
      <c r="E98" s="192">
        <v>2.0</v>
      </c>
      <c r="F98" s="192">
        <v>100.0</v>
      </c>
      <c r="G98" s="169">
        <f t="shared" si="176"/>
        <v>200</v>
      </c>
      <c r="H98" s="192">
        <v>2.0</v>
      </c>
      <c r="I98" s="192">
        <v>100.0</v>
      </c>
      <c r="J98" s="169">
        <f t="shared" si="177"/>
        <v>200</v>
      </c>
      <c r="K98" s="192"/>
      <c r="L98" s="192"/>
      <c r="M98" s="192"/>
      <c r="N98" s="192"/>
      <c r="O98" s="192"/>
      <c r="P98" s="156"/>
      <c r="Q98" s="156"/>
      <c r="R98" s="156"/>
      <c r="S98" s="156"/>
      <c r="T98" s="156"/>
      <c r="U98" s="156"/>
      <c r="V98" s="156"/>
      <c r="W98" s="170">
        <f t="shared" si="182"/>
        <v>200</v>
      </c>
      <c r="X98" s="159">
        <f t="shared" si="183"/>
        <v>200</v>
      </c>
      <c r="Y98" s="159">
        <f t="shared" si="184"/>
        <v>0</v>
      </c>
      <c r="Z98" s="160">
        <f t="shared" si="185"/>
        <v>0</v>
      </c>
      <c r="AA98" s="246"/>
      <c r="AB98" s="163"/>
      <c r="AC98" s="163"/>
      <c r="AD98" s="163"/>
      <c r="AE98" s="163"/>
      <c r="AF98" s="163"/>
      <c r="AG98" s="163"/>
    </row>
    <row r="99" ht="30.0" customHeight="1">
      <c r="A99" s="242"/>
      <c r="B99" s="243"/>
      <c r="C99" s="247" t="s">
        <v>212</v>
      </c>
      <c r="D99" s="248" t="s">
        <v>177</v>
      </c>
      <c r="E99" s="192">
        <v>3.0</v>
      </c>
      <c r="F99" s="192">
        <v>500.0</v>
      </c>
      <c r="G99" s="169">
        <f t="shared" si="176"/>
        <v>1500</v>
      </c>
      <c r="H99" s="192">
        <v>3.0</v>
      </c>
      <c r="I99" s="192">
        <v>500.0</v>
      </c>
      <c r="J99" s="169">
        <f t="shared" si="177"/>
        <v>1500</v>
      </c>
      <c r="K99" s="192"/>
      <c r="L99" s="192"/>
      <c r="M99" s="192"/>
      <c r="N99" s="192"/>
      <c r="O99" s="192"/>
      <c r="P99" s="156"/>
      <c r="Q99" s="156"/>
      <c r="R99" s="156"/>
      <c r="S99" s="156"/>
      <c r="T99" s="156"/>
      <c r="U99" s="156"/>
      <c r="V99" s="156"/>
      <c r="W99" s="170">
        <f t="shared" si="182"/>
        <v>1500</v>
      </c>
      <c r="X99" s="159">
        <f t="shared" si="183"/>
        <v>1500</v>
      </c>
      <c r="Y99" s="159">
        <f t="shared" si="184"/>
        <v>0</v>
      </c>
      <c r="Z99" s="160">
        <f t="shared" si="185"/>
        <v>0</v>
      </c>
      <c r="AA99" s="246"/>
      <c r="AB99" s="163"/>
      <c r="AC99" s="163"/>
      <c r="AD99" s="163"/>
      <c r="AE99" s="163"/>
      <c r="AF99" s="163"/>
      <c r="AG99" s="163"/>
    </row>
    <row r="100" ht="30.0" customHeight="1">
      <c r="A100" s="242"/>
      <c r="B100" s="243"/>
      <c r="C100" s="247" t="s">
        <v>213</v>
      </c>
      <c r="D100" s="248" t="s">
        <v>177</v>
      </c>
      <c r="E100" s="192">
        <v>3.0</v>
      </c>
      <c r="F100" s="192">
        <v>300.0</v>
      </c>
      <c r="G100" s="169">
        <f t="shared" si="176"/>
        <v>900</v>
      </c>
      <c r="H100" s="192">
        <v>3.0</v>
      </c>
      <c r="I100" s="192">
        <v>300.0</v>
      </c>
      <c r="J100" s="169">
        <f t="shared" si="177"/>
        <v>900</v>
      </c>
      <c r="K100" s="192"/>
      <c r="L100" s="192"/>
      <c r="M100" s="192"/>
      <c r="N100" s="192"/>
      <c r="O100" s="192"/>
      <c r="P100" s="156"/>
      <c r="Q100" s="156"/>
      <c r="R100" s="156"/>
      <c r="S100" s="156"/>
      <c r="T100" s="156"/>
      <c r="U100" s="156"/>
      <c r="V100" s="156"/>
      <c r="W100" s="170">
        <f t="shared" si="182"/>
        <v>900</v>
      </c>
      <c r="X100" s="159">
        <f t="shared" si="183"/>
        <v>900</v>
      </c>
      <c r="Y100" s="159">
        <f t="shared" si="184"/>
        <v>0</v>
      </c>
      <c r="Z100" s="160">
        <f t="shared" si="185"/>
        <v>0</v>
      </c>
      <c r="AA100" s="246"/>
      <c r="AB100" s="163"/>
      <c r="AC100" s="163"/>
      <c r="AD100" s="163"/>
      <c r="AE100" s="163"/>
      <c r="AF100" s="163"/>
      <c r="AG100" s="163"/>
    </row>
    <row r="101" ht="30.0" customHeight="1">
      <c r="A101" s="242"/>
      <c r="B101" s="243"/>
      <c r="C101" s="247" t="s">
        <v>214</v>
      </c>
      <c r="D101" s="248" t="s">
        <v>177</v>
      </c>
      <c r="E101" s="192">
        <v>1.0</v>
      </c>
      <c r="F101" s="192">
        <v>4000.0</v>
      </c>
      <c r="G101" s="169">
        <f t="shared" si="176"/>
        <v>4000</v>
      </c>
      <c r="H101" s="192">
        <v>1.0</v>
      </c>
      <c r="I101" s="192">
        <v>4000.0</v>
      </c>
      <c r="J101" s="169">
        <f t="shared" si="177"/>
        <v>4000</v>
      </c>
      <c r="K101" s="192"/>
      <c r="L101" s="192"/>
      <c r="M101" s="192"/>
      <c r="N101" s="192"/>
      <c r="O101" s="192"/>
      <c r="P101" s="156"/>
      <c r="Q101" s="156"/>
      <c r="R101" s="156"/>
      <c r="S101" s="156"/>
      <c r="T101" s="156"/>
      <c r="U101" s="156"/>
      <c r="V101" s="156"/>
      <c r="W101" s="170">
        <f t="shared" si="182"/>
        <v>4000</v>
      </c>
      <c r="X101" s="159">
        <f t="shared" si="183"/>
        <v>4000</v>
      </c>
      <c r="Y101" s="159">
        <f t="shared" si="184"/>
        <v>0</v>
      </c>
      <c r="Z101" s="160">
        <f t="shared" si="185"/>
        <v>0</v>
      </c>
      <c r="AA101" s="246"/>
      <c r="AB101" s="163"/>
      <c r="AC101" s="163"/>
      <c r="AD101" s="163"/>
      <c r="AE101" s="163"/>
      <c r="AF101" s="163"/>
      <c r="AG101" s="163"/>
    </row>
    <row r="102" ht="30.0" customHeight="1">
      <c r="A102" s="242"/>
      <c r="B102" s="243"/>
      <c r="C102" s="247" t="s">
        <v>215</v>
      </c>
      <c r="D102" s="248" t="s">
        <v>177</v>
      </c>
      <c r="E102" s="192">
        <v>1.0</v>
      </c>
      <c r="F102" s="192">
        <v>2000.0</v>
      </c>
      <c r="G102" s="169">
        <f t="shared" si="176"/>
        <v>2000</v>
      </c>
      <c r="H102" s="192">
        <v>1.0</v>
      </c>
      <c r="I102" s="192">
        <v>2000.0</v>
      </c>
      <c r="J102" s="169">
        <f t="shared" si="177"/>
        <v>2000</v>
      </c>
      <c r="K102" s="192"/>
      <c r="L102" s="192"/>
      <c r="M102" s="192"/>
      <c r="N102" s="192"/>
      <c r="O102" s="192"/>
      <c r="P102" s="156"/>
      <c r="Q102" s="156"/>
      <c r="R102" s="156"/>
      <c r="S102" s="156"/>
      <c r="T102" s="156"/>
      <c r="U102" s="156"/>
      <c r="V102" s="156"/>
      <c r="W102" s="170">
        <f t="shared" si="182"/>
        <v>2000</v>
      </c>
      <c r="X102" s="159">
        <f t="shared" si="183"/>
        <v>2000</v>
      </c>
      <c r="Y102" s="159">
        <f t="shared" si="184"/>
        <v>0</v>
      </c>
      <c r="Z102" s="160">
        <f t="shared" si="185"/>
        <v>0</v>
      </c>
      <c r="AA102" s="246"/>
      <c r="AB102" s="163"/>
      <c r="AC102" s="163"/>
      <c r="AD102" s="163"/>
      <c r="AE102" s="163"/>
      <c r="AF102" s="163"/>
      <c r="AG102" s="163"/>
    </row>
    <row r="103" ht="30.0" customHeight="1">
      <c r="A103" s="242"/>
      <c r="B103" s="243"/>
      <c r="C103" s="247" t="s">
        <v>216</v>
      </c>
      <c r="D103" s="248" t="s">
        <v>177</v>
      </c>
      <c r="E103" s="192">
        <v>1.0</v>
      </c>
      <c r="F103" s="192">
        <v>300.0</v>
      </c>
      <c r="G103" s="169">
        <f t="shared" si="176"/>
        <v>300</v>
      </c>
      <c r="H103" s="192">
        <v>1.0</v>
      </c>
      <c r="I103" s="192">
        <v>300.0</v>
      </c>
      <c r="J103" s="169">
        <f t="shared" si="177"/>
        <v>300</v>
      </c>
      <c r="K103" s="192"/>
      <c r="L103" s="192"/>
      <c r="M103" s="192"/>
      <c r="N103" s="192"/>
      <c r="O103" s="192"/>
      <c r="P103" s="156"/>
      <c r="Q103" s="156"/>
      <c r="R103" s="156"/>
      <c r="S103" s="156"/>
      <c r="T103" s="156"/>
      <c r="U103" s="156"/>
      <c r="V103" s="156"/>
      <c r="W103" s="170">
        <f t="shared" si="182"/>
        <v>300</v>
      </c>
      <c r="X103" s="159">
        <f t="shared" si="183"/>
        <v>300</v>
      </c>
      <c r="Y103" s="159">
        <f t="shared" si="184"/>
        <v>0</v>
      </c>
      <c r="Z103" s="160">
        <f t="shared" si="185"/>
        <v>0</v>
      </c>
      <c r="AA103" s="246"/>
      <c r="AB103" s="163"/>
      <c r="AC103" s="163"/>
      <c r="AD103" s="163"/>
      <c r="AE103" s="163"/>
      <c r="AF103" s="163"/>
      <c r="AG103" s="163"/>
    </row>
    <row r="104" ht="30.0" customHeight="1">
      <c r="A104" s="242"/>
      <c r="B104" s="243"/>
      <c r="C104" s="247" t="s">
        <v>217</v>
      </c>
      <c r="D104" s="248" t="s">
        <v>177</v>
      </c>
      <c r="E104" s="192">
        <v>1.0</v>
      </c>
      <c r="F104" s="192">
        <v>200.0</v>
      </c>
      <c r="G104" s="169">
        <f t="shared" si="176"/>
        <v>200</v>
      </c>
      <c r="H104" s="192">
        <v>1.0</v>
      </c>
      <c r="I104" s="192">
        <v>200.0</v>
      </c>
      <c r="J104" s="169">
        <f t="shared" si="177"/>
        <v>200</v>
      </c>
      <c r="K104" s="192"/>
      <c r="L104" s="192"/>
      <c r="M104" s="192"/>
      <c r="N104" s="192"/>
      <c r="O104" s="192"/>
      <c r="P104" s="156"/>
      <c r="Q104" s="156"/>
      <c r="R104" s="156"/>
      <c r="S104" s="156"/>
      <c r="T104" s="156"/>
      <c r="U104" s="156"/>
      <c r="V104" s="156"/>
      <c r="W104" s="170">
        <f t="shared" si="182"/>
        <v>200</v>
      </c>
      <c r="X104" s="159">
        <f t="shared" si="183"/>
        <v>200</v>
      </c>
      <c r="Y104" s="159">
        <f t="shared" si="184"/>
        <v>0</v>
      </c>
      <c r="Z104" s="160">
        <f t="shared" si="185"/>
        <v>0</v>
      </c>
      <c r="AA104" s="246"/>
      <c r="AB104" s="163"/>
      <c r="AC104" s="163"/>
      <c r="AD104" s="163"/>
      <c r="AE104" s="163"/>
      <c r="AF104" s="163"/>
      <c r="AG104" s="163"/>
    </row>
    <row r="105" ht="30.0" customHeight="1">
      <c r="A105" s="242"/>
      <c r="B105" s="243"/>
      <c r="C105" s="247" t="s">
        <v>218</v>
      </c>
      <c r="D105" s="248" t="s">
        <v>177</v>
      </c>
      <c r="E105" s="192">
        <v>50.0</v>
      </c>
      <c r="F105" s="192">
        <v>10.0</v>
      </c>
      <c r="G105" s="169">
        <f t="shared" si="176"/>
        <v>500</v>
      </c>
      <c r="H105" s="192">
        <v>50.0</v>
      </c>
      <c r="I105" s="192">
        <v>10.0</v>
      </c>
      <c r="J105" s="169">
        <f t="shared" si="177"/>
        <v>500</v>
      </c>
      <c r="K105" s="192"/>
      <c r="L105" s="192"/>
      <c r="M105" s="192"/>
      <c r="N105" s="192"/>
      <c r="O105" s="192"/>
      <c r="P105" s="156"/>
      <c r="Q105" s="156"/>
      <c r="R105" s="156"/>
      <c r="S105" s="156"/>
      <c r="T105" s="156"/>
      <c r="U105" s="156"/>
      <c r="V105" s="156"/>
      <c r="W105" s="170">
        <f t="shared" si="182"/>
        <v>500</v>
      </c>
      <c r="X105" s="159">
        <f t="shared" si="183"/>
        <v>500</v>
      </c>
      <c r="Y105" s="159">
        <f t="shared" si="184"/>
        <v>0</v>
      </c>
      <c r="Z105" s="160">
        <f t="shared" si="185"/>
        <v>0</v>
      </c>
      <c r="AA105" s="246"/>
      <c r="AB105" s="163"/>
      <c r="AC105" s="163"/>
      <c r="AD105" s="163"/>
      <c r="AE105" s="163"/>
      <c r="AF105" s="163"/>
      <c r="AG105" s="163"/>
    </row>
    <row r="106" ht="30.0" customHeight="1">
      <c r="A106" s="242"/>
      <c r="B106" s="243"/>
      <c r="C106" s="247" t="s">
        <v>219</v>
      </c>
      <c r="D106" s="248" t="s">
        <v>177</v>
      </c>
      <c r="E106" s="192">
        <v>40.0</v>
      </c>
      <c r="F106" s="192">
        <v>35.0</v>
      </c>
      <c r="G106" s="169">
        <f t="shared" si="176"/>
        <v>1400</v>
      </c>
      <c r="H106" s="192">
        <v>40.0</v>
      </c>
      <c r="I106" s="192">
        <v>35.0</v>
      </c>
      <c r="J106" s="169">
        <f t="shared" si="177"/>
        <v>1400</v>
      </c>
      <c r="K106" s="192"/>
      <c r="L106" s="192"/>
      <c r="M106" s="192"/>
      <c r="N106" s="192"/>
      <c r="O106" s="192"/>
      <c r="P106" s="156"/>
      <c r="Q106" s="156"/>
      <c r="R106" s="156"/>
      <c r="S106" s="156"/>
      <c r="T106" s="156"/>
      <c r="U106" s="156"/>
      <c r="V106" s="156"/>
      <c r="W106" s="170">
        <f t="shared" si="182"/>
        <v>1400</v>
      </c>
      <c r="X106" s="159">
        <f t="shared" si="183"/>
        <v>1400</v>
      </c>
      <c r="Y106" s="159">
        <f t="shared" si="184"/>
        <v>0</v>
      </c>
      <c r="Z106" s="160">
        <f t="shared" si="185"/>
        <v>0</v>
      </c>
      <c r="AA106" s="246"/>
      <c r="AB106" s="163"/>
      <c r="AC106" s="163"/>
      <c r="AD106" s="163"/>
      <c r="AE106" s="163"/>
      <c r="AF106" s="163"/>
      <c r="AG106" s="163"/>
    </row>
    <row r="107" ht="30.0" customHeight="1">
      <c r="A107" s="242"/>
      <c r="B107" s="243"/>
      <c r="C107" s="247" t="s">
        <v>220</v>
      </c>
      <c r="D107" s="248" t="s">
        <v>177</v>
      </c>
      <c r="E107" s="192">
        <v>10.0</v>
      </c>
      <c r="F107" s="192">
        <v>50.0</v>
      </c>
      <c r="G107" s="169">
        <f t="shared" si="176"/>
        <v>500</v>
      </c>
      <c r="H107" s="192">
        <v>10.0</v>
      </c>
      <c r="I107" s="192">
        <v>50.0</v>
      </c>
      <c r="J107" s="169">
        <f t="shared" si="177"/>
        <v>500</v>
      </c>
      <c r="K107" s="192"/>
      <c r="L107" s="192"/>
      <c r="M107" s="192"/>
      <c r="N107" s="192"/>
      <c r="O107" s="192"/>
      <c r="P107" s="156"/>
      <c r="Q107" s="156"/>
      <c r="R107" s="156"/>
      <c r="S107" s="156"/>
      <c r="T107" s="156"/>
      <c r="U107" s="156"/>
      <c r="V107" s="156"/>
      <c r="W107" s="170">
        <f t="shared" si="182"/>
        <v>500</v>
      </c>
      <c r="X107" s="159">
        <f t="shared" si="183"/>
        <v>500</v>
      </c>
      <c r="Y107" s="159">
        <f t="shared" si="184"/>
        <v>0</v>
      </c>
      <c r="Z107" s="160">
        <f t="shared" si="185"/>
        <v>0</v>
      </c>
      <c r="AA107" s="246"/>
      <c r="AB107" s="163"/>
      <c r="AC107" s="163"/>
      <c r="AD107" s="163"/>
      <c r="AE107" s="163"/>
      <c r="AF107" s="163"/>
      <c r="AG107" s="163"/>
    </row>
    <row r="108" ht="30.0" customHeight="1">
      <c r="A108" s="242"/>
      <c r="B108" s="243"/>
      <c r="C108" s="247" t="s">
        <v>221</v>
      </c>
      <c r="D108" s="248" t="s">
        <v>177</v>
      </c>
      <c r="E108" s="192">
        <v>16.0</v>
      </c>
      <c r="F108" s="192">
        <v>20.0</v>
      </c>
      <c r="G108" s="169">
        <f t="shared" si="176"/>
        <v>320</v>
      </c>
      <c r="H108" s="192">
        <v>16.0</v>
      </c>
      <c r="I108" s="192">
        <v>20.0</v>
      </c>
      <c r="J108" s="169">
        <f t="shared" si="177"/>
        <v>320</v>
      </c>
      <c r="K108" s="192"/>
      <c r="L108" s="192"/>
      <c r="M108" s="192"/>
      <c r="N108" s="192"/>
      <c r="O108" s="192"/>
      <c r="P108" s="156"/>
      <c r="Q108" s="156"/>
      <c r="R108" s="156"/>
      <c r="S108" s="156"/>
      <c r="T108" s="156"/>
      <c r="U108" s="156"/>
      <c r="V108" s="156"/>
      <c r="W108" s="170">
        <f t="shared" si="182"/>
        <v>320</v>
      </c>
      <c r="X108" s="159">
        <f t="shared" si="183"/>
        <v>320</v>
      </c>
      <c r="Y108" s="159">
        <f t="shared" si="184"/>
        <v>0</v>
      </c>
      <c r="Z108" s="160">
        <f t="shared" si="185"/>
        <v>0</v>
      </c>
      <c r="AA108" s="246"/>
      <c r="AB108" s="163"/>
      <c r="AC108" s="163"/>
      <c r="AD108" s="163"/>
      <c r="AE108" s="163"/>
      <c r="AF108" s="163"/>
      <c r="AG108" s="163"/>
    </row>
    <row r="109" ht="30.0" customHeight="1">
      <c r="A109" s="140" t="s">
        <v>81</v>
      </c>
      <c r="B109" s="249" t="s">
        <v>222</v>
      </c>
      <c r="C109" s="229" t="s">
        <v>223</v>
      </c>
      <c r="D109" s="143"/>
      <c r="E109" s="144">
        <f>SUM(E110:E112)</f>
        <v>0</v>
      </c>
      <c r="F109" s="145"/>
      <c r="G109" s="146">
        <f t="shared" ref="G109:H109" si="186">SUM(G110:G112)</f>
        <v>0</v>
      </c>
      <c r="H109" s="144">
        <f t="shared" si="186"/>
        <v>0</v>
      </c>
      <c r="I109" s="145"/>
      <c r="J109" s="146">
        <f t="shared" ref="J109:K109" si="187">SUM(J110:J112)</f>
        <v>0</v>
      </c>
      <c r="K109" s="144">
        <f t="shared" si="187"/>
        <v>0</v>
      </c>
      <c r="L109" s="145"/>
      <c r="M109" s="146">
        <f t="shared" ref="M109:N109" si="188">SUM(M110:M112)</f>
        <v>0</v>
      </c>
      <c r="N109" s="144">
        <f t="shared" si="188"/>
        <v>0</v>
      </c>
      <c r="O109" s="145"/>
      <c r="P109" s="250">
        <f t="shared" ref="P109:Q109" si="189">SUM(P110:P112)</f>
        <v>0</v>
      </c>
      <c r="Q109" s="251">
        <f t="shared" si="189"/>
        <v>0</v>
      </c>
      <c r="R109" s="252"/>
      <c r="S109" s="250">
        <f t="shared" ref="S109:T109" si="190">SUM(S110:S112)</f>
        <v>0</v>
      </c>
      <c r="T109" s="251">
        <f t="shared" si="190"/>
        <v>0</v>
      </c>
      <c r="U109" s="252"/>
      <c r="V109" s="250">
        <f>SUM(V110:V112)</f>
        <v>0</v>
      </c>
      <c r="W109" s="176">
        <v>0.0</v>
      </c>
      <c r="X109" s="176">
        <f>SUM(X110:X112)</f>
        <v>0</v>
      </c>
      <c r="Y109" s="176">
        <f t="shared" si="184"/>
        <v>0</v>
      </c>
      <c r="Z109" s="176" t="str">
        <f t="shared" si="185"/>
        <v>#DIV/0!</v>
      </c>
      <c r="AA109" s="178"/>
      <c r="AB109" s="150"/>
      <c r="AC109" s="150"/>
      <c r="AD109" s="150"/>
      <c r="AE109" s="150"/>
      <c r="AF109" s="150"/>
      <c r="AG109" s="150"/>
    </row>
    <row r="110" ht="30.0" customHeight="1">
      <c r="A110" s="151" t="s">
        <v>84</v>
      </c>
      <c r="B110" s="152" t="s">
        <v>224</v>
      </c>
      <c r="C110" s="238" t="s">
        <v>225</v>
      </c>
      <c r="D110" s="239" t="s">
        <v>226</v>
      </c>
      <c r="E110" s="155"/>
      <c r="F110" s="156"/>
      <c r="G110" s="157">
        <f t="shared" ref="G110:G112" si="191">E110*F110</f>
        <v>0</v>
      </c>
      <c r="H110" s="155"/>
      <c r="I110" s="156"/>
      <c r="J110" s="157">
        <f t="shared" ref="J110:J112" si="192">H110*I110</f>
        <v>0</v>
      </c>
      <c r="K110" s="155"/>
      <c r="L110" s="156"/>
      <c r="M110" s="157">
        <f t="shared" ref="M110:M112" si="193">K110*L110</f>
        <v>0</v>
      </c>
      <c r="N110" s="155"/>
      <c r="O110" s="156"/>
      <c r="P110" s="157">
        <f t="shared" ref="P110:P112" si="194">N110*O110</f>
        <v>0</v>
      </c>
      <c r="Q110" s="155"/>
      <c r="R110" s="156"/>
      <c r="S110" s="157">
        <f t="shared" ref="S110:S112" si="195">Q110*R110</f>
        <v>0</v>
      </c>
      <c r="T110" s="155"/>
      <c r="U110" s="156"/>
      <c r="V110" s="157">
        <f t="shared" ref="V110:V112" si="196">T110*U110</f>
        <v>0</v>
      </c>
      <c r="W110" s="158">
        <f t="shared" ref="W110:W112" si="197">G110+M110+S110</f>
        <v>0</v>
      </c>
      <c r="X110" s="159">
        <f t="shared" ref="X110:X112" si="198">J110+P110+V110</f>
        <v>0</v>
      </c>
      <c r="Y110" s="159">
        <f t="shared" si="184"/>
        <v>0</v>
      </c>
      <c r="Z110" s="160" t="str">
        <f t="shared" si="185"/>
        <v>#DIV/0!</v>
      </c>
      <c r="AA110" s="161"/>
      <c r="AB110" s="163"/>
      <c r="AC110" s="163"/>
      <c r="AD110" s="163"/>
      <c r="AE110" s="163"/>
      <c r="AF110" s="163"/>
      <c r="AG110" s="163"/>
    </row>
    <row r="111" ht="30.0" customHeight="1">
      <c r="A111" s="151" t="s">
        <v>84</v>
      </c>
      <c r="B111" s="152" t="s">
        <v>227</v>
      </c>
      <c r="C111" s="238" t="s">
        <v>228</v>
      </c>
      <c r="D111" s="239" t="s">
        <v>226</v>
      </c>
      <c r="E111" s="155"/>
      <c r="F111" s="156"/>
      <c r="G111" s="157">
        <f t="shared" si="191"/>
        <v>0</v>
      </c>
      <c r="H111" s="155"/>
      <c r="I111" s="156"/>
      <c r="J111" s="157">
        <f t="shared" si="192"/>
        <v>0</v>
      </c>
      <c r="K111" s="155"/>
      <c r="L111" s="156"/>
      <c r="M111" s="157">
        <f t="shared" si="193"/>
        <v>0</v>
      </c>
      <c r="N111" s="155"/>
      <c r="O111" s="156"/>
      <c r="P111" s="157">
        <f t="shared" si="194"/>
        <v>0</v>
      </c>
      <c r="Q111" s="155"/>
      <c r="R111" s="156"/>
      <c r="S111" s="157">
        <f t="shared" si="195"/>
        <v>0</v>
      </c>
      <c r="T111" s="155"/>
      <c r="U111" s="156"/>
      <c r="V111" s="157">
        <f t="shared" si="196"/>
        <v>0</v>
      </c>
      <c r="W111" s="158">
        <f t="shared" si="197"/>
        <v>0</v>
      </c>
      <c r="X111" s="159">
        <f t="shared" si="198"/>
        <v>0</v>
      </c>
      <c r="Y111" s="159">
        <f t="shared" si="184"/>
        <v>0</v>
      </c>
      <c r="Z111" s="160" t="str">
        <f t="shared" si="185"/>
        <v>#DIV/0!</v>
      </c>
      <c r="AA111" s="161"/>
      <c r="AB111" s="163"/>
      <c r="AC111" s="163"/>
      <c r="AD111" s="163"/>
      <c r="AE111" s="163"/>
      <c r="AF111" s="163"/>
      <c r="AG111" s="163"/>
    </row>
    <row r="112" ht="30.0" customHeight="1">
      <c r="A112" s="164" t="s">
        <v>84</v>
      </c>
      <c r="B112" s="186" t="s">
        <v>229</v>
      </c>
      <c r="C112" s="240" t="s">
        <v>230</v>
      </c>
      <c r="D112" s="241" t="s">
        <v>226</v>
      </c>
      <c r="E112" s="167"/>
      <c r="F112" s="168"/>
      <c r="G112" s="169">
        <f t="shared" si="191"/>
        <v>0</v>
      </c>
      <c r="H112" s="167"/>
      <c r="I112" s="168"/>
      <c r="J112" s="169">
        <f t="shared" si="192"/>
        <v>0</v>
      </c>
      <c r="K112" s="167"/>
      <c r="L112" s="168"/>
      <c r="M112" s="169">
        <f t="shared" si="193"/>
        <v>0</v>
      </c>
      <c r="N112" s="167"/>
      <c r="O112" s="168"/>
      <c r="P112" s="169">
        <f t="shared" si="194"/>
        <v>0</v>
      </c>
      <c r="Q112" s="167"/>
      <c r="R112" s="168"/>
      <c r="S112" s="169">
        <f t="shared" si="195"/>
        <v>0</v>
      </c>
      <c r="T112" s="167"/>
      <c r="U112" s="168"/>
      <c r="V112" s="169">
        <f t="shared" si="196"/>
        <v>0</v>
      </c>
      <c r="W112" s="170">
        <f t="shared" si="197"/>
        <v>0</v>
      </c>
      <c r="X112" s="159">
        <f t="shared" si="198"/>
        <v>0</v>
      </c>
      <c r="Y112" s="159">
        <f t="shared" si="184"/>
        <v>0</v>
      </c>
      <c r="Z112" s="160" t="str">
        <f t="shared" si="185"/>
        <v>#DIV/0!</v>
      </c>
      <c r="AA112" s="171"/>
      <c r="AB112" s="163"/>
      <c r="AC112" s="163"/>
      <c r="AD112" s="163"/>
      <c r="AE112" s="163"/>
      <c r="AF112" s="163"/>
      <c r="AG112" s="163"/>
    </row>
    <row r="113" ht="30.0" customHeight="1">
      <c r="A113" s="140" t="s">
        <v>81</v>
      </c>
      <c r="B113" s="187" t="s">
        <v>231</v>
      </c>
      <c r="C113" s="185" t="s">
        <v>232</v>
      </c>
      <c r="D113" s="173"/>
      <c r="E113" s="174">
        <f>SUM(E114:E116)</f>
        <v>0</v>
      </c>
      <c r="F113" s="175"/>
      <c r="G113" s="176">
        <f t="shared" ref="G113:H113" si="199">SUM(G114:G116)</f>
        <v>0</v>
      </c>
      <c r="H113" s="174">
        <f t="shared" si="199"/>
        <v>0</v>
      </c>
      <c r="I113" s="175"/>
      <c r="J113" s="176">
        <f t="shared" ref="J113:K113" si="200">SUM(J114:J116)</f>
        <v>0</v>
      </c>
      <c r="K113" s="174">
        <f t="shared" si="200"/>
        <v>0</v>
      </c>
      <c r="L113" s="175"/>
      <c r="M113" s="176">
        <f t="shared" ref="M113:N113" si="201">SUM(M114:M116)</f>
        <v>0</v>
      </c>
      <c r="N113" s="174">
        <f t="shared" si="201"/>
        <v>0</v>
      </c>
      <c r="O113" s="175"/>
      <c r="P113" s="176">
        <f t="shared" ref="P113:Q113" si="202">SUM(P114:P116)</f>
        <v>0</v>
      </c>
      <c r="Q113" s="174">
        <f t="shared" si="202"/>
        <v>0</v>
      </c>
      <c r="R113" s="175"/>
      <c r="S113" s="176">
        <f t="shared" ref="S113:T113" si="203">SUM(S114:S116)</f>
        <v>0</v>
      </c>
      <c r="T113" s="174">
        <f t="shared" si="203"/>
        <v>0</v>
      </c>
      <c r="U113" s="175"/>
      <c r="V113" s="176">
        <f t="shared" ref="V113:X113" si="204">SUM(V114:V116)</f>
        <v>0</v>
      </c>
      <c r="W113" s="176">
        <f t="shared" si="204"/>
        <v>0</v>
      </c>
      <c r="X113" s="176">
        <f t="shared" si="204"/>
        <v>0</v>
      </c>
      <c r="Y113" s="176">
        <f t="shared" si="184"/>
        <v>0</v>
      </c>
      <c r="Z113" s="176" t="str">
        <f t="shared" si="185"/>
        <v>#DIV/0!</v>
      </c>
      <c r="AA113" s="178"/>
      <c r="AB113" s="150"/>
      <c r="AC113" s="150"/>
      <c r="AD113" s="150"/>
      <c r="AE113" s="150"/>
      <c r="AF113" s="150"/>
      <c r="AG113" s="150"/>
    </row>
    <row r="114" ht="30.0" customHeight="1">
      <c r="A114" s="151" t="s">
        <v>84</v>
      </c>
      <c r="B114" s="152" t="s">
        <v>233</v>
      </c>
      <c r="C114" s="220" t="s">
        <v>234</v>
      </c>
      <c r="D114" s="239" t="s">
        <v>124</v>
      </c>
      <c r="E114" s="155"/>
      <c r="F114" s="156"/>
      <c r="G114" s="157">
        <f t="shared" ref="G114:G116" si="205">E114*F114</f>
        <v>0</v>
      </c>
      <c r="H114" s="155"/>
      <c r="I114" s="156"/>
      <c r="J114" s="157">
        <f t="shared" ref="J114:J116" si="206">H114*I114</f>
        <v>0</v>
      </c>
      <c r="K114" s="155"/>
      <c r="L114" s="156"/>
      <c r="M114" s="157">
        <f t="shared" ref="M114:M116" si="207">K114*L114</f>
        <v>0</v>
      </c>
      <c r="N114" s="155"/>
      <c r="O114" s="156"/>
      <c r="P114" s="157">
        <f t="shared" ref="P114:P116" si="208">N114*O114</f>
        <v>0</v>
      </c>
      <c r="Q114" s="155"/>
      <c r="R114" s="156"/>
      <c r="S114" s="157">
        <f t="shared" ref="S114:S116" si="209">Q114*R114</f>
        <v>0</v>
      </c>
      <c r="T114" s="155"/>
      <c r="U114" s="156"/>
      <c r="V114" s="157">
        <f t="shared" ref="V114:V116" si="210">T114*U114</f>
        <v>0</v>
      </c>
      <c r="W114" s="158">
        <f t="shared" ref="W114:W116" si="211">G114+M114+S114</f>
        <v>0</v>
      </c>
      <c r="X114" s="159">
        <f t="shared" ref="X114:X116" si="212">J114+P114+V114</f>
        <v>0</v>
      </c>
      <c r="Y114" s="159">
        <f t="shared" si="184"/>
        <v>0</v>
      </c>
      <c r="Z114" s="160" t="str">
        <f t="shared" si="185"/>
        <v>#DIV/0!</v>
      </c>
      <c r="AA114" s="161"/>
      <c r="AB114" s="163"/>
      <c r="AC114" s="163"/>
      <c r="AD114" s="163"/>
      <c r="AE114" s="163"/>
      <c r="AF114" s="163"/>
      <c r="AG114" s="163"/>
    </row>
    <row r="115" ht="30.0" customHeight="1">
      <c r="A115" s="151" t="s">
        <v>84</v>
      </c>
      <c r="B115" s="152" t="s">
        <v>235</v>
      </c>
      <c r="C115" s="220" t="s">
        <v>234</v>
      </c>
      <c r="D115" s="239" t="s">
        <v>124</v>
      </c>
      <c r="E115" s="155"/>
      <c r="F115" s="156"/>
      <c r="G115" s="157">
        <f t="shared" si="205"/>
        <v>0</v>
      </c>
      <c r="H115" s="155"/>
      <c r="I115" s="156"/>
      <c r="J115" s="157">
        <f t="shared" si="206"/>
        <v>0</v>
      </c>
      <c r="K115" s="155"/>
      <c r="L115" s="156"/>
      <c r="M115" s="157">
        <f t="shared" si="207"/>
        <v>0</v>
      </c>
      <c r="N115" s="155"/>
      <c r="O115" s="156"/>
      <c r="P115" s="157">
        <f t="shared" si="208"/>
        <v>0</v>
      </c>
      <c r="Q115" s="155"/>
      <c r="R115" s="156"/>
      <c r="S115" s="157">
        <f t="shared" si="209"/>
        <v>0</v>
      </c>
      <c r="T115" s="155"/>
      <c r="U115" s="156"/>
      <c r="V115" s="157">
        <f t="shared" si="210"/>
        <v>0</v>
      </c>
      <c r="W115" s="158">
        <f t="shared" si="211"/>
        <v>0</v>
      </c>
      <c r="X115" s="159">
        <f t="shared" si="212"/>
        <v>0</v>
      </c>
      <c r="Y115" s="159">
        <f t="shared" si="184"/>
        <v>0</v>
      </c>
      <c r="Z115" s="160" t="str">
        <f t="shared" si="185"/>
        <v>#DIV/0!</v>
      </c>
      <c r="AA115" s="161"/>
      <c r="AB115" s="163"/>
      <c r="AC115" s="163"/>
      <c r="AD115" s="163"/>
      <c r="AE115" s="163"/>
      <c r="AF115" s="163"/>
      <c r="AG115" s="163"/>
    </row>
    <row r="116" ht="30.0" customHeight="1">
      <c r="A116" s="164" t="s">
        <v>84</v>
      </c>
      <c r="B116" s="165" t="s">
        <v>236</v>
      </c>
      <c r="C116" s="195" t="s">
        <v>234</v>
      </c>
      <c r="D116" s="241" t="s">
        <v>124</v>
      </c>
      <c r="E116" s="167"/>
      <c r="F116" s="168"/>
      <c r="G116" s="169">
        <f t="shared" si="205"/>
        <v>0</v>
      </c>
      <c r="H116" s="167"/>
      <c r="I116" s="168"/>
      <c r="J116" s="169">
        <f t="shared" si="206"/>
        <v>0</v>
      </c>
      <c r="K116" s="167"/>
      <c r="L116" s="168"/>
      <c r="M116" s="169">
        <f t="shared" si="207"/>
        <v>0</v>
      </c>
      <c r="N116" s="167"/>
      <c r="O116" s="168"/>
      <c r="P116" s="169">
        <f t="shared" si="208"/>
        <v>0</v>
      </c>
      <c r="Q116" s="167"/>
      <c r="R116" s="168"/>
      <c r="S116" s="169">
        <f t="shared" si="209"/>
        <v>0</v>
      </c>
      <c r="T116" s="167"/>
      <c r="U116" s="168"/>
      <c r="V116" s="169">
        <f t="shared" si="210"/>
        <v>0</v>
      </c>
      <c r="W116" s="170">
        <f t="shared" si="211"/>
        <v>0</v>
      </c>
      <c r="X116" s="159">
        <f t="shared" si="212"/>
        <v>0</v>
      </c>
      <c r="Y116" s="159">
        <f t="shared" si="184"/>
        <v>0</v>
      </c>
      <c r="Z116" s="160" t="str">
        <f t="shared" si="185"/>
        <v>#DIV/0!</v>
      </c>
      <c r="AA116" s="171"/>
      <c r="AB116" s="163"/>
      <c r="AC116" s="163"/>
      <c r="AD116" s="163"/>
      <c r="AE116" s="163"/>
      <c r="AF116" s="163"/>
      <c r="AG116" s="163"/>
    </row>
    <row r="117" ht="30.0" customHeight="1">
      <c r="A117" s="140" t="s">
        <v>81</v>
      </c>
      <c r="B117" s="187" t="s">
        <v>237</v>
      </c>
      <c r="C117" s="185" t="s">
        <v>238</v>
      </c>
      <c r="D117" s="173"/>
      <c r="E117" s="174">
        <f>SUM(E118:E120)</f>
        <v>0</v>
      </c>
      <c r="F117" s="175"/>
      <c r="G117" s="176">
        <f t="shared" ref="G117:H117" si="213">SUM(G118:G120)</f>
        <v>0</v>
      </c>
      <c r="H117" s="174">
        <f t="shared" si="213"/>
        <v>0</v>
      </c>
      <c r="I117" s="175"/>
      <c r="J117" s="176">
        <f t="shared" ref="J117:K117" si="214">SUM(J118:J120)</f>
        <v>0</v>
      </c>
      <c r="K117" s="174">
        <f t="shared" si="214"/>
        <v>0</v>
      </c>
      <c r="L117" s="175"/>
      <c r="M117" s="176">
        <f t="shared" ref="M117:N117" si="215">SUM(M118:M120)</f>
        <v>0</v>
      </c>
      <c r="N117" s="174">
        <f t="shared" si="215"/>
        <v>0</v>
      </c>
      <c r="O117" s="175"/>
      <c r="P117" s="176">
        <f t="shared" ref="P117:Q117" si="216">SUM(P118:P120)</f>
        <v>0</v>
      </c>
      <c r="Q117" s="174">
        <f t="shared" si="216"/>
        <v>0</v>
      </c>
      <c r="R117" s="175"/>
      <c r="S117" s="176">
        <f t="shared" ref="S117:T117" si="217">SUM(S118:S120)</f>
        <v>0</v>
      </c>
      <c r="T117" s="174">
        <f t="shared" si="217"/>
        <v>0</v>
      </c>
      <c r="U117" s="175"/>
      <c r="V117" s="176">
        <f t="shared" ref="V117:X117" si="218">SUM(V118:V120)</f>
        <v>0</v>
      </c>
      <c r="W117" s="176">
        <f t="shared" si="218"/>
        <v>0</v>
      </c>
      <c r="X117" s="176">
        <f t="shared" si="218"/>
        <v>0</v>
      </c>
      <c r="Y117" s="176">
        <f t="shared" si="184"/>
        <v>0</v>
      </c>
      <c r="Z117" s="176" t="str">
        <f t="shared" si="185"/>
        <v>#DIV/0!</v>
      </c>
      <c r="AA117" s="178"/>
      <c r="AB117" s="150"/>
      <c r="AC117" s="150"/>
      <c r="AD117" s="150"/>
      <c r="AE117" s="150"/>
      <c r="AF117" s="150"/>
      <c r="AG117" s="150"/>
    </row>
    <row r="118" ht="30.0" customHeight="1">
      <c r="A118" s="151" t="s">
        <v>84</v>
      </c>
      <c r="B118" s="152" t="s">
        <v>239</v>
      </c>
      <c r="C118" s="220" t="s">
        <v>234</v>
      </c>
      <c r="D118" s="239" t="s">
        <v>124</v>
      </c>
      <c r="E118" s="155"/>
      <c r="F118" s="156"/>
      <c r="G118" s="157">
        <f t="shared" ref="G118:G120" si="219">E118*F118</f>
        <v>0</v>
      </c>
      <c r="H118" s="155"/>
      <c r="I118" s="156"/>
      <c r="J118" s="157">
        <f t="shared" ref="J118:J120" si="220">H118*I118</f>
        <v>0</v>
      </c>
      <c r="K118" s="155"/>
      <c r="L118" s="156"/>
      <c r="M118" s="157">
        <f t="shared" ref="M118:M120" si="221">K118*L118</f>
        <v>0</v>
      </c>
      <c r="N118" s="155"/>
      <c r="O118" s="156"/>
      <c r="P118" s="157">
        <f t="shared" ref="P118:P120" si="222">N118*O118</f>
        <v>0</v>
      </c>
      <c r="Q118" s="155"/>
      <c r="R118" s="156"/>
      <c r="S118" s="157">
        <f t="shared" ref="S118:S120" si="223">Q118*R118</f>
        <v>0</v>
      </c>
      <c r="T118" s="155"/>
      <c r="U118" s="156"/>
      <c r="V118" s="157">
        <f t="shared" ref="V118:V120" si="224">T118*U118</f>
        <v>0</v>
      </c>
      <c r="W118" s="158">
        <f t="shared" ref="W118:W120" si="225">G118+M118+S118</f>
        <v>0</v>
      </c>
      <c r="X118" s="159">
        <f t="shared" ref="X118:X120" si="226">J118+P118+V118</f>
        <v>0</v>
      </c>
      <c r="Y118" s="159">
        <f t="shared" si="184"/>
        <v>0</v>
      </c>
      <c r="Z118" s="160" t="str">
        <f t="shared" si="185"/>
        <v>#DIV/0!</v>
      </c>
      <c r="AA118" s="161"/>
      <c r="AB118" s="163"/>
      <c r="AC118" s="163"/>
      <c r="AD118" s="163"/>
      <c r="AE118" s="163"/>
      <c r="AF118" s="163"/>
      <c r="AG118" s="163"/>
    </row>
    <row r="119" ht="30.0" customHeight="1">
      <c r="A119" s="151" t="s">
        <v>84</v>
      </c>
      <c r="B119" s="152" t="s">
        <v>240</v>
      </c>
      <c r="C119" s="220" t="s">
        <v>234</v>
      </c>
      <c r="D119" s="239" t="s">
        <v>124</v>
      </c>
      <c r="E119" s="155"/>
      <c r="F119" s="156"/>
      <c r="G119" s="157">
        <f t="shared" si="219"/>
        <v>0</v>
      </c>
      <c r="H119" s="155"/>
      <c r="I119" s="156"/>
      <c r="J119" s="157">
        <f t="shared" si="220"/>
        <v>0</v>
      </c>
      <c r="K119" s="155"/>
      <c r="L119" s="156"/>
      <c r="M119" s="157">
        <f t="shared" si="221"/>
        <v>0</v>
      </c>
      <c r="N119" s="155"/>
      <c r="O119" s="156"/>
      <c r="P119" s="157">
        <f t="shared" si="222"/>
        <v>0</v>
      </c>
      <c r="Q119" s="155"/>
      <c r="R119" s="156"/>
      <c r="S119" s="157">
        <f t="shared" si="223"/>
        <v>0</v>
      </c>
      <c r="T119" s="155"/>
      <c r="U119" s="156"/>
      <c r="V119" s="157">
        <f t="shared" si="224"/>
        <v>0</v>
      </c>
      <c r="W119" s="158">
        <f t="shared" si="225"/>
        <v>0</v>
      </c>
      <c r="X119" s="159">
        <f t="shared" si="226"/>
        <v>0</v>
      </c>
      <c r="Y119" s="159">
        <f t="shared" si="184"/>
        <v>0</v>
      </c>
      <c r="Z119" s="160" t="str">
        <f t="shared" si="185"/>
        <v>#DIV/0!</v>
      </c>
      <c r="AA119" s="161"/>
      <c r="AB119" s="163"/>
      <c r="AC119" s="163"/>
      <c r="AD119" s="163"/>
      <c r="AE119" s="163"/>
      <c r="AF119" s="163"/>
      <c r="AG119" s="163"/>
    </row>
    <row r="120" ht="30.0" customHeight="1">
      <c r="A120" s="164" t="s">
        <v>84</v>
      </c>
      <c r="B120" s="186" t="s">
        <v>241</v>
      </c>
      <c r="C120" s="195" t="s">
        <v>234</v>
      </c>
      <c r="D120" s="241" t="s">
        <v>124</v>
      </c>
      <c r="E120" s="167"/>
      <c r="F120" s="168"/>
      <c r="G120" s="169">
        <f t="shared" si="219"/>
        <v>0</v>
      </c>
      <c r="H120" s="167"/>
      <c r="I120" s="168"/>
      <c r="J120" s="169">
        <f t="shared" si="220"/>
        <v>0</v>
      </c>
      <c r="K120" s="167"/>
      <c r="L120" s="168"/>
      <c r="M120" s="169">
        <f t="shared" si="221"/>
        <v>0</v>
      </c>
      <c r="N120" s="167"/>
      <c r="O120" s="168"/>
      <c r="P120" s="169">
        <f t="shared" si="222"/>
        <v>0</v>
      </c>
      <c r="Q120" s="167"/>
      <c r="R120" s="168"/>
      <c r="S120" s="169">
        <f t="shared" si="223"/>
        <v>0</v>
      </c>
      <c r="T120" s="167"/>
      <c r="U120" s="168"/>
      <c r="V120" s="169">
        <f t="shared" si="224"/>
        <v>0</v>
      </c>
      <c r="W120" s="170">
        <f t="shared" si="225"/>
        <v>0</v>
      </c>
      <c r="X120" s="159">
        <f t="shared" si="226"/>
        <v>0</v>
      </c>
      <c r="Y120" s="197">
        <f t="shared" si="184"/>
        <v>0</v>
      </c>
      <c r="Z120" s="160" t="str">
        <f t="shared" si="185"/>
        <v>#DIV/0!</v>
      </c>
      <c r="AA120" s="171"/>
      <c r="AB120" s="163"/>
      <c r="AC120" s="163"/>
      <c r="AD120" s="163"/>
      <c r="AE120" s="163"/>
      <c r="AF120" s="163"/>
      <c r="AG120" s="163"/>
    </row>
    <row r="121" ht="30.0" customHeight="1">
      <c r="A121" s="198" t="s">
        <v>242</v>
      </c>
      <c r="B121" s="199"/>
      <c r="C121" s="200"/>
      <c r="D121" s="201"/>
      <c r="E121" s="206">
        <f>E117+E113+E109+E62+E58</f>
        <v>221</v>
      </c>
      <c r="F121" s="222"/>
      <c r="G121" s="204">
        <f t="shared" ref="G121:H121" si="227">G117+G113+G109+G62+G58</f>
        <v>108870</v>
      </c>
      <c r="H121" s="206">
        <f t="shared" si="227"/>
        <v>221</v>
      </c>
      <c r="I121" s="222"/>
      <c r="J121" s="204">
        <f t="shared" ref="J121:K121" si="228">J117+J113+J109+J62+J58</f>
        <v>108495.5</v>
      </c>
      <c r="K121" s="223">
        <f t="shared" si="228"/>
        <v>0</v>
      </c>
      <c r="L121" s="222"/>
      <c r="M121" s="204">
        <f t="shared" ref="M121:N121" si="229">M117+M113+M109+M62+M58</f>
        <v>0</v>
      </c>
      <c r="N121" s="223">
        <f t="shared" si="229"/>
        <v>0</v>
      </c>
      <c r="O121" s="222"/>
      <c r="P121" s="204">
        <f t="shared" ref="P121:Q121" si="230">P117+P113+P109+P62+P58</f>
        <v>0</v>
      </c>
      <c r="Q121" s="223">
        <f t="shared" si="230"/>
        <v>0</v>
      </c>
      <c r="R121" s="222"/>
      <c r="S121" s="204">
        <f t="shared" ref="S121:T121" si="231">S117+S113+S109+S62+S58</f>
        <v>0</v>
      </c>
      <c r="T121" s="223">
        <f t="shared" si="231"/>
        <v>0</v>
      </c>
      <c r="U121" s="222"/>
      <c r="V121" s="204">
        <f t="shared" ref="V121:X121" si="232">V117+V113+V109+V62+V58</f>
        <v>0</v>
      </c>
      <c r="W121" s="224">
        <f t="shared" si="232"/>
        <v>108870</v>
      </c>
      <c r="X121" s="253">
        <f t="shared" si="232"/>
        <v>108495.5</v>
      </c>
      <c r="Y121" s="254">
        <f t="shared" si="184"/>
        <v>374.5</v>
      </c>
      <c r="Z121" s="254">
        <f t="shared" si="185"/>
        <v>0.003439882429</v>
      </c>
      <c r="AA121" s="210"/>
      <c r="AB121" s="10"/>
      <c r="AC121" s="10"/>
      <c r="AD121" s="10"/>
      <c r="AE121" s="10"/>
      <c r="AF121" s="10"/>
      <c r="AG121" s="10"/>
    </row>
    <row r="122" ht="30.0" customHeight="1">
      <c r="A122" s="255" t="s">
        <v>79</v>
      </c>
      <c r="B122" s="256">
        <v>5.0</v>
      </c>
      <c r="C122" s="257" t="s">
        <v>243</v>
      </c>
      <c r="D122" s="136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8"/>
      <c r="X122" s="138"/>
      <c r="Y122" s="258"/>
      <c r="Z122" s="138"/>
      <c r="AA122" s="139"/>
      <c r="AB122" s="10"/>
      <c r="AC122" s="10"/>
      <c r="AD122" s="10"/>
      <c r="AE122" s="10"/>
      <c r="AF122" s="10"/>
      <c r="AG122" s="10"/>
    </row>
    <row r="123" ht="30.0" customHeight="1">
      <c r="A123" s="140" t="s">
        <v>81</v>
      </c>
      <c r="B123" s="187" t="s">
        <v>244</v>
      </c>
      <c r="C123" s="172" t="s">
        <v>245</v>
      </c>
      <c r="D123" s="173"/>
      <c r="E123" s="174">
        <f>SUM(E124:E126)</f>
        <v>0</v>
      </c>
      <c r="F123" s="175"/>
      <c r="G123" s="176">
        <f t="shared" ref="G123:H123" si="233">SUM(G124:G126)</f>
        <v>0</v>
      </c>
      <c r="H123" s="174">
        <f t="shared" si="233"/>
        <v>0</v>
      </c>
      <c r="I123" s="175"/>
      <c r="J123" s="176">
        <f t="shared" ref="J123:K123" si="234">SUM(J124:J126)</f>
        <v>0</v>
      </c>
      <c r="K123" s="174">
        <f t="shared" si="234"/>
        <v>0</v>
      </c>
      <c r="L123" s="175"/>
      <c r="M123" s="176">
        <f t="shared" ref="M123:N123" si="235">SUM(M124:M126)</f>
        <v>0</v>
      </c>
      <c r="N123" s="174">
        <f t="shared" si="235"/>
        <v>0</v>
      </c>
      <c r="O123" s="175"/>
      <c r="P123" s="176">
        <f t="shared" ref="P123:Q123" si="236">SUM(P124:P126)</f>
        <v>0</v>
      </c>
      <c r="Q123" s="174">
        <f t="shared" si="236"/>
        <v>0</v>
      </c>
      <c r="R123" s="175"/>
      <c r="S123" s="176">
        <f t="shared" ref="S123:T123" si="237">SUM(S124:S126)</f>
        <v>0</v>
      </c>
      <c r="T123" s="174">
        <f t="shared" si="237"/>
        <v>0</v>
      </c>
      <c r="U123" s="175"/>
      <c r="V123" s="176">
        <f t="shared" ref="V123:X123" si="238">SUM(V124:V126)</f>
        <v>0</v>
      </c>
      <c r="W123" s="259">
        <f t="shared" si="238"/>
        <v>0</v>
      </c>
      <c r="X123" s="259">
        <f t="shared" si="238"/>
        <v>0</v>
      </c>
      <c r="Y123" s="259">
        <f t="shared" ref="Y123:Y135" si="239">W123-X123</f>
        <v>0</v>
      </c>
      <c r="Z123" s="148" t="str">
        <f t="shared" ref="Z123:Z135" si="240">Y123/W123</f>
        <v>#DIV/0!</v>
      </c>
      <c r="AA123" s="178"/>
      <c r="AB123" s="163"/>
      <c r="AC123" s="163"/>
      <c r="AD123" s="163"/>
      <c r="AE123" s="163"/>
      <c r="AF123" s="163"/>
      <c r="AG123" s="163"/>
    </row>
    <row r="124" ht="30.0" customHeight="1">
      <c r="A124" s="151" t="s">
        <v>84</v>
      </c>
      <c r="B124" s="152" t="s">
        <v>246</v>
      </c>
      <c r="C124" s="260" t="s">
        <v>247</v>
      </c>
      <c r="D124" s="239" t="s">
        <v>248</v>
      </c>
      <c r="E124" s="155"/>
      <c r="F124" s="156"/>
      <c r="G124" s="157">
        <f t="shared" ref="G124:G126" si="241">E124*F124</f>
        <v>0</v>
      </c>
      <c r="H124" s="155"/>
      <c r="I124" s="156"/>
      <c r="J124" s="157">
        <f t="shared" ref="J124:J126" si="242">H124*I124</f>
        <v>0</v>
      </c>
      <c r="K124" s="155"/>
      <c r="L124" s="156"/>
      <c r="M124" s="157">
        <f t="shared" ref="M124:M126" si="243">K124*L124</f>
        <v>0</v>
      </c>
      <c r="N124" s="155"/>
      <c r="O124" s="156"/>
      <c r="P124" s="157">
        <f t="shared" ref="P124:P126" si="244">N124*O124</f>
        <v>0</v>
      </c>
      <c r="Q124" s="155"/>
      <c r="R124" s="156"/>
      <c r="S124" s="157">
        <f t="shared" ref="S124:S126" si="245">Q124*R124</f>
        <v>0</v>
      </c>
      <c r="T124" s="155"/>
      <c r="U124" s="156"/>
      <c r="V124" s="157">
        <f t="shared" ref="V124:V126" si="246">T124*U124</f>
        <v>0</v>
      </c>
      <c r="W124" s="158">
        <f t="shared" ref="W124:W126" si="247">G124+M124+S124</f>
        <v>0</v>
      </c>
      <c r="X124" s="159">
        <f t="shared" ref="X124:X126" si="248">J124+P124+V124</f>
        <v>0</v>
      </c>
      <c r="Y124" s="159">
        <f t="shared" si="239"/>
        <v>0</v>
      </c>
      <c r="Z124" s="160" t="str">
        <f t="shared" si="240"/>
        <v>#DIV/0!</v>
      </c>
      <c r="AA124" s="161"/>
      <c r="AB124" s="163"/>
      <c r="AC124" s="163"/>
      <c r="AD124" s="163"/>
      <c r="AE124" s="163"/>
      <c r="AF124" s="163"/>
      <c r="AG124" s="163"/>
    </row>
    <row r="125" ht="30.0" customHeight="1">
      <c r="A125" s="151" t="s">
        <v>84</v>
      </c>
      <c r="B125" s="152" t="s">
        <v>249</v>
      </c>
      <c r="C125" s="260" t="s">
        <v>247</v>
      </c>
      <c r="D125" s="239" t="s">
        <v>248</v>
      </c>
      <c r="E125" s="155"/>
      <c r="F125" s="156"/>
      <c r="G125" s="157">
        <f t="shared" si="241"/>
        <v>0</v>
      </c>
      <c r="H125" s="155"/>
      <c r="I125" s="156"/>
      <c r="J125" s="157">
        <f t="shared" si="242"/>
        <v>0</v>
      </c>
      <c r="K125" s="155"/>
      <c r="L125" s="156"/>
      <c r="M125" s="157">
        <f t="shared" si="243"/>
        <v>0</v>
      </c>
      <c r="N125" s="155"/>
      <c r="O125" s="156"/>
      <c r="P125" s="157">
        <f t="shared" si="244"/>
        <v>0</v>
      </c>
      <c r="Q125" s="155"/>
      <c r="R125" s="156"/>
      <c r="S125" s="157">
        <f t="shared" si="245"/>
        <v>0</v>
      </c>
      <c r="T125" s="155"/>
      <c r="U125" s="156"/>
      <c r="V125" s="157">
        <f t="shared" si="246"/>
        <v>0</v>
      </c>
      <c r="W125" s="158">
        <f t="shared" si="247"/>
        <v>0</v>
      </c>
      <c r="X125" s="159">
        <f t="shared" si="248"/>
        <v>0</v>
      </c>
      <c r="Y125" s="159">
        <f t="shared" si="239"/>
        <v>0</v>
      </c>
      <c r="Z125" s="160" t="str">
        <f t="shared" si="240"/>
        <v>#DIV/0!</v>
      </c>
      <c r="AA125" s="161"/>
      <c r="AB125" s="163"/>
      <c r="AC125" s="163"/>
      <c r="AD125" s="163"/>
      <c r="AE125" s="163"/>
      <c r="AF125" s="163"/>
      <c r="AG125" s="163"/>
    </row>
    <row r="126" ht="30.0" customHeight="1">
      <c r="A126" s="164" t="s">
        <v>84</v>
      </c>
      <c r="B126" s="165" t="s">
        <v>250</v>
      </c>
      <c r="C126" s="260" t="s">
        <v>247</v>
      </c>
      <c r="D126" s="241" t="s">
        <v>248</v>
      </c>
      <c r="E126" s="167"/>
      <c r="F126" s="168"/>
      <c r="G126" s="169">
        <f t="shared" si="241"/>
        <v>0</v>
      </c>
      <c r="H126" s="167"/>
      <c r="I126" s="168"/>
      <c r="J126" s="169">
        <f t="shared" si="242"/>
        <v>0</v>
      </c>
      <c r="K126" s="167"/>
      <c r="L126" s="168"/>
      <c r="M126" s="169">
        <f t="shared" si="243"/>
        <v>0</v>
      </c>
      <c r="N126" s="167"/>
      <c r="O126" s="168"/>
      <c r="P126" s="169">
        <f t="shared" si="244"/>
        <v>0</v>
      </c>
      <c r="Q126" s="167"/>
      <c r="R126" s="168"/>
      <c r="S126" s="169">
        <f t="shared" si="245"/>
        <v>0</v>
      </c>
      <c r="T126" s="167"/>
      <c r="U126" s="168"/>
      <c r="V126" s="169">
        <f t="shared" si="246"/>
        <v>0</v>
      </c>
      <c r="W126" s="170">
        <f t="shared" si="247"/>
        <v>0</v>
      </c>
      <c r="X126" s="159">
        <f t="shared" si="248"/>
        <v>0</v>
      </c>
      <c r="Y126" s="159">
        <f t="shared" si="239"/>
        <v>0</v>
      </c>
      <c r="Z126" s="160" t="str">
        <f t="shared" si="240"/>
        <v>#DIV/0!</v>
      </c>
      <c r="AA126" s="171"/>
      <c r="AB126" s="163"/>
      <c r="AC126" s="163"/>
      <c r="AD126" s="163"/>
      <c r="AE126" s="163"/>
      <c r="AF126" s="163"/>
      <c r="AG126" s="163"/>
    </row>
    <row r="127" ht="30.0" customHeight="1">
      <c r="A127" s="140" t="s">
        <v>81</v>
      </c>
      <c r="B127" s="187" t="s">
        <v>251</v>
      </c>
      <c r="C127" s="172" t="s">
        <v>252</v>
      </c>
      <c r="D127" s="261"/>
      <c r="E127" s="262">
        <f>SUM(E128:E130)</f>
        <v>0</v>
      </c>
      <c r="F127" s="175"/>
      <c r="G127" s="176">
        <f t="shared" ref="G127:H127" si="249">SUM(G128:G130)</f>
        <v>0</v>
      </c>
      <c r="H127" s="262">
        <f t="shared" si="249"/>
        <v>0</v>
      </c>
      <c r="I127" s="175"/>
      <c r="J127" s="176">
        <f t="shared" ref="J127:K127" si="250">SUM(J128:J130)</f>
        <v>0</v>
      </c>
      <c r="K127" s="262">
        <f t="shared" si="250"/>
        <v>0</v>
      </c>
      <c r="L127" s="175"/>
      <c r="M127" s="176">
        <f t="shared" ref="M127:N127" si="251">SUM(M128:M130)</f>
        <v>0</v>
      </c>
      <c r="N127" s="262">
        <f t="shared" si="251"/>
        <v>0</v>
      </c>
      <c r="O127" s="175"/>
      <c r="P127" s="176">
        <f t="shared" ref="P127:Q127" si="252">SUM(P128:P130)</f>
        <v>0</v>
      </c>
      <c r="Q127" s="262">
        <f t="shared" si="252"/>
        <v>0</v>
      </c>
      <c r="R127" s="175"/>
      <c r="S127" s="176">
        <f t="shared" ref="S127:T127" si="253">SUM(S128:S130)</f>
        <v>0</v>
      </c>
      <c r="T127" s="262">
        <f t="shared" si="253"/>
        <v>0</v>
      </c>
      <c r="U127" s="175"/>
      <c r="V127" s="176">
        <f t="shared" ref="V127:X127" si="254">SUM(V128:V130)</f>
        <v>0</v>
      </c>
      <c r="W127" s="259">
        <f t="shared" si="254"/>
        <v>0</v>
      </c>
      <c r="X127" s="259">
        <f t="shared" si="254"/>
        <v>0</v>
      </c>
      <c r="Y127" s="259">
        <f t="shared" si="239"/>
        <v>0</v>
      </c>
      <c r="Z127" s="259" t="str">
        <f t="shared" si="240"/>
        <v>#DIV/0!</v>
      </c>
      <c r="AA127" s="178"/>
      <c r="AB127" s="163"/>
      <c r="AC127" s="163"/>
      <c r="AD127" s="163"/>
      <c r="AE127" s="163"/>
      <c r="AF127" s="163"/>
      <c r="AG127" s="163"/>
    </row>
    <row r="128" ht="30.0" customHeight="1">
      <c r="A128" s="151" t="s">
        <v>84</v>
      </c>
      <c r="B128" s="152" t="s">
        <v>253</v>
      </c>
      <c r="C128" s="260" t="s">
        <v>254</v>
      </c>
      <c r="D128" s="263" t="s">
        <v>124</v>
      </c>
      <c r="E128" s="155"/>
      <c r="F128" s="156"/>
      <c r="G128" s="157">
        <f t="shared" ref="G128:G130" si="255">E128*F128</f>
        <v>0</v>
      </c>
      <c r="H128" s="155"/>
      <c r="I128" s="156"/>
      <c r="J128" s="157">
        <f t="shared" ref="J128:J130" si="256">H128*I128</f>
        <v>0</v>
      </c>
      <c r="K128" s="155"/>
      <c r="L128" s="156"/>
      <c r="M128" s="157">
        <f t="shared" ref="M128:M130" si="257">K128*L128</f>
        <v>0</v>
      </c>
      <c r="N128" s="155"/>
      <c r="O128" s="156"/>
      <c r="P128" s="157">
        <f t="shared" ref="P128:P130" si="258">N128*O128</f>
        <v>0</v>
      </c>
      <c r="Q128" s="155"/>
      <c r="R128" s="156"/>
      <c r="S128" s="157">
        <f t="shared" ref="S128:S130" si="259">Q128*R128</f>
        <v>0</v>
      </c>
      <c r="T128" s="155"/>
      <c r="U128" s="156"/>
      <c r="V128" s="157">
        <f t="shared" ref="V128:V130" si="260">T128*U128</f>
        <v>0</v>
      </c>
      <c r="W128" s="158">
        <f t="shared" ref="W128:W130" si="261">G128+M128+S128</f>
        <v>0</v>
      </c>
      <c r="X128" s="159">
        <f t="shared" ref="X128:X130" si="262">J128+P128+V128</f>
        <v>0</v>
      </c>
      <c r="Y128" s="159">
        <f t="shared" si="239"/>
        <v>0</v>
      </c>
      <c r="Z128" s="160" t="str">
        <f t="shared" si="240"/>
        <v>#DIV/0!</v>
      </c>
      <c r="AA128" s="161"/>
      <c r="AB128" s="163"/>
      <c r="AC128" s="163"/>
      <c r="AD128" s="163"/>
      <c r="AE128" s="163"/>
      <c r="AF128" s="163"/>
      <c r="AG128" s="163"/>
    </row>
    <row r="129" ht="30.0" customHeight="1">
      <c r="A129" s="151" t="s">
        <v>84</v>
      </c>
      <c r="B129" s="152" t="s">
        <v>255</v>
      </c>
      <c r="C129" s="220" t="s">
        <v>254</v>
      </c>
      <c r="D129" s="239" t="s">
        <v>124</v>
      </c>
      <c r="E129" s="155"/>
      <c r="F129" s="156"/>
      <c r="G129" s="157">
        <f t="shared" si="255"/>
        <v>0</v>
      </c>
      <c r="H129" s="155"/>
      <c r="I129" s="156"/>
      <c r="J129" s="157">
        <f t="shared" si="256"/>
        <v>0</v>
      </c>
      <c r="K129" s="155"/>
      <c r="L129" s="156"/>
      <c r="M129" s="157">
        <f t="shared" si="257"/>
        <v>0</v>
      </c>
      <c r="N129" s="155"/>
      <c r="O129" s="156"/>
      <c r="P129" s="157">
        <f t="shared" si="258"/>
        <v>0</v>
      </c>
      <c r="Q129" s="155"/>
      <c r="R129" s="156"/>
      <c r="S129" s="157">
        <f t="shared" si="259"/>
        <v>0</v>
      </c>
      <c r="T129" s="155"/>
      <c r="U129" s="156"/>
      <c r="V129" s="157">
        <f t="shared" si="260"/>
        <v>0</v>
      </c>
      <c r="W129" s="158">
        <f t="shared" si="261"/>
        <v>0</v>
      </c>
      <c r="X129" s="159">
        <f t="shared" si="262"/>
        <v>0</v>
      </c>
      <c r="Y129" s="159">
        <f t="shared" si="239"/>
        <v>0</v>
      </c>
      <c r="Z129" s="160" t="str">
        <f t="shared" si="240"/>
        <v>#DIV/0!</v>
      </c>
      <c r="AA129" s="161"/>
      <c r="AB129" s="163"/>
      <c r="AC129" s="163"/>
      <c r="AD129" s="163"/>
      <c r="AE129" s="163"/>
      <c r="AF129" s="163"/>
      <c r="AG129" s="163"/>
    </row>
    <row r="130" ht="30.0" customHeight="1">
      <c r="A130" s="164" t="s">
        <v>84</v>
      </c>
      <c r="B130" s="165" t="s">
        <v>256</v>
      </c>
      <c r="C130" s="195" t="s">
        <v>254</v>
      </c>
      <c r="D130" s="241" t="s">
        <v>124</v>
      </c>
      <c r="E130" s="167"/>
      <c r="F130" s="168"/>
      <c r="G130" s="169">
        <f t="shared" si="255"/>
        <v>0</v>
      </c>
      <c r="H130" s="167"/>
      <c r="I130" s="168"/>
      <c r="J130" s="169">
        <f t="shared" si="256"/>
        <v>0</v>
      </c>
      <c r="K130" s="167"/>
      <c r="L130" s="168"/>
      <c r="M130" s="169">
        <f t="shared" si="257"/>
        <v>0</v>
      </c>
      <c r="N130" s="167"/>
      <c r="O130" s="168"/>
      <c r="P130" s="169">
        <f t="shared" si="258"/>
        <v>0</v>
      </c>
      <c r="Q130" s="167"/>
      <c r="R130" s="168"/>
      <c r="S130" s="169">
        <f t="shared" si="259"/>
        <v>0</v>
      </c>
      <c r="T130" s="167"/>
      <c r="U130" s="168"/>
      <c r="V130" s="169">
        <f t="shared" si="260"/>
        <v>0</v>
      </c>
      <c r="W130" s="170">
        <f t="shared" si="261"/>
        <v>0</v>
      </c>
      <c r="X130" s="159">
        <f t="shared" si="262"/>
        <v>0</v>
      </c>
      <c r="Y130" s="159">
        <f t="shared" si="239"/>
        <v>0</v>
      </c>
      <c r="Z130" s="160" t="str">
        <f t="shared" si="240"/>
        <v>#DIV/0!</v>
      </c>
      <c r="AA130" s="171"/>
      <c r="AB130" s="163"/>
      <c r="AC130" s="163"/>
      <c r="AD130" s="163"/>
      <c r="AE130" s="163"/>
      <c r="AF130" s="163"/>
      <c r="AG130" s="163"/>
    </row>
    <row r="131" ht="30.0" customHeight="1">
      <c r="A131" s="140" t="s">
        <v>81</v>
      </c>
      <c r="B131" s="187" t="s">
        <v>257</v>
      </c>
      <c r="C131" s="264" t="s">
        <v>258</v>
      </c>
      <c r="D131" s="265"/>
      <c r="E131" s="262">
        <f>SUM(E132:E134)</f>
        <v>0</v>
      </c>
      <c r="F131" s="175"/>
      <c r="G131" s="176">
        <f t="shared" ref="G131:H131" si="263">SUM(G132:G134)</f>
        <v>0</v>
      </c>
      <c r="H131" s="262">
        <f t="shared" si="263"/>
        <v>0</v>
      </c>
      <c r="I131" s="175"/>
      <c r="J131" s="176">
        <f t="shared" ref="J131:K131" si="264">SUM(J132:J134)</f>
        <v>0</v>
      </c>
      <c r="K131" s="262">
        <f t="shared" si="264"/>
        <v>0</v>
      </c>
      <c r="L131" s="175"/>
      <c r="M131" s="176">
        <f t="shared" ref="M131:N131" si="265">SUM(M132:M134)</f>
        <v>0</v>
      </c>
      <c r="N131" s="262">
        <f t="shared" si="265"/>
        <v>0</v>
      </c>
      <c r="O131" s="175"/>
      <c r="P131" s="176">
        <f t="shared" ref="P131:Q131" si="266">SUM(P132:P134)</f>
        <v>0</v>
      </c>
      <c r="Q131" s="262">
        <f t="shared" si="266"/>
        <v>0</v>
      </c>
      <c r="R131" s="175"/>
      <c r="S131" s="176">
        <f t="shared" ref="S131:T131" si="267">SUM(S132:S134)</f>
        <v>0</v>
      </c>
      <c r="T131" s="262">
        <f t="shared" si="267"/>
        <v>0</v>
      </c>
      <c r="U131" s="175"/>
      <c r="V131" s="176">
        <f t="shared" ref="V131:X131" si="268">SUM(V132:V134)</f>
        <v>0</v>
      </c>
      <c r="W131" s="259">
        <f t="shared" si="268"/>
        <v>0</v>
      </c>
      <c r="X131" s="259">
        <f t="shared" si="268"/>
        <v>0</v>
      </c>
      <c r="Y131" s="259">
        <f t="shared" si="239"/>
        <v>0</v>
      </c>
      <c r="Z131" s="259" t="str">
        <f t="shared" si="240"/>
        <v>#DIV/0!</v>
      </c>
      <c r="AA131" s="178"/>
      <c r="AB131" s="163"/>
      <c r="AC131" s="163"/>
      <c r="AD131" s="163"/>
      <c r="AE131" s="163"/>
      <c r="AF131" s="163"/>
      <c r="AG131" s="163"/>
    </row>
    <row r="132" ht="30.0" customHeight="1">
      <c r="A132" s="151" t="s">
        <v>84</v>
      </c>
      <c r="B132" s="152" t="s">
        <v>259</v>
      </c>
      <c r="C132" s="266" t="s">
        <v>130</v>
      </c>
      <c r="D132" s="267" t="s">
        <v>131</v>
      </c>
      <c r="E132" s="155"/>
      <c r="F132" s="156"/>
      <c r="G132" s="157">
        <f t="shared" ref="G132:G134" si="269">E132*F132</f>
        <v>0</v>
      </c>
      <c r="H132" s="155"/>
      <c r="I132" s="156"/>
      <c r="J132" s="157">
        <f t="shared" ref="J132:J134" si="270">H132*I132</f>
        <v>0</v>
      </c>
      <c r="K132" s="155"/>
      <c r="L132" s="156"/>
      <c r="M132" s="157">
        <f t="shared" ref="M132:M134" si="271">K132*L132</f>
        <v>0</v>
      </c>
      <c r="N132" s="155"/>
      <c r="O132" s="156"/>
      <c r="P132" s="157">
        <f t="shared" ref="P132:P134" si="272">N132*O132</f>
        <v>0</v>
      </c>
      <c r="Q132" s="155"/>
      <c r="R132" s="156"/>
      <c r="S132" s="157">
        <f t="shared" ref="S132:S134" si="273">Q132*R132</f>
        <v>0</v>
      </c>
      <c r="T132" s="155"/>
      <c r="U132" s="156"/>
      <c r="V132" s="157">
        <f t="shared" ref="V132:V134" si="274">T132*U132</f>
        <v>0</v>
      </c>
      <c r="W132" s="158">
        <f t="shared" ref="W132:W134" si="275">G132+M132+S132</f>
        <v>0</v>
      </c>
      <c r="X132" s="159">
        <f t="shared" ref="X132:X134" si="276">J132+P132+V132</f>
        <v>0</v>
      </c>
      <c r="Y132" s="159">
        <f t="shared" si="239"/>
        <v>0</v>
      </c>
      <c r="Z132" s="160" t="str">
        <f t="shared" si="240"/>
        <v>#DIV/0!</v>
      </c>
      <c r="AA132" s="161"/>
      <c r="AB132" s="162"/>
      <c r="AC132" s="163"/>
      <c r="AD132" s="163"/>
      <c r="AE132" s="163"/>
      <c r="AF132" s="163"/>
      <c r="AG132" s="163"/>
    </row>
    <row r="133" ht="30.0" customHeight="1">
      <c r="A133" s="151" t="s">
        <v>84</v>
      </c>
      <c r="B133" s="152" t="s">
        <v>260</v>
      </c>
      <c r="C133" s="266" t="s">
        <v>130</v>
      </c>
      <c r="D133" s="267" t="s">
        <v>131</v>
      </c>
      <c r="E133" s="155"/>
      <c r="F133" s="156"/>
      <c r="G133" s="157">
        <f t="shared" si="269"/>
        <v>0</v>
      </c>
      <c r="H133" s="155"/>
      <c r="I133" s="156"/>
      <c r="J133" s="157">
        <f t="shared" si="270"/>
        <v>0</v>
      </c>
      <c r="K133" s="155"/>
      <c r="L133" s="156"/>
      <c r="M133" s="157">
        <f t="shared" si="271"/>
        <v>0</v>
      </c>
      <c r="N133" s="155"/>
      <c r="O133" s="156"/>
      <c r="P133" s="157">
        <f t="shared" si="272"/>
        <v>0</v>
      </c>
      <c r="Q133" s="155"/>
      <c r="R133" s="156"/>
      <c r="S133" s="157">
        <f t="shared" si="273"/>
        <v>0</v>
      </c>
      <c r="T133" s="155"/>
      <c r="U133" s="156"/>
      <c r="V133" s="157">
        <f t="shared" si="274"/>
        <v>0</v>
      </c>
      <c r="W133" s="158">
        <f t="shared" si="275"/>
        <v>0</v>
      </c>
      <c r="X133" s="159">
        <f t="shared" si="276"/>
        <v>0</v>
      </c>
      <c r="Y133" s="159">
        <f t="shared" si="239"/>
        <v>0</v>
      </c>
      <c r="Z133" s="160" t="str">
        <f t="shared" si="240"/>
        <v>#DIV/0!</v>
      </c>
      <c r="AA133" s="161"/>
      <c r="AB133" s="163"/>
      <c r="AC133" s="163"/>
      <c r="AD133" s="163"/>
      <c r="AE133" s="163"/>
      <c r="AF133" s="163"/>
      <c r="AG133" s="163"/>
    </row>
    <row r="134" ht="30.0" customHeight="1">
      <c r="A134" s="164" t="s">
        <v>84</v>
      </c>
      <c r="B134" s="165" t="s">
        <v>261</v>
      </c>
      <c r="C134" s="268" t="s">
        <v>130</v>
      </c>
      <c r="D134" s="267" t="s">
        <v>131</v>
      </c>
      <c r="E134" s="181"/>
      <c r="F134" s="182"/>
      <c r="G134" s="183">
        <f t="shared" si="269"/>
        <v>0</v>
      </c>
      <c r="H134" s="181"/>
      <c r="I134" s="182"/>
      <c r="J134" s="183">
        <f t="shared" si="270"/>
        <v>0</v>
      </c>
      <c r="K134" s="181"/>
      <c r="L134" s="182"/>
      <c r="M134" s="183">
        <f t="shared" si="271"/>
        <v>0</v>
      </c>
      <c r="N134" s="181"/>
      <c r="O134" s="182"/>
      <c r="P134" s="183">
        <f t="shared" si="272"/>
        <v>0</v>
      </c>
      <c r="Q134" s="181"/>
      <c r="R134" s="182"/>
      <c r="S134" s="183">
        <f t="shared" si="273"/>
        <v>0</v>
      </c>
      <c r="T134" s="181"/>
      <c r="U134" s="182"/>
      <c r="V134" s="183">
        <f t="shared" si="274"/>
        <v>0</v>
      </c>
      <c r="W134" s="170">
        <f t="shared" si="275"/>
        <v>0</v>
      </c>
      <c r="X134" s="159">
        <f t="shared" si="276"/>
        <v>0</v>
      </c>
      <c r="Y134" s="159">
        <f t="shared" si="239"/>
        <v>0</v>
      </c>
      <c r="Z134" s="160" t="str">
        <f t="shared" si="240"/>
        <v>#DIV/0!</v>
      </c>
      <c r="AA134" s="184"/>
      <c r="AB134" s="163"/>
      <c r="AC134" s="163"/>
      <c r="AD134" s="163"/>
      <c r="AE134" s="163"/>
      <c r="AF134" s="163"/>
      <c r="AG134" s="163"/>
    </row>
    <row r="135" ht="39.75" customHeight="1">
      <c r="A135" s="269" t="s">
        <v>262</v>
      </c>
      <c r="B135" s="24"/>
      <c r="C135" s="24"/>
      <c r="D135" s="25"/>
      <c r="E135" s="222"/>
      <c r="F135" s="222"/>
      <c r="G135" s="204">
        <f>G123+G127+G131</f>
        <v>0</v>
      </c>
      <c r="H135" s="222"/>
      <c r="I135" s="222"/>
      <c r="J135" s="204">
        <f>J123+J127+J131</f>
        <v>0</v>
      </c>
      <c r="K135" s="222"/>
      <c r="L135" s="222"/>
      <c r="M135" s="204">
        <f>M123+M127+M131</f>
        <v>0</v>
      </c>
      <c r="N135" s="222"/>
      <c r="O135" s="222"/>
      <c r="P135" s="204">
        <f>P123+P127+P131</f>
        <v>0</v>
      </c>
      <c r="Q135" s="222"/>
      <c r="R135" s="222"/>
      <c r="S135" s="204">
        <f>S123+S127+S131</f>
        <v>0</v>
      </c>
      <c r="T135" s="222"/>
      <c r="U135" s="222"/>
      <c r="V135" s="204">
        <f t="shared" ref="V135:X135" si="277">V123+V127+V131</f>
        <v>0</v>
      </c>
      <c r="W135" s="224">
        <f t="shared" si="277"/>
        <v>0</v>
      </c>
      <c r="X135" s="224">
        <f t="shared" si="277"/>
        <v>0</v>
      </c>
      <c r="Y135" s="224">
        <f t="shared" si="239"/>
        <v>0</v>
      </c>
      <c r="Z135" s="224" t="str">
        <f t="shared" si="240"/>
        <v>#DIV/0!</v>
      </c>
      <c r="AA135" s="210"/>
      <c r="AB135" s="7"/>
      <c r="AC135" s="10"/>
      <c r="AD135" s="10"/>
      <c r="AE135" s="10"/>
      <c r="AF135" s="10"/>
      <c r="AG135" s="10"/>
    </row>
    <row r="136" ht="30.0" customHeight="1">
      <c r="A136" s="211" t="s">
        <v>79</v>
      </c>
      <c r="B136" s="212">
        <v>6.0</v>
      </c>
      <c r="C136" s="213" t="s">
        <v>263</v>
      </c>
      <c r="D136" s="214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8"/>
      <c r="X136" s="138"/>
      <c r="Y136" s="258"/>
      <c r="Z136" s="138"/>
      <c r="AA136" s="139"/>
      <c r="AB136" s="10"/>
      <c r="AC136" s="10"/>
      <c r="AD136" s="10"/>
      <c r="AE136" s="10"/>
      <c r="AF136" s="10"/>
      <c r="AG136" s="10"/>
    </row>
    <row r="137" ht="30.0" customHeight="1">
      <c r="A137" s="140" t="s">
        <v>81</v>
      </c>
      <c r="B137" s="187" t="s">
        <v>264</v>
      </c>
      <c r="C137" s="270" t="s">
        <v>265</v>
      </c>
      <c r="D137" s="143"/>
      <c r="E137" s="144">
        <f>SUM(E138:E141)</f>
        <v>0</v>
      </c>
      <c r="F137" s="145"/>
      <c r="G137" s="146">
        <f t="shared" ref="G137:H137" si="278">SUM(G138:G141)</f>
        <v>0</v>
      </c>
      <c r="H137" s="144">
        <f t="shared" si="278"/>
        <v>0</v>
      </c>
      <c r="I137" s="145"/>
      <c r="J137" s="146">
        <f t="shared" ref="J137:K137" si="279">SUM(J138:J141)</f>
        <v>0</v>
      </c>
      <c r="K137" s="144">
        <f t="shared" si="279"/>
        <v>5</v>
      </c>
      <c r="L137" s="145"/>
      <c r="M137" s="146">
        <f t="shared" ref="M137:N137" si="280">SUM(M138:M141)</f>
        <v>99925</v>
      </c>
      <c r="N137" s="144">
        <f t="shared" si="280"/>
        <v>6</v>
      </c>
      <c r="O137" s="145"/>
      <c r="P137" s="146">
        <f t="shared" ref="P137:Q137" si="281">SUM(P138:P141)</f>
        <v>121489</v>
      </c>
      <c r="Q137" s="144">
        <f t="shared" si="281"/>
        <v>0</v>
      </c>
      <c r="R137" s="145"/>
      <c r="S137" s="146">
        <f t="shared" ref="S137:T137" si="282">SUM(S138:S141)</f>
        <v>0</v>
      </c>
      <c r="T137" s="144">
        <f t="shared" si="282"/>
        <v>0</v>
      </c>
      <c r="U137" s="145"/>
      <c r="V137" s="146">
        <f t="shared" ref="V137:X137" si="283">SUM(V138:V141)</f>
        <v>0</v>
      </c>
      <c r="W137" s="146">
        <f t="shared" si="283"/>
        <v>99925</v>
      </c>
      <c r="X137" s="146">
        <f t="shared" si="283"/>
        <v>121489</v>
      </c>
      <c r="Y137" s="146">
        <f t="shared" ref="Y137:Y161" si="284">W137-X137</f>
        <v>-21564.00001</v>
      </c>
      <c r="Z137" s="148">
        <f t="shared" ref="Z137:Z161" si="285">Y137/W137</f>
        <v>-0.2158018514</v>
      </c>
      <c r="AA137" s="149"/>
      <c r="AB137" s="150"/>
      <c r="AC137" s="150"/>
      <c r="AD137" s="150"/>
      <c r="AE137" s="150"/>
      <c r="AF137" s="150"/>
      <c r="AG137" s="150"/>
    </row>
    <row r="138" ht="42.0" customHeight="1">
      <c r="A138" s="151" t="s">
        <v>84</v>
      </c>
      <c r="B138" s="152" t="s">
        <v>266</v>
      </c>
      <c r="C138" s="220" t="s">
        <v>267</v>
      </c>
      <c r="D138" s="154" t="s">
        <v>124</v>
      </c>
      <c r="E138" s="155"/>
      <c r="F138" s="156"/>
      <c r="G138" s="157">
        <f t="shared" ref="G138:G141" si="286">E138*F138</f>
        <v>0</v>
      </c>
      <c r="H138" s="155"/>
      <c r="I138" s="156"/>
      <c r="J138" s="157">
        <f t="shared" ref="J138:J141" si="287">H138*I138</f>
        <v>0</v>
      </c>
      <c r="K138" s="155">
        <v>3.0</v>
      </c>
      <c r="L138" s="156">
        <v>17025.0</v>
      </c>
      <c r="M138" s="157">
        <f t="shared" ref="M138:M141" si="288">K138*L138</f>
        <v>51075</v>
      </c>
      <c r="N138" s="271">
        <v>3.0</v>
      </c>
      <c r="O138" s="272">
        <v>17133.333335</v>
      </c>
      <c r="P138" s="273">
        <f t="shared" ref="P138:P141" si="289">N138*O138</f>
        <v>51400.00001</v>
      </c>
      <c r="Q138" s="155"/>
      <c r="R138" s="156"/>
      <c r="S138" s="157">
        <f>Q138*R138</f>
        <v>0</v>
      </c>
      <c r="T138" s="155"/>
      <c r="U138" s="156"/>
      <c r="V138" s="157">
        <f>T138*U138</f>
        <v>0</v>
      </c>
      <c r="W138" s="158">
        <f t="shared" ref="W138:W141" si="290">G138+M138+S138</f>
        <v>51075</v>
      </c>
      <c r="X138" s="159">
        <f t="shared" ref="X138:X141" si="291">J138+P138+V138</f>
        <v>51400.00001</v>
      </c>
      <c r="Y138" s="159">
        <f t="shared" si="284"/>
        <v>-325.000005</v>
      </c>
      <c r="Z138" s="160">
        <f t="shared" si="285"/>
        <v>-0.006363191483</v>
      </c>
      <c r="AA138" s="161"/>
      <c r="AB138" s="163"/>
      <c r="AC138" s="163"/>
      <c r="AD138" s="163"/>
      <c r="AE138" s="163"/>
      <c r="AF138" s="163"/>
      <c r="AG138" s="163"/>
    </row>
    <row r="139" ht="30.0" customHeight="1">
      <c r="A139" s="151" t="s">
        <v>84</v>
      </c>
      <c r="B139" s="152" t="s">
        <v>268</v>
      </c>
      <c r="C139" s="220" t="s">
        <v>269</v>
      </c>
      <c r="D139" s="154" t="s">
        <v>177</v>
      </c>
      <c r="E139" s="155"/>
      <c r="F139" s="156"/>
      <c r="G139" s="157">
        <f t="shared" si="286"/>
        <v>0</v>
      </c>
      <c r="H139" s="155"/>
      <c r="I139" s="156"/>
      <c r="J139" s="157">
        <f t="shared" si="287"/>
        <v>0</v>
      </c>
      <c r="K139" s="155">
        <v>1.0</v>
      </c>
      <c r="L139" s="156">
        <v>20120.0</v>
      </c>
      <c r="M139" s="157">
        <f t="shared" si="288"/>
        <v>20120</v>
      </c>
      <c r="N139" s="271">
        <v>1.0</v>
      </c>
      <c r="O139" s="272">
        <v>21860.0</v>
      </c>
      <c r="P139" s="273">
        <f t="shared" si="289"/>
        <v>21860</v>
      </c>
      <c r="Q139" s="155"/>
      <c r="R139" s="156"/>
      <c r="S139" s="157"/>
      <c r="T139" s="155"/>
      <c r="U139" s="156"/>
      <c r="V139" s="157"/>
      <c r="W139" s="158">
        <f t="shared" si="290"/>
        <v>20120</v>
      </c>
      <c r="X139" s="159">
        <f t="shared" si="291"/>
        <v>21860</v>
      </c>
      <c r="Y139" s="159">
        <f t="shared" si="284"/>
        <v>-1740</v>
      </c>
      <c r="Z139" s="160">
        <f t="shared" si="285"/>
        <v>-0.08648111332</v>
      </c>
      <c r="AA139" s="161"/>
      <c r="AB139" s="163"/>
      <c r="AC139" s="163"/>
      <c r="AD139" s="163"/>
      <c r="AE139" s="163"/>
      <c r="AF139" s="163"/>
      <c r="AG139" s="163"/>
    </row>
    <row r="140" ht="30.0" customHeight="1">
      <c r="A140" s="151" t="s">
        <v>84</v>
      </c>
      <c r="B140" s="152" t="s">
        <v>270</v>
      </c>
      <c r="C140" s="220" t="s">
        <v>271</v>
      </c>
      <c r="D140" s="154" t="s">
        <v>124</v>
      </c>
      <c r="E140" s="155"/>
      <c r="F140" s="156"/>
      <c r="G140" s="157">
        <f t="shared" si="286"/>
        <v>0</v>
      </c>
      <c r="H140" s="155"/>
      <c r="I140" s="156"/>
      <c r="J140" s="157">
        <f t="shared" si="287"/>
        <v>0</v>
      </c>
      <c r="K140" s="155">
        <v>1.0</v>
      </c>
      <c r="L140" s="156">
        <v>28730.0</v>
      </c>
      <c r="M140" s="157">
        <f t="shared" si="288"/>
        <v>28730</v>
      </c>
      <c r="N140" s="271">
        <v>1.0</v>
      </c>
      <c r="O140" s="272">
        <v>28730.0</v>
      </c>
      <c r="P140" s="273">
        <f t="shared" si="289"/>
        <v>28730</v>
      </c>
      <c r="Q140" s="155"/>
      <c r="R140" s="156"/>
      <c r="S140" s="157">
        <f t="shared" ref="S140:S141" si="292">Q140*R140</f>
        <v>0</v>
      </c>
      <c r="T140" s="155"/>
      <c r="U140" s="156"/>
      <c r="V140" s="157">
        <f t="shared" ref="V140:V141" si="293">T140*U140</f>
        <v>0</v>
      </c>
      <c r="W140" s="158">
        <f t="shared" si="290"/>
        <v>28730</v>
      </c>
      <c r="X140" s="159">
        <f t="shared" si="291"/>
        <v>28730</v>
      </c>
      <c r="Y140" s="159">
        <f t="shared" si="284"/>
        <v>0</v>
      </c>
      <c r="Z140" s="160">
        <f t="shared" si="285"/>
        <v>0</v>
      </c>
      <c r="AA140" s="161"/>
      <c r="AB140" s="163"/>
      <c r="AC140" s="163"/>
      <c r="AD140" s="163"/>
      <c r="AE140" s="163"/>
      <c r="AF140" s="163"/>
      <c r="AG140" s="163"/>
    </row>
    <row r="141" ht="30.0" customHeight="1">
      <c r="A141" s="164" t="s">
        <v>84</v>
      </c>
      <c r="B141" s="165" t="s">
        <v>272</v>
      </c>
      <c r="C141" s="195" t="s">
        <v>273</v>
      </c>
      <c r="D141" s="166" t="s">
        <v>124</v>
      </c>
      <c r="E141" s="167"/>
      <c r="F141" s="168"/>
      <c r="G141" s="169">
        <f t="shared" si="286"/>
        <v>0</v>
      </c>
      <c r="H141" s="167"/>
      <c r="I141" s="168"/>
      <c r="J141" s="169">
        <f t="shared" si="287"/>
        <v>0</v>
      </c>
      <c r="K141" s="167"/>
      <c r="L141" s="168"/>
      <c r="M141" s="169">
        <f t="shared" si="288"/>
        <v>0</v>
      </c>
      <c r="N141" s="274">
        <v>1.0</v>
      </c>
      <c r="O141" s="275">
        <v>19499.0</v>
      </c>
      <c r="P141" s="276">
        <f t="shared" si="289"/>
        <v>19499</v>
      </c>
      <c r="Q141" s="167"/>
      <c r="R141" s="168"/>
      <c r="S141" s="169">
        <f t="shared" si="292"/>
        <v>0</v>
      </c>
      <c r="T141" s="167"/>
      <c r="U141" s="168"/>
      <c r="V141" s="169">
        <f t="shared" si="293"/>
        <v>0</v>
      </c>
      <c r="W141" s="170">
        <f t="shared" si="290"/>
        <v>0</v>
      </c>
      <c r="X141" s="159">
        <f t="shared" si="291"/>
        <v>19499</v>
      </c>
      <c r="Y141" s="159">
        <f t="shared" si="284"/>
        <v>-19499</v>
      </c>
      <c r="Z141" s="160" t="str">
        <f t="shared" si="285"/>
        <v>#DIV/0!</v>
      </c>
      <c r="AA141" s="171"/>
      <c r="AB141" s="163"/>
      <c r="AC141" s="163"/>
      <c r="AD141" s="163"/>
      <c r="AE141" s="163"/>
      <c r="AF141" s="163"/>
      <c r="AG141" s="163"/>
    </row>
    <row r="142" ht="30.0" customHeight="1">
      <c r="A142" s="140" t="s">
        <v>79</v>
      </c>
      <c r="B142" s="187" t="s">
        <v>274</v>
      </c>
      <c r="C142" s="277" t="s">
        <v>275</v>
      </c>
      <c r="D142" s="173"/>
      <c r="E142" s="174">
        <f>SUM(E143:E145)</f>
        <v>30</v>
      </c>
      <c r="F142" s="175"/>
      <c r="G142" s="176">
        <f t="shared" ref="G142:H142" si="294">SUM(G143:G145)</f>
        <v>7500</v>
      </c>
      <c r="H142" s="174">
        <f t="shared" si="294"/>
        <v>30</v>
      </c>
      <c r="I142" s="175"/>
      <c r="J142" s="176">
        <f t="shared" ref="J142:K142" si="295">SUM(J143:J145)</f>
        <v>7500</v>
      </c>
      <c r="K142" s="174">
        <f t="shared" si="295"/>
        <v>0</v>
      </c>
      <c r="L142" s="175"/>
      <c r="M142" s="176">
        <f t="shared" ref="M142:N142" si="296">SUM(M143:M145)</f>
        <v>0</v>
      </c>
      <c r="N142" s="174">
        <f t="shared" si="296"/>
        <v>0</v>
      </c>
      <c r="O142" s="175"/>
      <c r="P142" s="176">
        <f t="shared" ref="P142:Q142" si="297">SUM(P143:P145)</f>
        <v>0</v>
      </c>
      <c r="Q142" s="174">
        <f t="shared" si="297"/>
        <v>0</v>
      </c>
      <c r="R142" s="175"/>
      <c r="S142" s="176">
        <f t="shared" ref="S142:T142" si="298">SUM(S143:S145)</f>
        <v>0</v>
      </c>
      <c r="T142" s="174">
        <f t="shared" si="298"/>
        <v>0</v>
      </c>
      <c r="U142" s="175"/>
      <c r="V142" s="176">
        <f t="shared" ref="V142:X142" si="299">SUM(V143:V145)</f>
        <v>0</v>
      </c>
      <c r="W142" s="176">
        <f t="shared" si="299"/>
        <v>7500</v>
      </c>
      <c r="X142" s="176">
        <f t="shared" si="299"/>
        <v>7500</v>
      </c>
      <c r="Y142" s="176">
        <f t="shared" si="284"/>
        <v>0</v>
      </c>
      <c r="Z142" s="176">
        <f t="shared" si="285"/>
        <v>0</v>
      </c>
      <c r="AA142" s="178"/>
      <c r="AB142" s="150"/>
      <c r="AC142" s="150"/>
      <c r="AD142" s="150"/>
      <c r="AE142" s="150"/>
      <c r="AF142" s="150"/>
      <c r="AG142" s="150"/>
    </row>
    <row r="143" ht="30.0" customHeight="1">
      <c r="A143" s="151" t="s">
        <v>84</v>
      </c>
      <c r="B143" s="152" t="s">
        <v>276</v>
      </c>
      <c r="C143" s="220" t="s">
        <v>277</v>
      </c>
      <c r="D143" s="154" t="s">
        <v>124</v>
      </c>
      <c r="E143" s="155">
        <v>30.0</v>
      </c>
      <c r="F143" s="156">
        <v>250.0</v>
      </c>
      <c r="G143" s="157">
        <f t="shared" ref="G143:G145" si="300">E143*F143</f>
        <v>7500</v>
      </c>
      <c r="H143" s="155">
        <v>30.0</v>
      </c>
      <c r="I143" s="156">
        <v>250.0</v>
      </c>
      <c r="J143" s="157">
        <f t="shared" ref="J143:J145" si="301">H143*I143</f>
        <v>7500</v>
      </c>
      <c r="K143" s="155"/>
      <c r="L143" s="156"/>
      <c r="M143" s="157">
        <f t="shared" ref="M143:M145" si="302">K143*L143</f>
        <v>0</v>
      </c>
      <c r="N143" s="155"/>
      <c r="O143" s="156"/>
      <c r="P143" s="157">
        <f t="shared" ref="P143:P145" si="303">N143*O143</f>
        <v>0</v>
      </c>
      <c r="Q143" s="155"/>
      <c r="R143" s="156"/>
      <c r="S143" s="157">
        <f t="shared" ref="S143:S145" si="304">Q143*R143</f>
        <v>0</v>
      </c>
      <c r="T143" s="155"/>
      <c r="U143" s="156"/>
      <c r="V143" s="157">
        <f t="shared" ref="V143:V145" si="305">T143*U143</f>
        <v>0</v>
      </c>
      <c r="W143" s="158">
        <f t="shared" ref="W143:W145" si="306">G143+M143+S143</f>
        <v>7500</v>
      </c>
      <c r="X143" s="159">
        <f t="shared" ref="X143:X145" si="307">J143+P143+V143</f>
        <v>7500</v>
      </c>
      <c r="Y143" s="159">
        <f t="shared" si="284"/>
        <v>0</v>
      </c>
      <c r="Z143" s="160">
        <f t="shared" si="285"/>
        <v>0</v>
      </c>
      <c r="AA143" s="161"/>
      <c r="AB143" s="163"/>
      <c r="AC143" s="163"/>
      <c r="AD143" s="163"/>
      <c r="AE143" s="163"/>
      <c r="AF143" s="163"/>
      <c r="AG143" s="163"/>
    </row>
    <row r="144" ht="30.0" customHeight="1">
      <c r="A144" s="151" t="s">
        <v>84</v>
      </c>
      <c r="B144" s="152" t="s">
        <v>278</v>
      </c>
      <c r="C144" s="220" t="s">
        <v>279</v>
      </c>
      <c r="D144" s="154" t="s">
        <v>124</v>
      </c>
      <c r="E144" s="155"/>
      <c r="F144" s="156"/>
      <c r="G144" s="157">
        <f t="shared" si="300"/>
        <v>0</v>
      </c>
      <c r="H144" s="155"/>
      <c r="I144" s="156"/>
      <c r="J144" s="157">
        <f t="shared" si="301"/>
        <v>0</v>
      </c>
      <c r="K144" s="155"/>
      <c r="L144" s="156"/>
      <c r="M144" s="157">
        <f t="shared" si="302"/>
        <v>0</v>
      </c>
      <c r="N144" s="155"/>
      <c r="O144" s="156"/>
      <c r="P144" s="157">
        <f t="shared" si="303"/>
        <v>0</v>
      </c>
      <c r="Q144" s="155"/>
      <c r="R144" s="156"/>
      <c r="S144" s="157">
        <f t="shared" si="304"/>
        <v>0</v>
      </c>
      <c r="T144" s="155"/>
      <c r="U144" s="156"/>
      <c r="V144" s="157">
        <f t="shared" si="305"/>
        <v>0</v>
      </c>
      <c r="W144" s="158">
        <f t="shared" si="306"/>
        <v>0</v>
      </c>
      <c r="X144" s="159">
        <f t="shared" si="307"/>
        <v>0</v>
      </c>
      <c r="Y144" s="159">
        <f t="shared" si="284"/>
        <v>0</v>
      </c>
      <c r="Z144" s="160" t="str">
        <f t="shared" si="285"/>
        <v>#DIV/0!</v>
      </c>
      <c r="AA144" s="161"/>
      <c r="AB144" s="163"/>
      <c r="AC144" s="163"/>
      <c r="AD144" s="163"/>
      <c r="AE144" s="163"/>
      <c r="AF144" s="163"/>
      <c r="AG144" s="163"/>
    </row>
    <row r="145" ht="30.0" customHeight="1">
      <c r="A145" s="164" t="s">
        <v>84</v>
      </c>
      <c r="B145" s="165" t="s">
        <v>280</v>
      </c>
      <c r="C145" s="195" t="s">
        <v>279</v>
      </c>
      <c r="D145" s="166" t="s">
        <v>124</v>
      </c>
      <c r="E145" s="167"/>
      <c r="F145" s="168"/>
      <c r="G145" s="169">
        <f t="shared" si="300"/>
        <v>0</v>
      </c>
      <c r="H145" s="167"/>
      <c r="I145" s="168"/>
      <c r="J145" s="169">
        <f t="shared" si="301"/>
        <v>0</v>
      </c>
      <c r="K145" s="167"/>
      <c r="L145" s="168"/>
      <c r="M145" s="169">
        <f t="shared" si="302"/>
        <v>0</v>
      </c>
      <c r="N145" s="167"/>
      <c r="O145" s="168"/>
      <c r="P145" s="169">
        <f t="shared" si="303"/>
        <v>0</v>
      </c>
      <c r="Q145" s="167"/>
      <c r="R145" s="168"/>
      <c r="S145" s="169">
        <f t="shared" si="304"/>
        <v>0</v>
      </c>
      <c r="T145" s="167"/>
      <c r="U145" s="168"/>
      <c r="V145" s="169">
        <f t="shared" si="305"/>
        <v>0</v>
      </c>
      <c r="W145" s="170">
        <f t="shared" si="306"/>
        <v>0</v>
      </c>
      <c r="X145" s="159">
        <f t="shared" si="307"/>
        <v>0</v>
      </c>
      <c r="Y145" s="159">
        <f t="shared" si="284"/>
        <v>0</v>
      </c>
      <c r="Z145" s="160" t="str">
        <f t="shared" si="285"/>
        <v>#DIV/0!</v>
      </c>
      <c r="AA145" s="171"/>
      <c r="AB145" s="163"/>
      <c r="AC145" s="163"/>
      <c r="AD145" s="163"/>
      <c r="AE145" s="163"/>
      <c r="AF145" s="163"/>
      <c r="AG145" s="163"/>
    </row>
    <row r="146" ht="30.0" customHeight="1">
      <c r="A146" s="140" t="s">
        <v>79</v>
      </c>
      <c r="B146" s="187" t="s">
        <v>281</v>
      </c>
      <c r="C146" s="277" t="s">
        <v>282</v>
      </c>
      <c r="D146" s="173"/>
      <c r="E146" s="174">
        <f>SUM(E147:E160)</f>
        <v>78</v>
      </c>
      <c r="F146" s="175"/>
      <c r="G146" s="176">
        <f t="shared" ref="G146:H146" si="308">SUM(G147:G160)</f>
        <v>5000</v>
      </c>
      <c r="H146" s="174">
        <f t="shared" si="308"/>
        <v>78</v>
      </c>
      <c r="I146" s="175"/>
      <c r="J146" s="176">
        <f t="shared" ref="J146:K146" si="309">SUM(J147:J160)</f>
        <v>5000</v>
      </c>
      <c r="K146" s="174">
        <f t="shared" si="309"/>
        <v>0</v>
      </c>
      <c r="L146" s="175"/>
      <c r="M146" s="176">
        <f t="shared" ref="M146:N146" si="310">SUM(M147:M160)</f>
        <v>0</v>
      </c>
      <c r="N146" s="174">
        <f t="shared" si="310"/>
        <v>0</v>
      </c>
      <c r="O146" s="175"/>
      <c r="P146" s="176">
        <f t="shared" ref="P146:Q146" si="311">SUM(P147:P160)</f>
        <v>0</v>
      </c>
      <c r="Q146" s="174">
        <f t="shared" si="311"/>
        <v>0</v>
      </c>
      <c r="R146" s="175"/>
      <c r="S146" s="176">
        <f t="shared" ref="S146:T146" si="312">SUM(S147:S160)</f>
        <v>0</v>
      </c>
      <c r="T146" s="174">
        <f t="shared" si="312"/>
        <v>0</v>
      </c>
      <c r="U146" s="175"/>
      <c r="V146" s="176">
        <f t="shared" ref="V146:X146" si="313">SUM(V147:V160)</f>
        <v>0</v>
      </c>
      <c r="W146" s="176">
        <f t="shared" si="313"/>
        <v>5000</v>
      </c>
      <c r="X146" s="176">
        <f t="shared" si="313"/>
        <v>5000</v>
      </c>
      <c r="Y146" s="176">
        <f t="shared" si="284"/>
        <v>0</v>
      </c>
      <c r="Z146" s="176">
        <f t="shared" si="285"/>
        <v>0</v>
      </c>
      <c r="AA146" s="178"/>
      <c r="AB146" s="150"/>
      <c r="AC146" s="150"/>
      <c r="AD146" s="150"/>
      <c r="AE146" s="150"/>
      <c r="AF146" s="150"/>
      <c r="AG146" s="150"/>
    </row>
    <row r="147" ht="30.0" customHeight="1">
      <c r="A147" s="151" t="s">
        <v>84</v>
      </c>
      <c r="B147" s="152" t="s">
        <v>283</v>
      </c>
      <c r="C147" s="220" t="s">
        <v>284</v>
      </c>
      <c r="D147" s="154" t="s">
        <v>177</v>
      </c>
      <c r="E147" s="155">
        <v>7.0</v>
      </c>
      <c r="F147" s="156">
        <v>190.0</v>
      </c>
      <c r="G147" s="157">
        <f t="shared" ref="G147:G160" si="314">E147*F147</f>
        <v>1330</v>
      </c>
      <c r="H147" s="155">
        <v>7.0</v>
      </c>
      <c r="I147" s="156">
        <v>190.0</v>
      </c>
      <c r="J147" s="157">
        <f t="shared" ref="J147:J160" si="315">H147*I147</f>
        <v>1330</v>
      </c>
      <c r="K147" s="155"/>
      <c r="L147" s="156"/>
      <c r="M147" s="157">
        <f>K147*L147</f>
        <v>0</v>
      </c>
      <c r="N147" s="155"/>
      <c r="O147" s="156"/>
      <c r="P147" s="157">
        <f>N147*O147</f>
        <v>0</v>
      </c>
      <c r="Q147" s="155"/>
      <c r="R147" s="156"/>
      <c r="S147" s="157">
        <f>Q147*R147</f>
        <v>0</v>
      </c>
      <c r="T147" s="155"/>
      <c r="U147" s="156"/>
      <c r="V147" s="157">
        <f>T147*U147</f>
        <v>0</v>
      </c>
      <c r="W147" s="158">
        <f t="shared" ref="W147:W160" si="316">G147+M147+S147</f>
        <v>1330</v>
      </c>
      <c r="X147" s="159">
        <f t="shared" ref="X147:X160" si="317">J147+P147+V147</f>
        <v>1330</v>
      </c>
      <c r="Y147" s="159">
        <f t="shared" si="284"/>
        <v>0</v>
      </c>
      <c r="Z147" s="160">
        <f t="shared" si="285"/>
        <v>0</v>
      </c>
      <c r="AA147" s="161"/>
      <c r="AB147" s="163"/>
      <c r="AC147" s="163"/>
      <c r="AD147" s="163"/>
      <c r="AE147" s="163"/>
      <c r="AF147" s="163"/>
      <c r="AG147" s="163"/>
    </row>
    <row r="148" ht="30.0" customHeight="1">
      <c r="A148" s="151" t="s">
        <v>84</v>
      </c>
      <c r="B148" s="152" t="s">
        <v>285</v>
      </c>
      <c r="C148" s="220" t="s">
        <v>286</v>
      </c>
      <c r="D148" s="154" t="s">
        <v>177</v>
      </c>
      <c r="E148" s="155">
        <v>20.0</v>
      </c>
      <c r="F148" s="156">
        <v>35.0</v>
      </c>
      <c r="G148" s="157">
        <f t="shared" si="314"/>
        <v>700</v>
      </c>
      <c r="H148" s="155">
        <v>20.0</v>
      </c>
      <c r="I148" s="156">
        <v>35.0</v>
      </c>
      <c r="J148" s="157">
        <f t="shared" si="315"/>
        <v>700</v>
      </c>
      <c r="K148" s="155"/>
      <c r="L148" s="156"/>
      <c r="M148" s="157"/>
      <c r="N148" s="155"/>
      <c r="O148" s="156"/>
      <c r="P148" s="157"/>
      <c r="Q148" s="155"/>
      <c r="R148" s="156"/>
      <c r="S148" s="157"/>
      <c r="T148" s="155"/>
      <c r="U148" s="156"/>
      <c r="V148" s="157"/>
      <c r="W148" s="158">
        <f t="shared" si="316"/>
        <v>700</v>
      </c>
      <c r="X148" s="159">
        <f t="shared" si="317"/>
        <v>700</v>
      </c>
      <c r="Y148" s="159">
        <f t="shared" si="284"/>
        <v>0</v>
      </c>
      <c r="Z148" s="160">
        <f t="shared" si="285"/>
        <v>0</v>
      </c>
      <c r="AA148" s="161"/>
      <c r="AB148" s="163"/>
      <c r="AC148" s="163"/>
      <c r="AD148" s="163"/>
      <c r="AE148" s="163"/>
      <c r="AF148" s="163"/>
      <c r="AG148" s="163"/>
    </row>
    <row r="149" ht="30.0" customHeight="1">
      <c r="A149" s="151" t="s">
        <v>84</v>
      </c>
      <c r="B149" s="152" t="s">
        <v>287</v>
      </c>
      <c r="C149" s="220" t="s">
        <v>288</v>
      </c>
      <c r="D149" s="154" t="s">
        <v>177</v>
      </c>
      <c r="E149" s="155">
        <v>4.0</v>
      </c>
      <c r="F149" s="156">
        <v>80.0</v>
      </c>
      <c r="G149" s="157">
        <f t="shared" si="314"/>
        <v>320</v>
      </c>
      <c r="H149" s="155">
        <v>4.0</v>
      </c>
      <c r="I149" s="156">
        <v>80.0</v>
      </c>
      <c r="J149" s="157">
        <f t="shared" si="315"/>
        <v>320</v>
      </c>
      <c r="K149" s="155"/>
      <c r="L149" s="156"/>
      <c r="M149" s="157"/>
      <c r="N149" s="155"/>
      <c r="O149" s="156"/>
      <c r="P149" s="157"/>
      <c r="Q149" s="155"/>
      <c r="R149" s="156"/>
      <c r="S149" s="157"/>
      <c r="T149" s="155"/>
      <c r="U149" s="156"/>
      <c r="V149" s="157"/>
      <c r="W149" s="158">
        <f t="shared" si="316"/>
        <v>320</v>
      </c>
      <c r="X149" s="159">
        <f t="shared" si="317"/>
        <v>320</v>
      </c>
      <c r="Y149" s="159">
        <f t="shared" si="284"/>
        <v>0</v>
      </c>
      <c r="Z149" s="160">
        <f t="shared" si="285"/>
        <v>0</v>
      </c>
      <c r="AA149" s="161"/>
      <c r="AB149" s="163"/>
      <c r="AC149" s="163"/>
      <c r="AD149" s="163"/>
      <c r="AE149" s="163"/>
      <c r="AF149" s="163"/>
      <c r="AG149" s="163"/>
    </row>
    <row r="150" ht="30.0" customHeight="1">
      <c r="A150" s="151" t="s">
        <v>84</v>
      </c>
      <c r="B150" s="152" t="s">
        <v>289</v>
      </c>
      <c r="C150" s="220" t="s">
        <v>290</v>
      </c>
      <c r="D150" s="154" t="s">
        <v>177</v>
      </c>
      <c r="E150" s="155">
        <v>7.0</v>
      </c>
      <c r="F150" s="156">
        <v>15.0</v>
      </c>
      <c r="G150" s="157">
        <f t="shared" si="314"/>
        <v>105</v>
      </c>
      <c r="H150" s="155">
        <v>7.0</v>
      </c>
      <c r="I150" s="156">
        <v>15.0</v>
      </c>
      <c r="J150" s="157">
        <f t="shared" si="315"/>
        <v>105</v>
      </c>
      <c r="K150" s="155"/>
      <c r="L150" s="156"/>
      <c r="M150" s="157"/>
      <c r="N150" s="155"/>
      <c r="O150" s="156"/>
      <c r="P150" s="157"/>
      <c r="Q150" s="155"/>
      <c r="R150" s="156"/>
      <c r="S150" s="157"/>
      <c r="T150" s="155"/>
      <c r="U150" s="156"/>
      <c r="V150" s="157"/>
      <c r="W150" s="158">
        <f t="shared" si="316"/>
        <v>105</v>
      </c>
      <c r="X150" s="159">
        <f t="shared" si="317"/>
        <v>105</v>
      </c>
      <c r="Y150" s="159">
        <f t="shared" si="284"/>
        <v>0</v>
      </c>
      <c r="Z150" s="160">
        <f t="shared" si="285"/>
        <v>0</v>
      </c>
      <c r="AA150" s="161"/>
      <c r="AB150" s="163"/>
      <c r="AC150" s="163"/>
      <c r="AD150" s="163"/>
      <c r="AE150" s="163"/>
      <c r="AF150" s="163"/>
      <c r="AG150" s="163"/>
    </row>
    <row r="151" ht="30.0" customHeight="1">
      <c r="A151" s="151" t="s">
        <v>84</v>
      </c>
      <c r="B151" s="152" t="s">
        <v>291</v>
      </c>
      <c r="C151" s="220" t="s">
        <v>292</v>
      </c>
      <c r="D151" s="154" t="s">
        <v>177</v>
      </c>
      <c r="E151" s="155">
        <v>1.0</v>
      </c>
      <c r="F151" s="156">
        <v>120.0</v>
      </c>
      <c r="G151" s="157">
        <f t="shared" si="314"/>
        <v>120</v>
      </c>
      <c r="H151" s="155">
        <v>1.0</v>
      </c>
      <c r="I151" s="156">
        <v>120.0</v>
      </c>
      <c r="J151" s="157">
        <f t="shared" si="315"/>
        <v>120</v>
      </c>
      <c r="K151" s="155"/>
      <c r="L151" s="156"/>
      <c r="M151" s="157"/>
      <c r="N151" s="155"/>
      <c r="O151" s="156"/>
      <c r="P151" s="157"/>
      <c r="Q151" s="155"/>
      <c r="R151" s="156"/>
      <c r="S151" s="157"/>
      <c r="T151" s="155"/>
      <c r="U151" s="156"/>
      <c r="V151" s="157"/>
      <c r="W151" s="158">
        <f t="shared" si="316"/>
        <v>120</v>
      </c>
      <c r="X151" s="159">
        <f t="shared" si="317"/>
        <v>120</v>
      </c>
      <c r="Y151" s="159">
        <f t="shared" si="284"/>
        <v>0</v>
      </c>
      <c r="Z151" s="160">
        <f t="shared" si="285"/>
        <v>0</v>
      </c>
      <c r="AA151" s="161"/>
      <c r="AB151" s="163"/>
      <c r="AC151" s="163"/>
      <c r="AD151" s="163"/>
      <c r="AE151" s="163"/>
      <c r="AF151" s="163"/>
      <c r="AG151" s="163"/>
    </row>
    <row r="152" ht="30.0" customHeight="1">
      <c r="A152" s="151" t="s">
        <v>84</v>
      </c>
      <c r="B152" s="152" t="s">
        <v>293</v>
      </c>
      <c r="C152" s="220" t="s">
        <v>294</v>
      </c>
      <c r="D152" s="154" t="s">
        <v>177</v>
      </c>
      <c r="E152" s="155">
        <v>1.0</v>
      </c>
      <c r="F152" s="156">
        <v>50.0</v>
      </c>
      <c r="G152" s="157">
        <f t="shared" si="314"/>
        <v>50</v>
      </c>
      <c r="H152" s="155">
        <v>1.0</v>
      </c>
      <c r="I152" s="156">
        <v>50.0</v>
      </c>
      <c r="J152" s="157">
        <f t="shared" si="315"/>
        <v>50</v>
      </c>
      <c r="K152" s="155"/>
      <c r="L152" s="156"/>
      <c r="M152" s="157"/>
      <c r="N152" s="155"/>
      <c r="O152" s="156"/>
      <c r="P152" s="157"/>
      <c r="Q152" s="155"/>
      <c r="R152" s="156"/>
      <c r="S152" s="157"/>
      <c r="T152" s="155"/>
      <c r="U152" s="156"/>
      <c r="V152" s="157"/>
      <c r="W152" s="158">
        <f t="shared" si="316"/>
        <v>50</v>
      </c>
      <c r="X152" s="159">
        <f t="shared" si="317"/>
        <v>50</v>
      </c>
      <c r="Y152" s="159">
        <f t="shared" si="284"/>
        <v>0</v>
      </c>
      <c r="Z152" s="160">
        <f t="shared" si="285"/>
        <v>0</v>
      </c>
      <c r="AA152" s="161"/>
      <c r="AB152" s="163"/>
      <c r="AC152" s="163"/>
      <c r="AD152" s="163"/>
      <c r="AE152" s="163"/>
      <c r="AF152" s="163"/>
      <c r="AG152" s="163"/>
    </row>
    <row r="153" ht="30.0" customHeight="1">
      <c r="A153" s="151" t="s">
        <v>84</v>
      </c>
      <c r="B153" s="152" t="s">
        <v>295</v>
      </c>
      <c r="C153" s="220" t="s">
        <v>296</v>
      </c>
      <c r="D153" s="154" t="s">
        <v>177</v>
      </c>
      <c r="E153" s="155">
        <v>10.0</v>
      </c>
      <c r="F153" s="156">
        <v>10.0</v>
      </c>
      <c r="G153" s="157">
        <f t="shared" si="314"/>
        <v>100</v>
      </c>
      <c r="H153" s="155">
        <v>10.0</v>
      </c>
      <c r="I153" s="156">
        <v>10.0</v>
      </c>
      <c r="J153" s="157">
        <f t="shared" si="315"/>
        <v>100</v>
      </c>
      <c r="K153" s="155"/>
      <c r="L153" s="156"/>
      <c r="M153" s="157"/>
      <c r="N153" s="155"/>
      <c r="O153" s="156"/>
      <c r="P153" s="157"/>
      <c r="Q153" s="155"/>
      <c r="R153" s="156"/>
      <c r="S153" s="157"/>
      <c r="T153" s="155"/>
      <c r="U153" s="156"/>
      <c r="V153" s="157"/>
      <c r="W153" s="158">
        <f t="shared" si="316"/>
        <v>100</v>
      </c>
      <c r="X153" s="159">
        <f t="shared" si="317"/>
        <v>100</v>
      </c>
      <c r="Y153" s="159">
        <f t="shared" si="284"/>
        <v>0</v>
      </c>
      <c r="Z153" s="160">
        <f t="shared" si="285"/>
        <v>0</v>
      </c>
      <c r="AA153" s="161"/>
      <c r="AB153" s="163"/>
      <c r="AC153" s="163"/>
      <c r="AD153" s="163"/>
      <c r="AE153" s="163"/>
      <c r="AF153" s="163"/>
      <c r="AG153" s="163"/>
    </row>
    <row r="154" ht="30.0" customHeight="1">
      <c r="A154" s="151" t="s">
        <v>84</v>
      </c>
      <c r="B154" s="152" t="s">
        <v>297</v>
      </c>
      <c r="C154" s="220" t="s">
        <v>298</v>
      </c>
      <c r="D154" s="154" t="s">
        <v>177</v>
      </c>
      <c r="E154" s="155">
        <v>7.0</v>
      </c>
      <c r="F154" s="156">
        <v>60.0</v>
      </c>
      <c r="G154" s="157">
        <f t="shared" si="314"/>
        <v>420</v>
      </c>
      <c r="H154" s="155">
        <v>7.0</v>
      </c>
      <c r="I154" s="156">
        <v>60.0</v>
      </c>
      <c r="J154" s="157">
        <f t="shared" si="315"/>
        <v>420</v>
      </c>
      <c r="K154" s="155"/>
      <c r="L154" s="156"/>
      <c r="M154" s="157"/>
      <c r="N154" s="155"/>
      <c r="O154" s="156"/>
      <c r="P154" s="157"/>
      <c r="Q154" s="155"/>
      <c r="R154" s="156"/>
      <c r="S154" s="157"/>
      <c r="T154" s="155"/>
      <c r="U154" s="156"/>
      <c r="V154" s="157"/>
      <c r="W154" s="158">
        <f t="shared" si="316"/>
        <v>420</v>
      </c>
      <c r="X154" s="159">
        <f t="shared" si="317"/>
        <v>420</v>
      </c>
      <c r="Y154" s="159">
        <f t="shared" si="284"/>
        <v>0</v>
      </c>
      <c r="Z154" s="160">
        <f t="shared" si="285"/>
        <v>0</v>
      </c>
      <c r="AA154" s="161"/>
      <c r="AB154" s="163"/>
      <c r="AC154" s="163"/>
      <c r="AD154" s="163"/>
      <c r="AE154" s="163"/>
      <c r="AF154" s="163"/>
      <c r="AG154" s="163"/>
    </row>
    <row r="155" ht="30.0" customHeight="1">
      <c r="A155" s="151" t="s">
        <v>84</v>
      </c>
      <c r="B155" s="152" t="s">
        <v>299</v>
      </c>
      <c r="C155" s="220" t="s">
        <v>300</v>
      </c>
      <c r="D155" s="154" t="s">
        <v>177</v>
      </c>
      <c r="E155" s="155">
        <v>1.0</v>
      </c>
      <c r="F155" s="156">
        <v>1100.0</v>
      </c>
      <c r="G155" s="157">
        <f t="shared" si="314"/>
        <v>1100</v>
      </c>
      <c r="H155" s="155">
        <v>1.0</v>
      </c>
      <c r="I155" s="156">
        <v>1100.0</v>
      </c>
      <c r="J155" s="157">
        <f t="shared" si="315"/>
        <v>1100</v>
      </c>
      <c r="K155" s="155"/>
      <c r="L155" s="156"/>
      <c r="M155" s="157"/>
      <c r="N155" s="155"/>
      <c r="O155" s="156"/>
      <c r="P155" s="157"/>
      <c r="Q155" s="155"/>
      <c r="R155" s="156"/>
      <c r="S155" s="157"/>
      <c r="T155" s="155"/>
      <c r="U155" s="156"/>
      <c r="V155" s="157"/>
      <c r="W155" s="158">
        <f t="shared" si="316"/>
        <v>1100</v>
      </c>
      <c r="X155" s="159">
        <f t="shared" si="317"/>
        <v>1100</v>
      </c>
      <c r="Y155" s="159">
        <f t="shared" si="284"/>
        <v>0</v>
      </c>
      <c r="Z155" s="160">
        <f t="shared" si="285"/>
        <v>0</v>
      </c>
      <c r="AA155" s="161"/>
      <c r="AB155" s="163"/>
      <c r="AC155" s="163"/>
      <c r="AD155" s="163"/>
      <c r="AE155" s="163"/>
      <c r="AF155" s="163"/>
      <c r="AG155" s="163"/>
    </row>
    <row r="156" ht="30.0" customHeight="1">
      <c r="A156" s="151" t="s">
        <v>84</v>
      </c>
      <c r="B156" s="152" t="s">
        <v>301</v>
      </c>
      <c r="C156" s="220" t="s">
        <v>302</v>
      </c>
      <c r="D156" s="154" t="s">
        <v>177</v>
      </c>
      <c r="E156" s="155">
        <v>1.0</v>
      </c>
      <c r="F156" s="156">
        <v>200.0</v>
      </c>
      <c r="G156" s="157">
        <f t="shared" si="314"/>
        <v>200</v>
      </c>
      <c r="H156" s="155">
        <v>1.0</v>
      </c>
      <c r="I156" s="156">
        <v>200.0</v>
      </c>
      <c r="J156" s="157">
        <f t="shared" si="315"/>
        <v>200</v>
      </c>
      <c r="K156" s="155"/>
      <c r="L156" s="156"/>
      <c r="M156" s="157"/>
      <c r="N156" s="155"/>
      <c r="O156" s="156"/>
      <c r="P156" s="157"/>
      <c r="Q156" s="155"/>
      <c r="R156" s="156"/>
      <c r="S156" s="157"/>
      <c r="T156" s="155"/>
      <c r="U156" s="156"/>
      <c r="V156" s="157"/>
      <c r="W156" s="158">
        <f t="shared" si="316"/>
        <v>200</v>
      </c>
      <c r="X156" s="159">
        <f t="shared" si="317"/>
        <v>200</v>
      </c>
      <c r="Y156" s="159">
        <f t="shared" si="284"/>
        <v>0</v>
      </c>
      <c r="Z156" s="160">
        <f t="shared" si="285"/>
        <v>0</v>
      </c>
      <c r="AA156" s="161"/>
      <c r="AB156" s="163"/>
      <c r="AC156" s="163"/>
      <c r="AD156" s="163"/>
      <c r="AE156" s="163"/>
      <c r="AF156" s="163"/>
      <c r="AG156" s="163"/>
    </row>
    <row r="157" ht="30.0" customHeight="1">
      <c r="A157" s="151" t="s">
        <v>84</v>
      </c>
      <c r="B157" s="152" t="s">
        <v>303</v>
      </c>
      <c r="C157" s="220" t="s">
        <v>304</v>
      </c>
      <c r="D157" s="154" t="s">
        <v>177</v>
      </c>
      <c r="E157" s="155">
        <v>10.0</v>
      </c>
      <c r="F157" s="156">
        <v>45.0</v>
      </c>
      <c r="G157" s="157">
        <f t="shared" si="314"/>
        <v>450</v>
      </c>
      <c r="H157" s="155">
        <v>10.0</v>
      </c>
      <c r="I157" s="156">
        <v>45.0</v>
      </c>
      <c r="J157" s="157">
        <f t="shared" si="315"/>
        <v>450</v>
      </c>
      <c r="K157" s="155"/>
      <c r="L157" s="156"/>
      <c r="M157" s="157"/>
      <c r="N157" s="155"/>
      <c r="O157" s="156"/>
      <c r="P157" s="157"/>
      <c r="Q157" s="155"/>
      <c r="R157" s="156"/>
      <c r="S157" s="157"/>
      <c r="T157" s="155"/>
      <c r="U157" s="156"/>
      <c r="V157" s="157"/>
      <c r="W157" s="158">
        <f t="shared" si="316"/>
        <v>450</v>
      </c>
      <c r="X157" s="159">
        <f t="shared" si="317"/>
        <v>450</v>
      </c>
      <c r="Y157" s="159">
        <f t="shared" si="284"/>
        <v>0</v>
      </c>
      <c r="Z157" s="160">
        <f t="shared" si="285"/>
        <v>0</v>
      </c>
      <c r="AA157" s="161"/>
      <c r="AB157" s="163"/>
      <c r="AC157" s="163"/>
      <c r="AD157" s="163"/>
      <c r="AE157" s="163"/>
      <c r="AF157" s="163"/>
      <c r="AG157" s="163"/>
    </row>
    <row r="158" ht="30.0" customHeight="1">
      <c r="A158" s="151" t="s">
        <v>84</v>
      </c>
      <c r="B158" s="152" t="s">
        <v>305</v>
      </c>
      <c r="C158" s="220" t="s">
        <v>306</v>
      </c>
      <c r="D158" s="154" t="s">
        <v>177</v>
      </c>
      <c r="E158" s="155">
        <v>6.0</v>
      </c>
      <c r="F158" s="156">
        <v>10.0</v>
      </c>
      <c r="G158" s="157">
        <f t="shared" si="314"/>
        <v>60</v>
      </c>
      <c r="H158" s="155">
        <v>6.0</v>
      </c>
      <c r="I158" s="156">
        <v>10.0</v>
      </c>
      <c r="J158" s="157">
        <f t="shared" si="315"/>
        <v>60</v>
      </c>
      <c r="K158" s="155"/>
      <c r="L158" s="156"/>
      <c r="M158" s="157"/>
      <c r="N158" s="155"/>
      <c r="O158" s="156"/>
      <c r="P158" s="157"/>
      <c r="Q158" s="155"/>
      <c r="R158" s="156"/>
      <c r="S158" s="157"/>
      <c r="T158" s="155"/>
      <c r="U158" s="156"/>
      <c r="V158" s="157"/>
      <c r="W158" s="158">
        <f t="shared" si="316"/>
        <v>60</v>
      </c>
      <c r="X158" s="159">
        <f t="shared" si="317"/>
        <v>60</v>
      </c>
      <c r="Y158" s="159">
        <f t="shared" si="284"/>
        <v>0</v>
      </c>
      <c r="Z158" s="160">
        <f t="shared" si="285"/>
        <v>0</v>
      </c>
      <c r="AA158" s="161"/>
      <c r="AB158" s="163"/>
      <c r="AC158" s="163"/>
      <c r="AD158" s="163"/>
      <c r="AE158" s="163"/>
      <c r="AF158" s="163"/>
      <c r="AG158" s="163"/>
    </row>
    <row r="159" ht="30.0" customHeight="1">
      <c r="A159" s="151" t="s">
        <v>84</v>
      </c>
      <c r="B159" s="152" t="s">
        <v>307</v>
      </c>
      <c r="C159" s="220" t="s">
        <v>308</v>
      </c>
      <c r="D159" s="154" t="s">
        <v>124</v>
      </c>
      <c r="E159" s="155">
        <v>2.0</v>
      </c>
      <c r="F159" s="156">
        <v>15.0</v>
      </c>
      <c r="G159" s="157">
        <f t="shared" si="314"/>
        <v>30</v>
      </c>
      <c r="H159" s="155">
        <v>2.0</v>
      </c>
      <c r="I159" s="156">
        <v>15.0</v>
      </c>
      <c r="J159" s="157">
        <f t="shared" si="315"/>
        <v>30</v>
      </c>
      <c r="K159" s="155"/>
      <c r="L159" s="156"/>
      <c r="M159" s="157">
        <f t="shared" ref="M159:M160" si="318">K159*L159</f>
        <v>0</v>
      </c>
      <c r="N159" s="155"/>
      <c r="O159" s="156"/>
      <c r="P159" s="157">
        <f t="shared" ref="P159:P160" si="319">N159*O159</f>
        <v>0</v>
      </c>
      <c r="Q159" s="155"/>
      <c r="R159" s="156"/>
      <c r="S159" s="157">
        <f t="shared" ref="S159:S160" si="320">Q159*R159</f>
        <v>0</v>
      </c>
      <c r="T159" s="155"/>
      <c r="U159" s="156"/>
      <c r="V159" s="157">
        <f t="shared" ref="V159:V160" si="321">T159*U159</f>
        <v>0</v>
      </c>
      <c r="W159" s="158">
        <f t="shared" si="316"/>
        <v>30</v>
      </c>
      <c r="X159" s="159">
        <f t="shared" si="317"/>
        <v>30</v>
      </c>
      <c r="Y159" s="159">
        <f t="shared" si="284"/>
        <v>0</v>
      </c>
      <c r="Z159" s="160">
        <f t="shared" si="285"/>
        <v>0</v>
      </c>
      <c r="AA159" s="161"/>
      <c r="AB159" s="163"/>
      <c r="AC159" s="163"/>
      <c r="AD159" s="163"/>
      <c r="AE159" s="163"/>
      <c r="AF159" s="163"/>
      <c r="AG159" s="163"/>
    </row>
    <row r="160" ht="30.0" customHeight="1">
      <c r="A160" s="164" t="s">
        <v>84</v>
      </c>
      <c r="B160" s="165" t="s">
        <v>309</v>
      </c>
      <c r="C160" s="195" t="s">
        <v>310</v>
      </c>
      <c r="D160" s="166" t="s">
        <v>124</v>
      </c>
      <c r="E160" s="181">
        <v>1.0</v>
      </c>
      <c r="F160" s="182">
        <v>15.0</v>
      </c>
      <c r="G160" s="183">
        <f t="shared" si="314"/>
        <v>15</v>
      </c>
      <c r="H160" s="181">
        <v>1.0</v>
      </c>
      <c r="I160" s="182">
        <v>15.0</v>
      </c>
      <c r="J160" s="183">
        <f t="shared" si="315"/>
        <v>15</v>
      </c>
      <c r="K160" s="181"/>
      <c r="L160" s="182"/>
      <c r="M160" s="183">
        <f t="shared" si="318"/>
        <v>0</v>
      </c>
      <c r="N160" s="181"/>
      <c r="O160" s="182"/>
      <c r="P160" s="183">
        <f t="shared" si="319"/>
        <v>0</v>
      </c>
      <c r="Q160" s="181"/>
      <c r="R160" s="182"/>
      <c r="S160" s="183">
        <f t="shared" si="320"/>
        <v>0</v>
      </c>
      <c r="T160" s="181"/>
      <c r="U160" s="182"/>
      <c r="V160" s="183">
        <f t="shared" si="321"/>
        <v>0</v>
      </c>
      <c r="W160" s="170">
        <f t="shared" si="316"/>
        <v>15</v>
      </c>
      <c r="X160" s="197">
        <f t="shared" si="317"/>
        <v>15</v>
      </c>
      <c r="Y160" s="197">
        <f t="shared" si="284"/>
        <v>0</v>
      </c>
      <c r="Z160" s="278">
        <f t="shared" si="285"/>
        <v>0</v>
      </c>
      <c r="AA160" s="171"/>
      <c r="AB160" s="163"/>
      <c r="AC160" s="163"/>
      <c r="AD160" s="163"/>
      <c r="AE160" s="163"/>
      <c r="AF160" s="163"/>
      <c r="AG160" s="163"/>
    </row>
    <row r="161" ht="30.0" customHeight="1">
      <c r="A161" s="198" t="s">
        <v>311</v>
      </c>
      <c r="B161" s="199"/>
      <c r="C161" s="200"/>
      <c r="D161" s="201"/>
      <c r="E161" s="206">
        <f>E146+E142+E137</f>
        <v>108</v>
      </c>
      <c r="F161" s="222"/>
      <c r="G161" s="204">
        <f t="shared" ref="G161:H161" si="322">G146+G142+G137</f>
        <v>12500</v>
      </c>
      <c r="H161" s="206">
        <f t="shared" si="322"/>
        <v>108</v>
      </c>
      <c r="I161" s="222"/>
      <c r="J161" s="204">
        <f t="shared" ref="J161:K161" si="323">J146+J142+J137</f>
        <v>12500</v>
      </c>
      <c r="K161" s="223">
        <f t="shared" si="323"/>
        <v>5</v>
      </c>
      <c r="L161" s="222"/>
      <c r="M161" s="204">
        <f t="shared" ref="M161:N161" si="324">M146+M142+M137</f>
        <v>99925</v>
      </c>
      <c r="N161" s="223">
        <f t="shared" si="324"/>
        <v>6</v>
      </c>
      <c r="O161" s="222"/>
      <c r="P161" s="204">
        <f t="shared" ref="P161:Q161" si="325">P146+P142+P137</f>
        <v>121489</v>
      </c>
      <c r="Q161" s="223">
        <f t="shared" si="325"/>
        <v>0</v>
      </c>
      <c r="R161" s="222"/>
      <c r="S161" s="204">
        <f t="shared" ref="S161:T161" si="326">S146+S142+S137</f>
        <v>0</v>
      </c>
      <c r="T161" s="223">
        <f t="shared" si="326"/>
        <v>0</v>
      </c>
      <c r="U161" s="222"/>
      <c r="V161" s="207">
        <f>V146+V142+V137</f>
        <v>0</v>
      </c>
      <c r="W161" s="279">
        <f t="shared" ref="W161:X161" si="327">W137+W142+W146</f>
        <v>112425</v>
      </c>
      <c r="X161" s="280">
        <f t="shared" si="327"/>
        <v>133989</v>
      </c>
      <c r="Y161" s="280">
        <f t="shared" si="284"/>
        <v>-21564.00001</v>
      </c>
      <c r="Z161" s="280">
        <f t="shared" si="285"/>
        <v>-0.191807872</v>
      </c>
      <c r="AA161" s="281"/>
      <c r="AB161" s="10"/>
      <c r="AC161" s="10"/>
      <c r="AD161" s="10"/>
      <c r="AE161" s="10"/>
      <c r="AF161" s="10"/>
      <c r="AG161" s="10"/>
    </row>
    <row r="162" ht="30.0" customHeight="1">
      <c r="A162" s="211" t="s">
        <v>79</v>
      </c>
      <c r="B162" s="256">
        <v>7.0</v>
      </c>
      <c r="C162" s="213" t="s">
        <v>312</v>
      </c>
      <c r="D162" s="214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282"/>
      <c r="X162" s="282"/>
      <c r="Y162" s="215"/>
      <c r="Z162" s="282"/>
      <c r="AA162" s="283"/>
      <c r="AB162" s="10"/>
      <c r="AC162" s="10"/>
      <c r="AD162" s="10"/>
      <c r="AE162" s="10"/>
      <c r="AF162" s="10"/>
      <c r="AG162" s="10"/>
    </row>
    <row r="163" ht="30.0" customHeight="1">
      <c r="A163" s="151" t="s">
        <v>84</v>
      </c>
      <c r="B163" s="152" t="s">
        <v>313</v>
      </c>
      <c r="C163" s="220" t="s">
        <v>314</v>
      </c>
      <c r="D163" s="154" t="s">
        <v>124</v>
      </c>
      <c r="E163" s="155">
        <v>1.0</v>
      </c>
      <c r="F163" s="156">
        <v>1350.0</v>
      </c>
      <c r="G163" s="157">
        <f t="shared" ref="G163:G167" si="328">E163*F163</f>
        <v>1350</v>
      </c>
      <c r="H163" s="271">
        <v>1.0</v>
      </c>
      <c r="I163" s="272">
        <v>1350.0</v>
      </c>
      <c r="J163" s="273">
        <f t="shared" ref="J163:J167" si="329">H163*I163</f>
        <v>1350</v>
      </c>
      <c r="K163" s="155"/>
      <c r="L163" s="156"/>
      <c r="M163" s="157">
        <f t="shared" ref="M163:M167" si="330">K163*L163</f>
        <v>0</v>
      </c>
      <c r="N163" s="155"/>
      <c r="O163" s="156"/>
      <c r="P163" s="157">
        <f t="shared" ref="P163:P167" si="331">N163*O163</f>
        <v>0</v>
      </c>
      <c r="Q163" s="155"/>
      <c r="R163" s="156"/>
      <c r="S163" s="157">
        <f t="shared" ref="S163:S167" si="332">Q163*R163</f>
        <v>0</v>
      </c>
      <c r="T163" s="155"/>
      <c r="U163" s="156"/>
      <c r="V163" s="284">
        <f t="shared" ref="V163:V167" si="333">T163*U163</f>
        <v>0</v>
      </c>
      <c r="W163" s="285">
        <f t="shared" ref="W163:W167" si="334">G163+M163+S163</f>
        <v>1350</v>
      </c>
      <c r="X163" s="286">
        <f t="shared" ref="X163:X167" si="335">J163+P163+V163</f>
        <v>1350</v>
      </c>
      <c r="Y163" s="286">
        <f t="shared" ref="Y163:Y168" si="336">W163-X163</f>
        <v>0</v>
      </c>
      <c r="Z163" s="287">
        <f t="shared" ref="Z163:Z168" si="337">Y163/W163</f>
        <v>0</v>
      </c>
      <c r="AA163" s="288"/>
      <c r="AB163" s="163"/>
      <c r="AC163" s="163"/>
      <c r="AD163" s="163"/>
      <c r="AE163" s="163"/>
      <c r="AF163" s="163"/>
      <c r="AG163" s="163"/>
    </row>
    <row r="164" ht="30.0" customHeight="1">
      <c r="A164" s="151" t="s">
        <v>84</v>
      </c>
      <c r="B164" s="152" t="s">
        <v>315</v>
      </c>
      <c r="C164" s="220" t="s">
        <v>316</v>
      </c>
      <c r="D164" s="154" t="s">
        <v>124</v>
      </c>
      <c r="E164" s="155">
        <v>1.0</v>
      </c>
      <c r="F164" s="156">
        <v>13500.0</v>
      </c>
      <c r="G164" s="157">
        <f t="shared" si="328"/>
        <v>13500</v>
      </c>
      <c r="H164" s="271">
        <v>1.0</v>
      </c>
      <c r="I164" s="272">
        <v>13499.97</v>
      </c>
      <c r="J164" s="273">
        <f t="shared" si="329"/>
        <v>13499.97</v>
      </c>
      <c r="K164" s="155"/>
      <c r="L164" s="156"/>
      <c r="M164" s="157">
        <f t="shared" si="330"/>
        <v>0</v>
      </c>
      <c r="N164" s="155"/>
      <c r="O164" s="156"/>
      <c r="P164" s="157">
        <f t="shared" si="331"/>
        <v>0</v>
      </c>
      <c r="Q164" s="155"/>
      <c r="R164" s="156"/>
      <c r="S164" s="157">
        <f t="shared" si="332"/>
        <v>0</v>
      </c>
      <c r="T164" s="155"/>
      <c r="U164" s="156"/>
      <c r="V164" s="284">
        <f t="shared" si="333"/>
        <v>0</v>
      </c>
      <c r="W164" s="289">
        <f t="shared" si="334"/>
        <v>13500</v>
      </c>
      <c r="X164" s="159">
        <f t="shared" si="335"/>
        <v>13499.97</v>
      </c>
      <c r="Y164" s="159">
        <f t="shared" si="336"/>
        <v>0.03</v>
      </c>
      <c r="Z164" s="160">
        <f t="shared" si="337"/>
        <v>0.000002222222222</v>
      </c>
      <c r="AA164" s="161"/>
      <c r="AB164" s="163"/>
      <c r="AC164" s="163"/>
      <c r="AD164" s="163"/>
      <c r="AE164" s="163"/>
      <c r="AF164" s="163"/>
      <c r="AG164" s="163"/>
    </row>
    <row r="165" ht="30.0" customHeight="1">
      <c r="A165" s="151" t="s">
        <v>84</v>
      </c>
      <c r="B165" s="152" t="s">
        <v>317</v>
      </c>
      <c r="C165" s="220" t="s">
        <v>318</v>
      </c>
      <c r="D165" s="154" t="s">
        <v>124</v>
      </c>
      <c r="E165" s="155">
        <v>10.0</v>
      </c>
      <c r="F165" s="156">
        <v>70.0</v>
      </c>
      <c r="G165" s="157">
        <f t="shared" si="328"/>
        <v>700</v>
      </c>
      <c r="H165" s="271">
        <v>10.0</v>
      </c>
      <c r="I165" s="272">
        <v>70.0</v>
      </c>
      <c r="J165" s="273">
        <f t="shared" si="329"/>
        <v>700</v>
      </c>
      <c r="K165" s="155"/>
      <c r="L165" s="156"/>
      <c r="M165" s="157">
        <f t="shared" si="330"/>
        <v>0</v>
      </c>
      <c r="N165" s="155"/>
      <c r="O165" s="156"/>
      <c r="P165" s="157">
        <f t="shared" si="331"/>
        <v>0</v>
      </c>
      <c r="Q165" s="155"/>
      <c r="R165" s="156"/>
      <c r="S165" s="157">
        <f t="shared" si="332"/>
        <v>0</v>
      </c>
      <c r="T165" s="155"/>
      <c r="U165" s="156"/>
      <c r="V165" s="284">
        <f t="shared" si="333"/>
        <v>0</v>
      </c>
      <c r="W165" s="289">
        <f t="shared" si="334"/>
        <v>700</v>
      </c>
      <c r="X165" s="159">
        <f t="shared" si="335"/>
        <v>700</v>
      </c>
      <c r="Y165" s="159">
        <f t="shared" si="336"/>
        <v>0</v>
      </c>
      <c r="Z165" s="160">
        <f t="shared" si="337"/>
        <v>0</v>
      </c>
      <c r="AA165" s="161"/>
      <c r="AB165" s="163"/>
      <c r="AC165" s="163"/>
      <c r="AD165" s="163"/>
      <c r="AE165" s="163"/>
      <c r="AF165" s="163"/>
      <c r="AG165" s="163"/>
    </row>
    <row r="166" ht="30.0" customHeight="1">
      <c r="A166" s="151" t="s">
        <v>84</v>
      </c>
      <c r="B166" s="152" t="s">
        <v>319</v>
      </c>
      <c r="C166" s="220" t="s">
        <v>320</v>
      </c>
      <c r="D166" s="154" t="s">
        <v>124</v>
      </c>
      <c r="E166" s="155">
        <v>3.0</v>
      </c>
      <c r="F166" s="156">
        <v>2000.0</v>
      </c>
      <c r="G166" s="157">
        <f t="shared" si="328"/>
        <v>6000</v>
      </c>
      <c r="H166" s="271">
        <v>3.0</v>
      </c>
      <c r="I166" s="272">
        <v>2000.0</v>
      </c>
      <c r="J166" s="273">
        <f t="shared" si="329"/>
        <v>6000</v>
      </c>
      <c r="K166" s="155"/>
      <c r="L166" s="156"/>
      <c r="M166" s="157">
        <f t="shared" si="330"/>
        <v>0</v>
      </c>
      <c r="N166" s="155"/>
      <c r="O166" s="156"/>
      <c r="P166" s="157">
        <f t="shared" si="331"/>
        <v>0</v>
      </c>
      <c r="Q166" s="155"/>
      <c r="R166" s="156"/>
      <c r="S166" s="157">
        <f t="shared" si="332"/>
        <v>0</v>
      </c>
      <c r="T166" s="155"/>
      <c r="U166" s="156"/>
      <c r="V166" s="284">
        <f t="shared" si="333"/>
        <v>0</v>
      </c>
      <c r="W166" s="289">
        <f t="shared" si="334"/>
        <v>6000</v>
      </c>
      <c r="X166" s="159">
        <f t="shared" si="335"/>
        <v>6000</v>
      </c>
      <c r="Y166" s="159">
        <f t="shared" si="336"/>
        <v>0</v>
      </c>
      <c r="Z166" s="160">
        <f t="shared" si="337"/>
        <v>0</v>
      </c>
      <c r="AA166" s="161"/>
      <c r="AB166" s="163"/>
      <c r="AC166" s="163"/>
      <c r="AD166" s="163"/>
      <c r="AE166" s="163"/>
      <c r="AF166" s="163"/>
      <c r="AG166" s="163"/>
    </row>
    <row r="167" ht="30.0" customHeight="1">
      <c r="A167" s="164" t="s">
        <v>84</v>
      </c>
      <c r="B167" s="152" t="s">
        <v>321</v>
      </c>
      <c r="C167" s="290" t="s">
        <v>322</v>
      </c>
      <c r="D167" s="166"/>
      <c r="E167" s="167"/>
      <c r="F167" s="168">
        <v>0.22</v>
      </c>
      <c r="G167" s="169">
        <f t="shared" si="328"/>
        <v>0</v>
      </c>
      <c r="H167" s="274"/>
      <c r="I167" s="275">
        <v>0.22</v>
      </c>
      <c r="J167" s="276">
        <f t="shared" si="329"/>
        <v>0</v>
      </c>
      <c r="K167" s="167"/>
      <c r="L167" s="168">
        <v>0.22</v>
      </c>
      <c r="M167" s="169">
        <f t="shared" si="330"/>
        <v>0</v>
      </c>
      <c r="N167" s="167"/>
      <c r="O167" s="168">
        <v>0.22</v>
      </c>
      <c r="P167" s="169">
        <f t="shared" si="331"/>
        <v>0</v>
      </c>
      <c r="Q167" s="167"/>
      <c r="R167" s="168">
        <v>0.22</v>
      </c>
      <c r="S167" s="169">
        <f t="shared" si="332"/>
        <v>0</v>
      </c>
      <c r="T167" s="167"/>
      <c r="U167" s="168">
        <v>0.22</v>
      </c>
      <c r="V167" s="291">
        <f t="shared" si="333"/>
        <v>0</v>
      </c>
      <c r="W167" s="292">
        <f t="shared" si="334"/>
        <v>0</v>
      </c>
      <c r="X167" s="293">
        <f t="shared" si="335"/>
        <v>0</v>
      </c>
      <c r="Y167" s="293">
        <f t="shared" si="336"/>
        <v>0</v>
      </c>
      <c r="Z167" s="294" t="str">
        <f t="shared" si="337"/>
        <v>#DIV/0!</v>
      </c>
      <c r="AA167" s="184"/>
      <c r="AB167" s="10"/>
      <c r="AC167" s="10"/>
      <c r="AD167" s="10"/>
      <c r="AE167" s="10"/>
      <c r="AF167" s="10"/>
      <c r="AG167" s="10"/>
    </row>
    <row r="168" ht="30.0" customHeight="1">
      <c r="A168" s="198" t="s">
        <v>323</v>
      </c>
      <c r="B168" s="295"/>
      <c r="C168" s="200"/>
      <c r="D168" s="201"/>
      <c r="E168" s="206">
        <f>SUM(E163:E166)</f>
        <v>15</v>
      </c>
      <c r="F168" s="222"/>
      <c r="G168" s="204">
        <f>SUM(G163:G167)</f>
        <v>21550</v>
      </c>
      <c r="H168" s="206">
        <f>SUM(H163:H166)</f>
        <v>15</v>
      </c>
      <c r="I168" s="222"/>
      <c r="J168" s="204">
        <f>SUM(J163:J167)</f>
        <v>21549.97</v>
      </c>
      <c r="K168" s="223">
        <f>SUM(K163:K166)</f>
        <v>0</v>
      </c>
      <c r="L168" s="222"/>
      <c r="M168" s="204">
        <f>SUM(M163:M167)</f>
        <v>0</v>
      </c>
      <c r="N168" s="223">
        <f>SUM(N163:N166)</f>
        <v>0</v>
      </c>
      <c r="O168" s="222"/>
      <c r="P168" s="204">
        <f>SUM(P163:P167)</f>
        <v>0</v>
      </c>
      <c r="Q168" s="223">
        <f>SUM(Q163:Q166)</f>
        <v>0</v>
      </c>
      <c r="R168" s="222"/>
      <c r="S168" s="204">
        <f>SUM(S163:S167)</f>
        <v>0</v>
      </c>
      <c r="T168" s="223">
        <f>SUM(T163:T166)</f>
        <v>0</v>
      </c>
      <c r="U168" s="222"/>
      <c r="V168" s="207">
        <f t="shared" ref="V168:X168" si="338">SUM(V163:V167)</f>
        <v>0</v>
      </c>
      <c r="W168" s="279">
        <f t="shared" si="338"/>
        <v>21550</v>
      </c>
      <c r="X168" s="280">
        <f t="shared" si="338"/>
        <v>21549.97</v>
      </c>
      <c r="Y168" s="280">
        <f t="shared" si="336"/>
        <v>0.03</v>
      </c>
      <c r="Z168" s="280">
        <f t="shared" si="337"/>
        <v>0.000001392111369</v>
      </c>
      <c r="AA168" s="281"/>
      <c r="AB168" s="10"/>
      <c r="AC168" s="10"/>
      <c r="AD168" s="10"/>
      <c r="AE168" s="10"/>
      <c r="AF168" s="10"/>
      <c r="AG168" s="10"/>
    </row>
    <row r="169" ht="30.0" customHeight="1">
      <c r="A169" s="211" t="s">
        <v>79</v>
      </c>
      <c r="B169" s="256">
        <v>8.0</v>
      </c>
      <c r="C169" s="296" t="s">
        <v>324</v>
      </c>
      <c r="D169" s="214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282"/>
      <c r="X169" s="282"/>
      <c r="Y169" s="215"/>
      <c r="Z169" s="282"/>
      <c r="AA169" s="283"/>
      <c r="AB169" s="150"/>
      <c r="AC169" s="150"/>
      <c r="AD169" s="150"/>
      <c r="AE169" s="150"/>
      <c r="AF169" s="150"/>
      <c r="AG169" s="150"/>
    </row>
    <row r="170" ht="30.0" customHeight="1">
      <c r="A170" s="151" t="s">
        <v>84</v>
      </c>
      <c r="B170" s="152" t="s">
        <v>325</v>
      </c>
      <c r="C170" s="220" t="s">
        <v>326</v>
      </c>
      <c r="D170" s="154" t="s">
        <v>327</v>
      </c>
      <c r="E170" s="155"/>
      <c r="F170" s="156"/>
      <c r="G170" s="157">
        <f t="shared" ref="G170:G175" si="339">E170*F170</f>
        <v>0</v>
      </c>
      <c r="H170" s="155"/>
      <c r="I170" s="156"/>
      <c r="J170" s="157">
        <f t="shared" ref="J170:J175" si="340">H170*I170</f>
        <v>0</v>
      </c>
      <c r="K170" s="155"/>
      <c r="L170" s="156"/>
      <c r="M170" s="157">
        <f t="shared" ref="M170:M175" si="341">K170*L170</f>
        <v>0</v>
      </c>
      <c r="N170" s="155"/>
      <c r="O170" s="156"/>
      <c r="P170" s="157">
        <f t="shared" ref="P170:P175" si="342">N170*O170</f>
        <v>0</v>
      </c>
      <c r="Q170" s="155"/>
      <c r="R170" s="156"/>
      <c r="S170" s="157">
        <f t="shared" ref="S170:S175" si="343">Q170*R170</f>
        <v>0</v>
      </c>
      <c r="T170" s="155"/>
      <c r="U170" s="156"/>
      <c r="V170" s="284">
        <f t="shared" ref="V170:V175" si="344">T170*U170</f>
        <v>0</v>
      </c>
      <c r="W170" s="285">
        <f t="shared" ref="W170:W175" si="345">G170+M170+S170</f>
        <v>0</v>
      </c>
      <c r="X170" s="286">
        <f t="shared" ref="X170:X175" si="346">J170+P170+V170</f>
        <v>0</v>
      </c>
      <c r="Y170" s="286">
        <f t="shared" ref="Y170:Y176" si="347">W170-X170</f>
        <v>0</v>
      </c>
      <c r="Z170" s="287" t="str">
        <f t="shared" ref="Z170:Z176" si="348">Y170/W170</f>
        <v>#DIV/0!</v>
      </c>
      <c r="AA170" s="288"/>
      <c r="AB170" s="163"/>
      <c r="AC170" s="163"/>
      <c r="AD170" s="163"/>
      <c r="AE170" s="163"/>
      <c r="AF170" s="163"/>
      <c r="AG170" s="163"/>
    </row>
    <row r="171" ht="30.0" customHeight="1">
      <c r="A171" s="151" t="s">
        <v>84</v>
      </c>
      <c r="B171" s="152" t="s">
        <v>328</v>
      </c>
      <c r="C171" s="220" t="s">
        <v>329</v>
      </c>
      <c r="D171" s="154" t="s">
        <v>327</v>
      </c>
      <c r="E171" s="155"/>
      <c r="F171" s="156"/>
      <c r="G171" s="157">
        <f t="shared" si="339"/>
        <v>0</v>
      </c>
      <c r="H171" s="155"/>
      <c r="I171" s="156"/>
      <c r="J171" s="157">
        <f t="shared" si="340"/>
        <v>0</v>
      </c>
      <c r="K171" s="155"/>
      <c r="L171" s="156"/>
      <c r="M171" s="157">
        <f t="shared" si="341"/>
        <v>0</v>
      </c>
      <c r="N171" s="155"/>
      <c r="O171" s="156"/>
      <c r="P171" s="157">
        <f t="shared" si="342"/>
        <v>0</v>
      </c>
      <c r="Q171" s="155"/>
      <c r="R171" s="156"/>
      <c r="S171" s="157">
        <f t="shared" si="343"/>
        <v>0</v>
      </c>
      <c r="T171" s="155"/>
      <c r="U171" s="156"/>
      <c r="V171" s="284">
        <f t="shared" si="344"/>
        <v>0</v>
      </c>
      <c r="W171" s="289">
        <f t="shared" si="345"/>
        <v>0</v>
      </c>
      <c r="X171" s="159">
        <f t="shared" si="346"/>
        <v>0</v>
      </c>
      <c r="Y171" s="159">
        <f t="shared" si="347"/>
        <v>0</v>
      </c>
      <c r="Z171" s="160" t="str">
        <f t="shared" si="348"/>
        <v>#DIV/0!</v>
      </c>
      <c r="AA171" s="161"/>
      <c r="AB171" s="163"/>
      <c r="AC171" s="163"/>
      <c r="AD171" s="163"/>
      <c r="AE171" s="163"/>
      <c r="AF171" s="163"/>
      <c r="AG171" s="163"/>
    </row>
    <row r="172" ht="30.0" customHeight="1">
      <c r="A172" s="151" t="s">
        <v>84</v>
      </c>
      <c r="B172" s="152" t="s">
        <v>330</v>
      </c>
      <c r="C172" s="220" t="s">
        <v>331</v>
      </c>
      <c r="D172" s="154" t="s">
        <v>332</v>
      </c>
      <c r="E172" s="297"/>
      <c r="F172" s="298"/>
      <c r="G172" s="157">
        <f t="shared" si="339"/>
        <v>0</v>
      </c>
      <c r="H172" s="297"/>
      <c r="I172" s="298"/>
      <c r="J172" s="157">
        <f t="shared" si="340"/>
        <v>0</v>
      </c>
      <c r="K172" s="155"/>
      <c r="L172" s="156"/>
      <c r="M172" s="157">
        <f t="shared" si="341"/>
        <v>0</v>
      </c>
      <c r="N172" s="155"/>
      <c r="O172" s="156"/>
      <c r="P172" s="157">
        <f t="shared" si="342"/>
        <v>0</v>
      </c>
      <c r="Q172" s="155"/>
      <c r="R172" s="156"/>
      <c r="S172" s="157">
        <f t="shared" si="343"/>
        <v>0</v>
      </c>
      <c r="T172" s="155"/>
      <c r="U172" s="156"/>
      <c r="V172" s="284">
        <f t="shared" si="344"/>
        <v>0</v>
      </c>
      <c r="W172" s="299">
        <f t="shared" si="345"/>
        <v>0</v>
      </c>
      <c r="X172" s="159">
        <f t="shared" si="346"/>
        <v>0</v>
      </c>
      <c r="Y172" s="159">
        <f t="shared" si="347"/>
        <v>0</v>
      </c>
      <c r="Z172" s="160" t="str">
        <f t="shared" si="348"/>
        <v>#DIV/0!</v>
      </c>
      <c r="AA172" s="161"/>
      <c r="AB172" s="163"/>
      <c r="AC172" s="163"/>
      <c r="AD172" s="163"/>
      <c r="AE172" s="163"/>
      <c r="AF172" s="163"/>
      <c r="AG172" s="163"/>
    </row>
    <row r="173" ht="30.0" customHeight="1">
      <c r="A173" s="151" t="s">
        <v>84</v>
      </c>
      <c r="B173" s="152" t="s">
        <v>333</v>
      </c>
      <c r="C173" s="220" t="s">
        <v>334</v>
      </c>
      <c r="D173" s="154" t="s">
        <v>332</v>
      </c>
      <c r="E173" s="155"/>
      <c r="F173" s="156"/>
      <c r="G173" s="157">
        <f t="shared" si="339"/>
        <v>0</v>
      </c>
      <c r="H173" s="155"/>
      <c r="I173" s="156"/>
      <c r="J173" s="157">
        <f t="shared" si="340"/>
        <v>0</v>
      </c>
      <c r="K173" s="297"/>
      <c r="L173" s="298"/>
      <c r="M173" s="157">
        <f t="shared" si="341"/>
        <v>0</v>
      </c>
      <c r="N173" s="297"/>
      <c r="O173" s="298"/>
      <c r="P173" s="157">
        <f t="shared" si="342"/>
        <v>0</v>
      </c>
      <c r="Q173" s="297"/>
      <c r="R173" s="298"/>
      <c r="S173" s="157">
        <f t="shared" si="343"/>
        <v>0</v>
      </c>
      <c r="T173" s="297"/>
      <c r="U173" s="298"/>
      <c r="V173" s="284">
        <f t="shared" si="344"/>
        <v>0</v>
      </c>
      <c r="W173" s="299">
        <f t="shared" si="345"/>
        <v>0</v>
      </c>
      <c r="X173" s="159">
        <f t="shared" si="346"/>
        <v>0</v>
      </c>
      <c r="Y173" s="159">
        <f t="shared" si="347"/>
        <v>0</v>
      </c>
      <c r="Z173" s="160" t="str">
        <f t="shared" si="348"/>
        <v>#DIV/0!</v>
      </c>
      <c r="AA173" s="161"/>
      <c r="AB173" s="163"/>
      <c r="AC173" s="163"/>
      <c r="AD173" s="163"/>
      <c r="AE173" s="163"/>
      <c r="AF173" s="163"/>
      <c r="AG173" s="163"/>
    </row>
    <row r="174" ht="30.0" customHeight="1">
      <c r="A174" s="151" t="s">
        <v>84</v>
      </c>
      <c r="B174" s="152" t="s">
        <v>335</v>
      </c>
      <c r="C174" s="220" t="s">
        <v>336</v>
      </c>
      <c r="D174" s="154" t="s">
        <v>332</v>
      </c>
      <c r="E174" s="155"/>
      <c r="F174" s="156"/>
      <c r="G174" s="157">
        <f t="shared" si="339"/>
        <v>0</v>
      </c>
      <c r="H174" s="155"/>
      <c r="I174" s="156"/>
      <c r="J174" s="157">
        <f t="shared" si="340"/>
        <v>0</v>
      </c>
      <c r="K174" s="155"/>
      <c r="L174" s="156"/>
      <c r="M174" s="157">
        <f t="shared" si="341"/>
        <v>0</v>
      </c>
      <c r="N174" s="155"/>
      <c r="O174" s="156"/>
      <c r="P174" s="157">
        <f t="shared" si="342"/>
        <v>0</v>
      </c>
      <c r="Q174" s="155"/>
      <c r="R174" s="156"/>
      <c r="S174" s="157">
        <f t="shared" si="343"/>
        <v>0</v>
      </c>
      <c r="T174" s="155"/>
      <c r="U174" s="156"/>
      <c r="V174" s="284">
        <f t="shared" si="344"/>
        <v>0</v>
      </c>
      <c r="W174" s="289">
        <f t="shared" si="345"/>
        <v>0</v>
      </c>
      <c r="X174" s="159">
        <f t="shared" si="346"/>
        <v>0</v>
      </c>
      <c r="Y174" s="159">
        <f t="shared" si="347"/>
        <v>0</v>
      </c>
      <c r="Z174" s="160" t="str">
        <f t="shared" si="348"/>
        <v>#DIV/0!</v>
      </c>
      <c r="AA174" s="161"/>
      <c r="AB174" s="163"/>
      <c r="AC174" s="163"/>
      <c r="AD174" s="163"/>
      <c r="AE174" s="163"/>
      <c r="AF174" s="163"/>
      <c r="AG174" s="163"/>
    </row>
    <row r="175" ht="30.0" customHeight="1">
      <c r="A175" s="164" t="s">
        <v>84</v>
      </c>
      <c r="B175" s="186" t="s">
        <v>337</v>
      </c>
      <c r="C175" s="196" t="s">
        <v>338</v>
      </c>
      <c r="D175" s="166"/>
      <c r="E175" s="167"/>
      <c r="F175" s="168">
        <v>0.22</v>
      </c>
      <c r="G175" s="169">
        <f t="shared" si="339"/>
        <v>0</v>
      </c>
      <c r="H175" s="167"/>
      <c r="I175" s="168">
        <v>0.22</v>
      </c>
      <c r="J175" s="169">
        <f t="shared" si="340"/>
        <v>0</v>
      </c>
      <c r="K175" s="167"/>
      <c r="L175" s="168">
        <v>0.22</v>
      </c>
      <c r="M175" s="169">
        <f t="shared" si="341"/>
        <v>0</v>
      </c>
      <c r="N175" s="167"/>
      <c r="O175" s="168">
        <v>0.22</v>
      </c>
      <c r="P175" s="169">
        <f t="shared" si="342"/>
        <v>0</v>
      </c>
      <c r="Q175" s="167"/>
      <c r="R175" s="168">
        <v>0.22</v>
      </c>
      <c r="S175" s="169">
        <f t="shared" si="343"/>
        <v>0</v>
      </c>
      <c r="T175" s="167"/>
      <c r="U175" s="168">
        <v>0.22</v>
      </c>
      <c r="V175" s="291">
        <f t="shared" si="344"/>
        <v>0</v>
      </c>
      <c r="W175" s="292">
        <f t="shared" si="345"/>
        <v>0</v>
      </c>
      <c r="X175" s="293">
        <f t="shared" si="346"/>
        <v>0</v>
      </c>
      <c r="Y175" s="293">
        <f t="shared" si="347"/>
        <v>0</v>
      </c>
      <c r="Z175" s="294" t="str">
        <f t="shared" si="348"/>
        <v>#DIV/0!</v>
      </c>
      <c r="AA175" s="184"/>
      <c r="AB175" s="10"/>
      <c r="AC175" s="10"/>
      <c r="AD175" s="10"/>
      <c r="AE175" s="10"/>
      <c r="AF175" s="10"/>
      <c r="AG175" s="10"/>
    </row>
    <row r="176" ht="30.0" customHeight="1">
      <c r="A176" s="198" t="s">
        <v>339</v>
      </c>
      <c r="B176" s="300"/>
      <c r="C176" s="200"/>
      <c r="D176" s="201"/>
      <c r="E176" s="206">
        <f>SUM(E170:E174)</f>
        <v>0</v>
      </c>
      <c r="F176" s="222"/>
      <c r="G176" s="206">
        <f>SUM(G170:G175)</f>
        <v>0</v>
      </c>
      <c r="H176" s="206">
        <f>SUM(H170:H174)</f>
        <v>0</v>
      </c>
      <c r="I176" s="222"/>
      <c r="J176" s="206">
        <f>SUM(J170:J175)</f>
        <v>0</v>
      </c>
      <c r="K176" s="206">
        <f>SUM(K170:K174)</f>
        <v>0</v>
      </c>
      <c r="L176" s="222"/>
      <c r="M176" s="206">
        <f>SUM(M170:M175)</f>
        <v>0</v>
      </c>
      <c r="N176" s="206">
        <f>SUM(N170:N174)</f>
        <v>0</v>
      </c>
      <c r="O176" s="222"/>
      <c r="P176" s="206">
        <f>SUM(P170:P175)</f>
        <v>0</v>
      </c>
      <c r="Q176" s="206">
        <f>SUM(Q170:Q174)</f>
        <v>0</v>
      </c>
      <c r="R176" s="222"/>
      <c r="S176" s="206">
        <f>SUM(S170:S175)</f>
        <v>0</v>
      </c>
      <c r="T176" s="206">
        <f>SUM(T170:T174)</f>
        <v>0</v>
      </c>
      <c r="U176" s="222"/>
      <c r="V176" s="301">
        <f t="shared" ref="V176:X176" si="349">SUM(V170:V175)</f>
        <v>0</v>
      </c>
      <c r="W176" s="279">
        <f t="shared" si="349"/>
        <v>0</v>
      </c>
      <c r="X176" s="280">
        <f t="shared" si="349"/>
        <v>0</v>
      </c>
      <c r="Y176" s="280">
        <f t="shared" si="347"/>
        <v>0</v>
      </c>
      <c r="Z176" s="280" t="str">
        <f t="shared" si="348"/>
        <v>#DIV/0!</v>
      </c>
      <c r="AA176" s="281"/>
      <c r="AB176" s="10"/>
      <c r="AC176" s="10"/>
      <c r="AD176" s="10"/>
      <c r="AE176" s="10"/>
      <c r="AF176" s="10"/>
      <c r="AG176" s="10"/>
    </row>
    <row r="177" ht="30.0" customHeight="1">
      <c r="A177" s="211" t="s">
        <v>79</v>
      </c>
      <c r="B177" s="212">
        <v>9.0</v>
      </c>
      <c r="C177" s="213" t="s">
        <v>340</v>
      </c>
      <c r="D177" s="214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302"/>
      <c r="X177" s="302"/>
      <c r="Y177" s="258"/>
      <c r="Z177" s="302"/>
      <c r="AA177" s="303"/>
      <c r="AB177" s="10"/>
      <c r="AC177" s="10"/>
      <c r="AD177" s="10"/>
      <c r="AE177" s="10"/>
      <c r="AF177" s="10"/>
      <c r="AG177" s="10"/>
    </row>
    <row r="178" ht="30.0" customHeight="1">
      <c r="A178" s="304" t="s">
        <v>84</v>
      </c>
      <c r="B178" s="305">
        <v>43839.0</v>
      </c>
      <c r="C178" s="306" t="s">
        <v>341</v>
      </c>
      <c r="D178" s="307" t="s">
        <v>165</v>
      </c>
      <c r="E178" s="308">
        <v>3.0</v>
      </c>
      <c r="F178" s="309">
        <v>1200.0</v>
      </c>
      <c r="G178" s="310">
        <f t="shared" ref="G178:G181" si="350">E178*F178</f>
        <v>3600</v>
      </c>
      <c r="H178" s="311">
        <v>3.0</v>
      </c>
      <c r="I178" s="312">
        <v>1200.0</v>
      </c>
      <c r="J178" s="313">
        <f t="shared" ref="J178:J181" si="351">H178*I178</f>
        <v>3600</v>
      </c>
      <c r="K178" s="314"/>
      <c r="L178" s="309"/>
      <c r="M178" s="310">
        <f t="shared" ref="M178:M181" si="352">K178*L178</f>
        <v>0</v>
      </c>
      <c r="N178" s="314"/>
      <c r="O178" s="309"/>
      <c r="P178" s="310">
        <f t="shared" ref="P178:P181" si="353">N178*O178</f>
        <v>0</v>
      </c>
      <c r="Q178" s="314"/>
      <c r="R178" s="309"/>
      <c r="S178" s="310">
        <f t="shared" ref="S178:S181" si="354">Q178*R178</f>
        <v>0</v>
      </c>
      <c r="T178" s="314"/>
      <c r="U178" s="309"/>
      <c r="V178" s="310">
        <f t="shared" ref="V178:V181" si="355">T178*U178</f>
        <v>0</v>
      </c>
      <c r="W178" s="286">
        <f t="shared" ref="W178:W181" si="356">G178+M178+S178</f>
        <v>3600</v>
      </c>
      <c r="X178" s="159">
        <f t="shared" ref="X178:X181" si="357">J178+P178+V178</f>
        <v>3600</v>
      </c>
      <c r="Y178" s="159">
        <f t="shared" ref="Y178:Y182" si="358">W178-X178</f>
        <v>0</v>
      </c>
      <c r="Z178" s="160">
        <f t="shared" ref="Z178:Z182" si="359">Y178/W178</f>
        <v>0</v>
      </c>
      <c r="AA178" s="288"/>
      <c r="AB178" s="162"/>
      <c r="AC178" s="163"/>
      <c r="AD178" s="163"/>
      <c r="AE178" s="163"/>
      <c r="AF178" s="163"/>
      <c r="AG178" s="163"/>
    </row>
    <row r="179" ht="30.0" customHeight="1">
      <c r="A179" s="151" t="s">
        <v>84</v>
      </c>
      <c r="B179" s="315">
        <v>43870.0</v>
      </c>
      <c r="C179" s="220" t="s">
        <v>342</v>
      </c>
      <c r="D179" s="316" t="s">
        <v>155</v>
      </c>
      <c r="E179" s="317">
        <v>1.0</v>
      </c>
      <c r="F179" s="156">
        <v>20000.0</v>
      </c>
      <c r="G179" s="157">
        <f t="shared" si="350"/>
        <v>20000</v>
      </c>
      <c r="H179" s="318">
        <v>1.0</v>
      </c>
      <c r="I179" s="272">
        <v>17000.0</v>
      </c>
      <c r="J179" s="273">
        <f t="shared" si="351"/>
        <v>17000</v>
      </c>
      <c r="K179" s="155"/>
      <c r="L179" s="156"/>
      <c r="M179" s="157">
        <f t="shared" si="352"/>
        <v>0</v>
      </c>
      <c r="N179" s="155"/>
      <c r="O179" s="156"/>
      <c r="P179" s="157">
        <f t="shared" si="353"/>
        <v>0</v>
      </c>
      <c r="Q179" s="155"/>
      <c r="R179" s="156"/>
      <c r="S179" s="157">
        <f t="shared" si="354"/>
        <v>0</v>
      </c>
      <c r="T179" s="155"/>
      <c r="U179" s="156"/>
      <c r="V179" s="157">
        <f t="shared" si="355"/>
        <v>0</v>
      </c>
      <c r="W179" s="158">
        <f t="shared" si="356"/>
        <v>20000</v>
      </c>
      <c r="X179" s="159">
        <f t="shared" si="357"/>
        <v>17000</v>
      </c>
      <c r="Y179" s="159">
        <f t="shared" si="358"/>
        <v>3000</v>
      </c>
      <c r="Z179" s="160">
        <f t="shared" si="359"/>
        <v>0.15</v>
      </c>
      <c r="AA179" s="161"/>
      <c r="AB179" s="163"/>
      <c r="AC179" s="163"/>
      <c r="AD179" s="163"/>
      <c r="AE179" s="163"/>
      <c r="AF179" s="163"/>
      <c r="AG179" s="163"/>
    </row>
    <row r="180" ht="30.0" customHeight="1">
      <c r="A180" s="151" t="s">
        <v>84</v>
      </c>
      <c r="B180" s="315">
        <v>43899.0</v>
      </c>
      <c r="C180" s="220" t="s">
        <v>343</v>
      </c>
      <c r="D180" s="316" t="s">
        <v>155</v>
      </c>
      <c r="E180" s="317">
        <v>1.0</v>
      </c>
      <c r="F180" s="156">
        <v>48000.0</v>
      </c>
      <c r="G180" s="157">
        <f t="shared" si="350"/>
        <v>48000</v>
      </c>
      <c r="H180" s="318">
        <v>1.0</v>
      </c>
      <c r="I180" s="272">
        <v>48000.0</v>
      </c>
      <c r="J180" s="273">
        <f t="shared" si="351"/>
        <v>48000</v>
      </c>
      <c r="K180" s="155"/>
      <c r="L180" s="156"/>
      <c r="M180" s="157">
        <f t="shared" si="352"/>
        <v>0</v>
      </c>
      <c r="N180" s="155"/>
      <c r="O180" s="156"/>
      <c r="P180" s="157">
        <f t="shared" si="353"/>
        <v>0</v>
      </c>
      <c r="Q180" s="155"/>
      <c r="R180" s="156"/>
      <c r="S180" s="157">
        <f t="shared" si="354"/>
        <v>0</v>
      </c>
      <c r="T180" s="155"/>
      <c r="U180" s="156"/>
      <c r="V180" s="157">
        <f t="shared" si="355"/>
        <v>0</v>
      </c>
      <c r="W180" s="158">
        <f t="shared" si="356"/>
        <v>48000</v>
      </c>
      <c r="X180" s="159">
        <f t="shared" si="357"/>
        <v>48000</v>
      </c>
      <c r="Y180" s="159">
        <f t="shared" si="358"/>
        <v>0</v>
      </c>
      <c r="Z180" s="160">
        <f t="shared" si="359"/>
        <v>0</v>
      </c>
      <c r="AA180" s="161"/>
      <c r="AB180" s="163"/>
      <c r="AC180" s="163"/>
      <c r="AD180" s="163"/>
      <c r="AE180" s="163"/>
      <c r="AF180" s="163"/>
      <c r="AG180" s="163"/>
    </row>
    <row r="181" ht="30.0" customHeight="1">
      <c r="A181" s="164" t="s">
        <v>84</v>
      </c>
      <c r="B181" s="315">
        <v>45756.0</v>
      </c>
      <c r="C181" s="290" t="s">
        <v>344</v>
      </c>
      <c r="D181" s="180"/>
      <c r="E181" s="167"/>
      <c r="F181" s="168">
        <v>0.22</v>
      </c>
      <c r="G181" s="169">
        <f t="shared" si="350"/>
        <v>0</v>
      </c>
      <c r="H181" s="274"/>
      <c r="I181" s="275">
        <v>0.22</v>
      </c>
      <c r="J181" s="276">
        <f t="shared" si="351"/>
        <v>0</v>
      </c>
      <c r="K181" s="167"/>
      <c r="L181" s="168">
        <v>0.22</v>
      </c>
      <c r="M181" s="169">
        <f t="shared" si="352"/>
        <v>0</v>
      </c>
      <c r="N181" s="167"/>
      <c r="O181" s="168">
        <v>0.22</v>
      </c>
      <c r="P181" s="169">
        <f t="shared" si="353"/>
        <v>0</v>
      </c>
      <c r="Q181" s="167"/>
      <c r="R181" s="168">
        <v>0.22</v>
      </c>
      <c r="S181" s="169">
        <f t="shared" si="354"/>
        <v>0</v>
      </c>
      <c r="T181" s="167"/>
      <c r="U181" s="168">
        <v>0.22</v>
      </c>
      <c r="V181" s="169">
        <f t="shared" si="355"/>
        <v>0</v>
      </c>
      <c r="W181" s="170">
        <f t="shared" si="356"/>
        <v>0</v>
      </c>
      <c r="X181" s="197">
        <f t="shared" si="357"/>
        <v>0</v>
      </c>
      <c r="Y181" s="197">
        <f t="shared" si="358"/>
        <v>0</v>
      </c>
      <c r="Z181" s="278" t="str">
        <f t="shared" si="359"/>
        <v>#DIV/0!</v>
      </c>
      <c r="AA181" s="171"/>
      <c r="AB181" s="10"/>
      <c r="AC181" s="10"/>
      <c r="AD181" s="10"/>
      <c r="AE181" s="10"/>
      <c r="AF181" s="10"/>
      <c r="AG181" s="10"/>
    </row>
    <row r="182" ht="30.0" customHeight="1">
      <c r="A182" s="198" t="s">
        <v>345</v>
      </c>
      <c r="B182" s="199"/>
      <c r="C182" s="200"/>
      <c r="D182" s="201"/>
      <c r="E182" s="206">
        <f>SUM(E178:E180)</f>
        <v>5</v>
      </c>
      <c r="F182" s="222"/>
      <c r="G182" s="204">
        <f>SUM(G178:G181)</f>
        <v>71600</v>
      </c>
      <c r="H182" s="206">
        <f>SUM(H178:H180)</f>
        <v>5</v>
      </c>
      <c r="I182" s="222"/>
      <c r="J182" s="204">
        <f>SUM(J178:J181)</f>
        <v>68600</v>
      </c>
      <c r="K182" s="223">
        <f>SUM(K178:K180)</f>
        <v>0</v>
      </c>
      <c r="L182" s="222"/>
      <c r="M182" s="204">
        <f>SUM(M178:M181)</f>
        <v>0</v>
      </c>
      <c r="N182" s="223">
        <f>SUM(N178:N180)</f>
        <v>0</v>
      </c>
      <c r="O182" s="222"/>
      <c r="P182" s="204">
        <f>SUM(P178:P181)</f>
        <v>0</v>
      </c>
      <c r="Q182" s="223">
        <f>SUM(Q178:Q180)</f>
        <v>0</v>
      </c>
      <c r="R182" s="222"/>
      <c r="S182" s="204">
        <f>SUM(S178:S181)</f>
        <v>0</v>
      </c>
      <c r="T182" s="223">
        <f>SUM(T178:T180)</f>
        <v>0</v>
      </c>
      <c r="U182" s="222"/>
      <c r="V182" s="207">
        <f t="shared" ref="V182:X182" si="360">SUM(V178:V181)</f>
        <v>0</v>
      </c>
      <c r="W182" s="279">
        <f t="shared" si="360"/>
        <v>71600</v>
      </c>
      <c r="X182" s="280">
        <f t="shared" si="360"/>
        <v>68600</v>
      </c>
      <c r="Y182" s="280">
        <f t="shared" si="358"/>
        <v>3000</v>
      </c>
      <c r="Z182" s="280">
        <f t="shared" si="359"/>
        <v>0.04189944134</v>
      </c>
      <c r="AA182" s="281"/>
      <c r="AB182" s="10"/>
      <c r="AC182" s="10"/>
      <c r="AD182" s="10"/>
      <c r="AE182" s="10"/>
      <c r="AF182" s="10"/>
      <c r="AG182" s="10"/>
    </row>
    <row r="183" ht="30.0" customHeight="1">
      <c r="A183" s="211" t="s">
        <v>79</v>
      </c>
      <c r="B183" s="256">
        <v>10.0</v>
      </c>
      <c r="C183" s="296" t="s">
        <v>346</v>
      </c>
      <c r="D183" s="214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282"/>
      <c r="X183" s="282"/>
      <c r="Y183" s="215"/>
      <c r="Z183" s="282"/>
      <c r="AA183" s="283"/>
      <c r="AB183" s="10"/>
      <c r="AC183" s="10"/>
      <c r="AD183" s="10"/>
      <c r="AE183" s="10"/>
      <c r="AF183" s="10"/>
      <c r="AG183" s="10"/>
    </row>
    <row r="184" ht="30.0" customHeight="1">
      <c r="A184" s="151" t="s">
        <v>84</v>
      </c>
      <c r="B184" s="315">
        <v>43840.0</v>
      </c>
      <c r="C184" s="319" t="s">
        <v>347</v>
      </c>
      <c r="D184" s="307"/>
      <c r="E184" s="320"/>
      <c r="F184" s="192"/>
      <c r="G184" s="193">
        <f t="shared" ref="G184:G188" si="361">E184*F184</f>
        <v>0</v>
      </c>
      <c r="H184" s="320"/>
      <c r="I184" s="192"/>
      <c r="J184" s="193">
        <f t="shared" ref="J184:J188" si="362">H184*I184</f>
        <v>0</v>
      </c>
      <c r="K184" s="191"/>
      <c r="L184" s="192"/>
      <c r="M184" s="193">
        <f t="shared" ref="M184:M188" si="363">K184*L184</f>
        <v>0</v>
      </c>
      <c r="N184" s="191"/>
      <c r="O184" s="192"/>
      <c r="P184" s="193">
        <f t="shared" ref="P184:P188" si="364">N184*O184</f>
        <v>0</v>
      </c>
      <c r="Q184" s="191"/>
      <c r="R184" s="192"/>
      <c r="S184" s="193">
        <f t="shared" ref="S184:S188" si="365">Q184*R184</f>
        <v>0</v>
      </c>
      <c r="T184" s="191"/>
      <c r="U184" s="192"/>
      <c r="V184" s="321">
        <f t="shared" ref="V184:V188" si="366">T184*U184</f>
        <v>0</v>
      </c>
      <c r="W184" s="322">
        <f t="shared" ref="W184:W188" si="367">G184+M184+S184</f>
        <v>0</v>
      </c>
      <c r="X184" s="286">
        <f t="shared" ref="X184:X188" si="368">J184+P184+V184</f>
        <v>0</v>
      </c>
      <c r="Y184" s="286">
        <f t="shared" ref="Y184:Y189" si="369">W184-X184</f>
        <v>0</v>
      </c>
      <c r="Z184" s="287" t="str">
        <f t="shared" ref="Z184:Z189" si="370">Y184/W184</f>
        <v>#DIV/0!</v>
      </c>
      <c r="AA184" s="323"/>
      <c r="AB184" s="163"/>
      <c r="AC184" s="163"/>
      <c r="AD184" s="163"/>
      <c r="AE184" s="163"/>
      <c r="AF184" s="163"/>
      <c r="AG184" s="163"/>
    </row>
    <row r="185" ht="30.0" customHeight="1">
      <c r="A185" s="151" t="s">
        <v>84</v>
      </c>
      <c r="B185" s="315">
        <v>43871.0</v>
      </c>
      <c r="C185" s="319" t="s">
        <v>347</v>
      </c>
      <c r="D185" s="316"/>
      <c r="E185" s="317"/>
      <c r="F185" s="156"/>
      <c r="G185" s="157">
        <f t="shared" si="361"/>
        <v>0</v>
      </c>
      <c r="H185" s="317"/>
      <c r="I185" s="156"/>
      <c r="J185" s="157">
        <f t="shared" si="362"/>
        <v>0</v>
      </c>
      <c r="K185" s="155"/>
      <c r="L185" s="156"/>
      <c r="M185" s="157">
        <f t="shared" si="363"/>
        <v>0</v>
      </c>
      <c r="N185" s="155"/>
      <c r="O185" s="156"/>
      <c r="P185" s="157">
        <f t="shared" si="364"/>
        <v>0</v>
      </c>
      <c r="Q185" s="155"/>
      <c r="R185" s="156"/>
      <c r="S185" s="157">
        <f t="shared" si="365"/>
        <v>0</v>
      </c>
      <c r="T185" s="155"/>
      <c r="U185" s="156"/>
      <c r="V185" s="284">
        <f t="shared" si="366"/>
        <v>0</v>
      </c>
      <c r="W185" s="289">
        <f t="shared" si="367"/>
        <v>0</v>
      </c>
      <c r="X185" s="159">
        <f t="shared" si="368"/>
        <v>0</v>
      </c>
      <c r="Y185" s="159">
        <f t="shared" si="369"/>
        <v>0</v>
      </c>
      <c r="Z185" s="160" t="str">
        <f t="shared" si="370"/>
        <v>#DIV/0!</v>
      </c>
      <c r="AA185" s="161"/>
      <c r="AB185" s="163"/>
      <c r="AC185" s="163"/>
      <c r="AD185" s="163"/>
      <c r="AE185" s="163"/>
      <c r="AF185" s="163"/>
      <c r="AG185" s="163"/>
    </row>
    <row r="186" ht="30.0" customHeight="1">
      <c r="A186" s="151" t="s">
        <v>84</v>
      </c>
      <c r="B186" s="315">
        <v>43900.0</v>
      </c>
      <c r="C186" s="319" t="s">
        <v>347</v>
      </c>
      <c r="D186" s="316"/>
      <c r="E186" s="317"/>
      <c r="F186" s="156"/>
      <c r="G186" s="157">
        <f t="shared" si="361"/>
        <v>0</v>
      </c>
      <c r="H186" s="317"/>
      <c r="I186" s="156"/>
      <c r="J186" s="157">
        <f t="shared" si="362"/>
        <v>0</v>
      </c>
      <c r="K186" s="155"/>
      <c r="L186" s="156"/>
      <c r="M186" s="157">
        <f t="shared" si="363"/>
        <v>0</v>
      </c>
      <c r="N186" s="155"/>
      <c r="O186" s="156"/>
      <c r="P186" s="157">
        <f t="shared" si="364"/>
        <v>0</v>
      </c>
      <c r="Q186" s="155"/>
      <c r="R186" s="156"/>
      <c r="S186" s="157">
        <f t="shared" si="365"/>
        <v>0</v>
      </c>
      <c r="T186" s="155"/>
      <c r="U186" s="156"/>
      <c r="V186" s="284">
        <f t="shared" si="366"/>
        <v>0</v>
      </c>
      <c r="W186" s="289">
        <f t="shared" si="367"/>
        <v>0</v>
      </c>
      <c r="X186" s="159">
        <f t="shared" si="368"/>
        <v>0</v>
      </c>
      <c r="Y186" s="159">
        <f t="shared" si="369"/>
        <v>0</v>
      </c>
      <c r="Z186" s="160" t="str">
        <f t="shared" si="370"/>
        <v>#DIV/0!</v>
      </c>
      <c r="AA186" s="161"/>
      <c r="AB186" s="163"/>
      <c r="AC186" s="163"/>
      <c r="AD186" s="163"/>
      <c r="AE186" s="163"/>
      <c r="AF186" s="163"/>
      <c r="AG186" s="163"/>
    </row>
    <row r="187" ht="30.0" customHeight="1">
      <c r="A187" s="164" t="s">
        <v>84</v>
      </c>
      <c r="B187" s="324">
        <v>43931.0</v>
      </c>
      <c r="C187" s="195" t="s">
        <v>348</v>
      </c>
      <c r="D187" s="325" t="s">
        <v>87</v>
      </c>
      <c r="E187" s="326"/>
      <c r="F187" s="168"/>
      <c r="G187" s="157">
        <f t="shared" si="361"/>
        <v>0</v>
      </c>
      <c r="H187" s="326"/>
      <c r="I187" s="168"/>
      <c r="J187" s="157">
        <f t="shared" si="362"/>
        <v>0</v>
      </c>
      <c r="K187" s="167"/>
      <c r="L187" s="168"/>
      <c r="M187" s="169">
        <f t="shared" si="363"/>
        <v>0</v>
      </c>
      <c r="N187" s="167"/>
      <c r="O187" s="168"/>
      <c r="P187" s="169">
        <f t="shared" si="364"/>
        <v>0</v>
      </c>
      <c r="Q187" s="167"/>
      <c r="R187" s="168"/>
      <c r="S187" s="169">
        <f t="shared" si="365"/>
        <v>0</v>
      </c>
      <c r="T187" s="167"/>
      <c r="U187" s="168"/>
      <c r="V187" s="291">
        <f t="shared" si="366"/>
        <v>0</v>
      </c>
      <c r="W187" s="327">
        <f t="shared" si="367"/>
        <v>0</v>
      </c>
      <c r="X187" s="159">
        <f t="shared" si="368"/>
        <v>0</v>
      </c>
      <c r="Y187" s="159">
        <f t="shared" si="369"/>
        <v>0</v>
      </c>
      <c r="Z187" s="160" t="str">
        <f t="shared" si="370"/>
        <v>#DIV/0!</v>
      </c>
      <c r="AA187" s="268"/>
      <c r="AB187" s="163"/>
      <c r="AC187" s="163"/>
      <c r="AD187" s="163"/>
      <c r="AE187" s="163"/>
      <c r="AF187" s="163"/>
      <c r="AG187" s="163"/>
    </row>
    <row r="188" ht="30.0" customHeight="1">
      <c r="A188" s="164" t="s">
        <v>84</v>
      </c>
      <c r="B188" s="328">
        <v>43961.0</v>
      </c>
      <c r="C188" s="290" t="s">
        <v>349</v>
      </c>
      <c r="D188" s="329"/>
      <c r="E188" s="167"/>
      <c r="F188" s="168">
        <v>0.22</v>
      </c>
      <c r="G188" s="169">
        <f t="shared" si="361"/>
        <v>0</v>
      </c>
      <c r="H188" s="167"/>
      <c r="I188" s="168">
        <v>0.22</v>
      </c>
      <c r="J188" s="169">
        <f t="shared" si="362"/>
        <v>0</v>
      </c>
      <c r="K188" s="167"/>
      <c r="L188" s="168">
        <v>0.22</v>
      </c>
      <c r="M188" s="169">
        <f t="shared" si="363"/>
        <v>0</v>
      </c>
      <c r="N188" s="167"/>
      <c r="O188" s="168">
        <v>0.22</v>
      </c>
      <c r="P188" s="169">
        <f t="shared" si="364"/>
        <v>0</v>
      </c>
      <c r="Q188" s="167"/>
      <c r="R188" s="168">
        <v>0.22</v>
      </c>
      <c r="S188" s="169">
        <f t="shared" si="365"/>
        <v>0</v>
      </c>
      <c r="T188" s="167"/>
      <c r="U188" s="168">
        <v>0.22</v>
      </c>
      <c r="V188" s="291">
        <f t="shared" si="366"/>
        <v>0</v>
      </c>
      <c r="W188" s="292">
        <f t="shared" si="367"/>
        <v>0</v>
      </c>
      <c r="X188" s="293">
        <f t="shared" si="368"/>
        <v>0</v>
      </c>
      <c r="Y188" s="293">
        <f t="shared" si="369"/>
        <v>0</v>
      </c>
      <c r="Z188" s="294" t="str">
        <f t="shared" si="370"/>
        <v>#DIV/0!</v>
      </c>
      <c r="AA188" s="330"/>
      <c r="AB188" s="10"/>
      <c r="AC188" s="10"/>
      <c r="AD188" s="10"/>
      <c r="AE188" s="10"/>
      <c r="AF188" s="10"/>
      <c r="AG188" s="10"/>
    </row>
    <row r="189" ht="30.0" customHeight="1">
      <c r="A189" s="198" t="s">
        <v>350</v>
      </c>
      <c r="B189" s="199"/>
      <c r="C189" s="200"/>
      <c r="D189" s="201"/>
      <c r="E189" s="206">
        <f>SUM(E184:E187)</f>
        <v>0</v>
      </c>
      <c r="F189" s="222"/>
      <c r="G189" s="204">
        <f>SUM(G184:G188)</f>
        <v>0</v>
      </c>
      <c r="H189" s="206">
        <f>SUM(H184:H187)</f>
        <v>0</v>
      </c>
      <c r="I189" s="222"/>
      <c r="J189" s="204">
        <f>SUM(J184:J188)</f>
        <v>0</v>
      </c>
      <c r="K189" s="223">
        <f>SUM(K184:K187)</f>
        <v>0</v>
      </c>
      <c r="L189" s="222"/>
      <c r="M189" s="204">
        <f>SUM(M184:M188)</f>
        <v>0</v>
      </c>
      <c r="N189" s="223">
        <f>SUM(N184:N187)</f>
        <v>0</v>
      </c>
      <c r="O189" s="222"/>
      <c r="P189" s="204">
        <f>SUM(P184:P188)</f>
        <v>0</v>
      </c>
      <c r="Q189" s="223">
        <f>SUM(Q184:Q187)</f>
        <v>0</v>
      </c>
      <c r="R189" s="222"/>
      <c r="S189" s="204">
        <f>SUM(S184:S188)</f>
        <v>0</v>
      </c>
      <c r="T189" s="223">
        <f>SUM(T184:T187)</f>
        <v>0</v>
      </c>
      <c r="U189" s="222"/>
      <c r="V189" s="207">
        <f t="shared" ref="V189:X189" si="371">SUM(V184:V188)</f>
        <v>0</v>
      </c>
      <c r="W189" s="279">
        <f t="shared" si="371"/>
        <v>0</v>
      </c>
      <c r="X189" s="280">
        <f t="shared" si="371"/>
        <v>0</v>
      </c>
      <c r="Y189" s="280">
        <f t="shared" si="369"/>
        <v>0</v>
      </c>
      <c r="Z189" s="280" t="str">
        <f t="shared" si="370"/>
        <v>#DIV/0!</v>
      </c>
      <c r="AA189" s="281"/>
      <c r="AB189" s="10"/>
      <c r="AC189" s="10"/>
      <c r="AD189" s="10"/>
      <c r="AE189" s="10"/>
      <c r="AF189" s="10"/>
      <c r="AG189" s="10"/>
    </row>
    <row r="190" ht="30.0" customHeight="1">
      <c r="A190" s="211" t="s">
        <v>79</v>
      </c>
      <c r="B190" s="256">
        <v>11.0</v>
      </c>
      <c r="C190" s="213" t="s">
        <v>351</v>
      </c>
      <c r="D190" s="214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282"/>
      <c r="X190" s="282"/>
      <c r="Y190" s="215"/>
      <c r="Z190" s="282"/>
      <c r="AA190" s="283"/>
      <c r="AB190" s="10"/>
      <c r="AC190" s="10"/>
      <c r="AD190" s="10"/>
      <c r="AE190" s="10"/>
      <c r="AF190" s="10"/>
      <c r="AG190" s="10"/>
    </row>
    <row r="191" ht="30.0" customHeight="1">
      <c r="A191" s="331" t="s">
        <v>84</v>
      </c>
      <c r="B191" s="315">
        <v>43841.0</v>
      </c>
      <c r="C191" s="319" t="s">
        <v>352</v>
      </c>
      <c r="D191" s="190" t="s">
        <v>124</v>
      </c>
      <c r="E191" s="191"/>
      <c r="F191" s="192"/>
      <c r="G191" s="193">
        <f t="shared" ref="G191:G192" si="372">E191*F191</f>
        <v>0</v>
      </c>
      <c r="H191" s="191"/>
      <c r="I191" s="192"/>
      <c r="J191" s="193">
        <f t="shared" ref="J191:J192" si="373">H191*I191</f>
        <v>0</v>
      </c>
      <c r="K191" s="191"/>
      <c r="L191" s="192"/>
      <c r="M191" s="193">
        <f t="shared" ref="M191:M192" si="374">K191*L191</f>
        <v>0</v>
      </c>
      <c r="N191" s="191"/>
      <c r="O191" s="192"/>
      <c r="P191" s="193">
        <f t="shared" ref="P191:P192" si="375">N191*O191</f>
        <v>0</v>
      </c>
      <c r="Q191" s="191"/>
      <c r="R191" s="192"/>
      <c r="S191" s="193">
        <f t="shared" ref="S191:S192" si="376">Q191*R191</f>
        <v>0</v>
      </c>
      <c r="T191" s="191"/>
      <c r="U191" s="192"/>
      <c r="V191" s="321">
        <f t="shared" ref="V191:V192" si="377">T191*U191</f>
        <v>0</v>
      </c>
      <c r="W191" s="322">
        <f t="shared" ref="W191:W192" si="378">G191+M191+S191</f>
        <v>0</v>
      </c>
      <c r="X191" s="286">
        <f t="shared" ref="X191:X192" si="379">J191+P191+V191</f>
        <v>0</v>
      </c>
      <c r="Y191" s="286">
        <f t="shared" ref="Y191:Y193" si="380">W191-X191</f>
        <v>0</v>
      </c>
      <c r="Z191" s="287" t="str">
        <f t="shared" ref="Z191:Z193" si="381">Y191/W191</f>
        <v>#DIV/0!</v>
      </c>
      <c r="AA191" s="323"/>
      <c r="AB191" s="163"/>
      <c r="AC191" s="163"/>
      <c r="AD191" s="163"/>
      <c r="AE191" s="163"/>
      <c r="AF191" s="163"/>
      <c r="AG191" s="163"/>
    </row>
    <row r="192" ht="30.0" customHeight="1">
      <c r="A192" s="332" t="s">
        <v>84</v>
      </c>
      <c r="B192" s="315">
        <v>43872.0</v>
      </c>
      <c r="C192" s="195" t="s">
        <v>352</v>
      </c>
      <c r="D192" s="166" t="s">
        <v>124</v>
      </c>
      <c r="E192" s="167"/>
      <c r="F192" s="168"/>
      <c r="G192" s="157">
        <f t="shared" si="372"/>
        <v>0</v>
      </c>
      <c r="H192" s="167"/>
      <c r="I192" s="168"/>
      <c r="J192" s="157">
        <f t="shared" si="373"/>
        <v>0</v>
      </c>
      <c r="K192" s="167"/>
      <c r="L192" s="168"/>
      <c r="M192" s="169">
        <f t="shared" si="374"/>
        <v>0</v>
      </c>
      <c r="N192" s="167"/>
      <c r="O192" s="168"/>
      <c r="P192" s="169">
        <f t="shared" si="375"/>
        <v>0</v>
      </c>
      <c r="Q192" s="167"/>
      <c r="R192" s="168"/>
      <c r="S192" s="169">
        <f t="shared" si="376"/>
        <v>0</v>
      </c>
      <c r="T192" s="167"/>
      <c r="U192" s="168"/>
      <c r="V192" s="291">
        <f t="shared" si="377"/>
        <v>0</v>
      </c>
      <c r="W192" s="333">
        <f t="shared" si="378"/>
        <v>0</v>
      </c>
      <c r="X192" s="293">
        <f t="shared" si="379"/>
        <v>0</v>
      </c>
      <c r="Y192" s="293">
        <f t="shared" si="380"/>
        <v>0</v>
      </c>
      <c r="Z192" s="294" t="str">
        <f t="shared" si="381"/>
        <v>#DIV/0!</v>
      </c>
      <c r="AA192" s="330"/>
      <c r="AB192" s="162"/>
      <c r="AC192" s="163"/>
      <c r="AD192" s="163"/>
      <c r="AE192" s="163"/>
      <c r="AF192" s="163"/>
      <c r="AG192" s="163"/>
    </row>
    <row r="193" ht="30.0" customHeight="1">
      <c r="A193" s="334" t="s">
        <v>353</v>
      </c>
      <c r="B193" s="335"/>
      <c r="C193" s="335"/>
      <c r="D193" s="336"/>
      <c r="E193" s="206">
        <f>SUM(E191:E192)</f>
        <v>0</v>
      </c>
      <c r="F193" s="222"/>
      <c r="G193" s="204">
        <f t="shared" ref="G193:H193" si="382">SUM(G191:G192)</f>
        <v>0</v>
      </c>
      <c r="H193" s="206">
        <f t="shared" si="382"/>
        <v>0</v>
      </c>
      <c r="I193" s="222"/>
      <c r="J193" s="204">
        <f t="shared" ref="J193:K193" si="383">SUM(J191:J192)</f>
        <v>0</v>
      </c>
      <c r="K193" s="223">
        <f t="shared" si="383"/>
        <v>0</v>
      </c>
      <c r="L193" s="222"/>
      <c r="M193" s="204">
        <f t="shared" ref="M193:N193" si="384">SUM(M191:M192)</f>
        <v>0</v>
      </c>
      <c r="N193" s="223">
        <f t="shared" si="384"/>
        <v>0</v>
      </c>
      <c r="O193" s="222"/>
      <c r="P193" s="204">
        <f t="shared" ref="P193:Q193" si="385">SUM(P191:P192)</f>
        <v>0</v>
      </c>
      <c r="Q193" s="223">
        <f t="shared" si="385"/>
        <v>0</v>
      </c>
      <c r="R193" s="222"/>
      <c r="S193" s="204">
        <f t="shared" ref="S193:T193" si="386">SUM(S191:S192)</f>
        <v>0</v>
      </c>
      <c r="T193" s="223">
        <f t="shared" si="386"/>
        <v>0</v>
      </c>
      <c r="U193" s="222"/>
      <c r="V193" s="207">
        <f t="shared" ref="V193:X193" si="387">SUM(V191:V192)</f>
        <v>0</v>
      </c>
      <c r="W193" s="279">
        <f t="shared" si="387"/>
        <v>0</v>
      </c>
      <c r="X193" s="280">
        <f t="shared" si="387"/>
        <v>0</v>
      </c>
      <c r="Y193" s="280">
        <f t="shared" si="380"/>
        <v>0</v>
      </c>
      <c r="Z193" s="280" t="str">
        <f t="shared" si="381"/>
        <v>#DIV/0!</v>
      </c>
      <c r="AA193" s="281"/>
      <c r="AB193" s="10"/>
      <c r="AC193" s="10"/>
      <c r="AD193" s="10"/>
      <c r="AE193" s="10"/>
      <c r="AF193" s="10"/>
      <c r="AG193" s="10"/>
    </row>
    <row r="194" ht="30.0" customHeight="1">
      <c r="A194" s="255" t="s">
        <v>79</v>
      </c>
      <c r="B194" s="256">
        <v>12.0</v>
      </c>
      <c r="C194" s="257" t="s">
        <v>354</v>
      </c>
      <c r="D194" s="3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282"/>
      <c r="X194" s="282"/>
      <c r="Y194" s="215"/>
      <c r="Z194" s="282"/>
      <c r="AA194" s="283"/>
      <c r="AB194" s="10"/>
      <c r="AC194" s="10"/>
      <c r="AD194" s="10"/>
      <c r="AE194" s="10"/>
      <c r="AF194" s="10"/>
      <c r="AG194" s="10"/>
    </row>
    <row r="195" ht="30.0" customHeight="1">
      <c r="A195" s="188" t="s">
        <v>84</v>
      </c>
      <c r="B195" s="338">
        <v>43842.0</v>
      </c>
      <c r="C195" s="339" t="s">
        <v>355</v>
      </c>
      <c r="D195" s="307" t="s">
        <v>165</v>
      </c>
      <c r="E195" s="320"/>
      <c r="F195" s="192"/>
      <c r="G195" s="193">
        <f t="shared" ref="G195:G198" si="388">E195*F195</f>
        <v>0</v>
      </c>
      <c r="H195" s="320"/>
      <c r="I195" s="192"/>
      <c r="J195" s="193">
        <f t="shared" ref="J195:J198" si="389">H195*I195</f>
        <v>0</v>
      </c>
      <c r="K195" s="191"/>
      <c r="L195" s="192"/>
      <c r="M195" s="193">
        <f t="shared" ref="M195:M198" si="390">K195*L195</f>
        <v>0</v>
      </c>
      <c r="N195" s="191"/>
      <c r="O195" s="192"/>
      <c r="P195" s="193">
        <f t="shared" ref="P195:P198" si="391">N195*O195</f>
        <v>0</v>
      </c>
      <c r="Q195" s="191"/>
      <c r="R195" s="192"/>
      <c r="S195" s="193">
        <f t="shared" ref="S195:S198" si="392">Q195*R195</f>
        <v>0</v>
      </c>
      <c r="T195" s="191"/>
      <c r="U195" s="192"/>
      <c r="V195" s="321">
        <f t="shared" ref="V195:V198" si="393">T195*U195</f>
        <v>0</v>
      </c>
      <c r="W195" s="322">
        <f t="shared" ref="W195:W198" si="394">G195+M195+S195</f>
        <v>0</v>
      </c>
      <c r="X195" s="286">
        <f t="shared" ref="X195:X198" si="395">J195+P195+V195</f>
        <v>0</v>
      </c>
      <c r="Y195" s="286">
        <f t="shared" ref="Y195:Y199" si="396">W195-X195</f>
        <v>0</v>
      </c>
      <c r="Z195" s="287" t="str">
        <f t="shared" ref="Z195:Z199" si="397">Y195/W195</f>
        <v>#DIV/0!</v>
      </c>
      <c r="AA195" s="340"/>
      <c r="AB195" s="162"/>
      <c r="AC195" s="163"/>
      <c r="AD195" s="163"/>
      <c r="AE195" s="163"/>
      <c r="AF195" s="163"/>
      <c r="AG195" s="163"/>
    </row>
    <row r="196" ht="30.0" customHeight="1">
      <c r="A196" s="151" t="s">
        <v>84</v>
      </c>
      <c r="B196" s="315">
        <v>43873.0</v>
      </c>
      <c r="C196" s="220" t="s">
        <v>356</v>
      </c>
      <c r="D196" s="316" t="s">
        <v>327</v>
      </c>
      <c r="E196" s="317"/>
      <c r="F196" s="156"/>
      <c r="G196" s="157">
        <f t="shared" si="388"/>
        <v>0</v>
      </c>
      <c r="H196" s="317"/>
      <c r="I196" s="156"/>
      <c r="J196" s="157">
        <f t="shared" si="389"/>
        <v>0</v>
      </c>
      <c r="K196" s="155"/>
      <c r="L196" s="156"/>
      <c r="M196" s="157">
        <f t="shared" si="390"/>
        <v>0</v>
      </c>
      <c r="N196" s="155"/>
      <c r="O196" s="156"/>
      <c r="P196" s="157">
        <f t="shared" si="391"/>
        <v>0</v>
      </c>
      <c r="Q196" s="155"/>
      <c r="R196" s="156"/>
      <c r="S196" s="157">
        <f t="shared" si="392"/>
        <v>0</v>
      </c>
      <c r="T196" s="155"/>
      <c r="U196" s="156"/>
      <c r="V196" s="284">
        <f t="shared" si="393"/>
        <v>0</v>
      </c>
      <c r="W196" s="341">
        <f t="shared" si="394"/>
        <v>0</v>
      </c>
      <c r="X196" s="159">
        <f t="shared" si="395"/>
        <v>0</v>
      </c>
      <c r="Y196" s="159">
        <f t="shared" si="396"/>
        <v>0</v>
      </c>
      <c r="Z196" s="160" t="str">
        <f t="shared" si="397"/>
        <v>#DIV/0!</v>
      </c>
      <c r="AA196" s="342"/>
      <c r="AB196" s="163"/>
      <c r="AC196" s="163"/>
      <c r="AD196" s="163"/>
      <c r="AE196" s="163"/>
      <c r="AF196" s="163"/>
      <c r="AG196" s="163"/>
    </row>
    <row r="197" ht="30.0" customHeight="1">
      <c r="A197" s="164" t="s">
        <v>84</v>
      </c>
      <c r="B197" s="324">
        <v>43902.0</v>
      </c>
      <c r="C197" s="195" t="s">
        <v>357</v>
      </c>
      <c r="D197" s="325" t="s">
        <v>327</v>
      </c>
      <c r="E197" s="326"/>
      <c r="F197" s="168"/>
      <c r="G197" s="169">
        <f t="shared" si="388"/>
        <v>0</v>
      </c>
      <c r="H197" s="326"/>
      <c r="I197" s="168"/>
      <c r="J197" s="169">
        <f t="shared" si="389"/>
        <v>0</v>
      </c>
      <c r="K197" s="167"/>
      <c r="L197" s="168"/>
      <c r="M197" s="169">
        <f t="shared" si="390"/>
        <v>0</v>
      </c>
      <c r="N197" s="167"/>
      <c r="O197" s="168"/>
      <c r="P197" s="169">
        <f t="shared" si="391"/>
        <v>0</v>
      </c>
      <c r="Q197" s="167"/>
      <c r="R197" s="168"/>
      <c r="S197" s="169">
        <f t="shared" si="392"/>
        <v>0</v>
      </c>
      <c r="T197" s="167"/>
      <c r="U197" s="168"/>
      <c r="V197" s="291">
        <f t="shared" si="393"/>
        <v>0</v>
      </c>
      <c r="W197" s="327">
        <f t="shared" si="394"/>
        <v>0</v>
      </c>
      <c r="X197" s="159">
        <f t="shared" si="395"/>
        <v>0</v>
      </c>
      <c r="Y197" s="159">
        <f t="shared" si="396"/>
        <v>0</v>
      </c>
      <c r="Z197" s="160" t="str">
        <f t="shared" si="397"/>
        <v>#DIV/0!</v>
      </c>
      <c r="AA197" s="343"/>
      <c r="AB197" s="163"/>
      <c r="AC197" s="163"/>
      <c r="AD197" s="163"/>
      <c r="AE197" s="163"/>
      <c r="AF197" s="163"/>
      <c r="AG197" s="163"/>
    </row>
    <row r="198" ht="30.0" customHeight="1">
      <c r="A198" s="164" t="s">
        <v>84</v>
      </c>
      <c r="B198" s="324">
        <v>43933.0</v>
      </c>
      <c r="C198" s="290" t="s">
        <v>358</v>
      </c>
      <c r="D198" s="329"/>
      <c r="E198" s="326"/>
      <c r="F198" s="168">
        <v>0.22</v>
      </c>
      <c r="G198" s="169">
        <f t="shared" si="388"/>
        <v>0</v>
      </c>
      <c r="H198" s="326"/>
      <c r="I198" s="168">
        <v>0.22</v>
      </c>
      <c r="J198" s="169">
        <f t="shared" si="389"/>
        <v>0</v>
      </c>
      <c r="K198" s="167"/>
      <c r="L198" s="168">
        <v>0.22</v>
      </c>
      <c r="M198" s="169">
        <f t="shared" si="390"/>
        <v>0</v>
      </c>
      <c r="N198" s="167"/>
      <c r="O198" s="168">
        <v>0.22</v>
      </c>
      <c r="P198" s="169">
        <f t="shared" si="391"/>
        <v>0</v>
      </c>
      <c r="Q198" s="167"/>
      <c r="R198" s="168">
        <v>0.22</v>
      </c>
      <c r="S198" s="169">
        <f t="shared" si="392"/>
        <v>0</v>
      </c>
      <c r="T198" s="167"/>
      <c r="U198" s="168">
        <v>0.22</v>
      </c>
      <c r="V198" s="291">
        <f t="shared" si="393"/>
        <v>0</v>
      </c>
      <c r="W198" s="292">
        <f t="shared" si="394"/>
        <v>0</v>
      </c>
      <c r="X198" s="293">
        <f t="shared" si="395"/>
        <v>0</v>
      </c>
      <c r="Y198" s="293">
        <f t="shared" si="396"/>
        <v>0</v>
      </c>
      <c r="Z198" s="294" t="str">
        <f t="shared" si="397"/>
        <v>#DIV/0!</v>
      </c>
      <c r="AA198" s="184"/>
      <c r="AB198" s="10"/>
      <c r="AC198" s="10"/>
      <c r="AD198" s="10"/>
      <c r="AE198" s="10"/>
      <c r="AF198" s="10"/>
      <c r="AG198" s="10"/>
    </row>
    <row r="199" ht="30.0" customHeight="1">
      <c r="A199" s="198" t="s">
        <v>359</v>
      </c>
      <c r="B199" s="199"/>
      <c r="C199" s="200"/>
      <c r="D199" s="344"/>
      <c r="E199" s="206">
        <f>SUM(E195:E197)</f>
        <v>0</v>
      </c>
      <c r="F199" s="222"/>
      <c r="G199" s="204">
        <f>SUM(G195:G198)</f>
        <v>0</v>
      </c>
      <c r="H199" s="206">
        <f>SUM(H195:H197)</f>
        <v>0</v>
      </c>
      <c r="I199" s="222"/>
      <c r="J199" s="204">
        <f>SUM(J195:J198)</f>
        <v>0</v>
      </c>
      <c r="K199" s="223">
        <f>SUM(K195:K197)</f>
        <v>0</v>
      </c>
      <c r="L199" s="222"/>
      <c r="M199" s="204">
        <f>SUM(M195:M198)</f>
        <v>0</v>
      </c>
      <c r="N199" s="223">
        <f>SUM(N195:N197)</f>
        <v>0</v>
      </c>
      <c r="O199" s="222"/>
      <c r="P199" s="204">
        <f>SUM(P195:P198)</f>
        <v>0</v>
      </c>
      <c r="Q199" s="223">
        <f>SUM(Q195:Q197)</f>
        <v>0</v>
      </c>
      <c r="R199" s="222"/>
      <c r="S199" s="204">
        <f>SUM(S195:S198)</f>
        <v>0</v>
      </c>
      <c r="T199" s="223">
        <f>SUM(T195:T197)</f>
        <v>0</v>
      </c>
      <c r="U199" s="222"/>
      <c r="V199" s="207">
        <f t="shared" ref="V199:X199" si="398">SUM(V195:V198)</f>
        <v>0</v>
      </c>
      <c r="W199" s="279">
        <f t="shared" si="398"/>
        <v>0</v>
      </c>
      <c r="X199" s="280">
        <f t="shared" si="398"/>
        <v>0</v>
      </c>
      <c r="Y199" s="280">
        <f t="shared" si="396"/>
        <v>0</v>
      </c>
      <c r="Z199" s="280" t="str">
        <f t="shared" si="397"/>
        <v>#DIV/0!</v>
      </c>
      <c r="AA199" s="281"/>
      <c r="AB199" s="10"/>
      <c r="AC199" s="10"/>
      <c r="AD199" s="10"/>
      <c r="AE199" s="10"/>
      <c r="AF199" s="10"/>
      <c r="AG199" s="10"/>
    </row>
    <row r="200" ht="30.0" customHeight="1">
      <c r="A200" s="255" t="s">
        <v>79</v>
      </c>
      <c r="B200" s="345">
        <v>13.0</v>
      </c>
      <c r="C200" s="257" t="s">
        <v>360</v>
      </c>
      <c r="D200" s="136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282"/>
      <c r="X200" s="282"/>
      <c r="Y200" s="215"/>
      <c r="Z200" s="282"/>
      <c r="AA200" s="283"/>
      <c r="AB200" s="9"/>
      <c r="AC200" s="10"/>
      <c r="AD200" s="10"/>
      <c r="AE200" s="10"/>
      <c r="AF200" s="10"/>
      <c r="AG200" s="10"/>
    </row>
    <row r="201" ht="30.0" customHeight="1">
      <c r="A201" s="140" t="s">
        <v>81</v>
      </c>
      <c r="B201" s="187" t="s">
        <v>361</v>
      </c>
      <c r="C201" s="346" t="s">
        <v>362</v>
      </c>
      <c r="D201" s="173"/>
      <c r="E201" s="174">
        <f>SUM(E202:E204)</f>
        <v>1</v>
      </c>
      <c r="F201" s="175"/>
      <c r="G201" s="176">
        <f>SUM(G202:G205)</f>
        <v>48000</v>
      </c>
      <c r="H201" s="174">
        <f>SUM(H202:H204)</f>
        <v>1</v>
      </c>
      <c r="I201" s="175"/>
      <c r="J201" s="176">
        <f>SUM(J202:J205)</f>
        <v>48000</v>
      </c>
      <c r="K201" s="174">
        <f>SUM(K202:K204)</f>
        <v>0</v>
      </c>
      <c r="L201" s="175"/>
      <c r="M201" s="176">
        <f>SUM(M202:M205)</f>
        <v>0</v>
      </c>
      <c r="N201" s="174">
        <f>SUM(N202:N204)</f>
        <v>0</v>
      </c>
      <c r="O201" s="175"/>
      <c r="P201" s="176">
        <f>SUM(P202:P205)</f>
        <v>0</v>
      </c>
      <c r="Q201" s="174">
        <f>SUM(Q202:Q204)</f>
        <v>0</v>
      </c>
      <c r="R201" s="175"/>
      <c r="S201" s="176">
        <f>SUM(S202:S205)</f>
        <v>0</v>
      </c>
      <c r="T201" s="174">
        <f>SUM(T202:T204)</f>
        <v>0</v>
      </c>
      <c r="U201" s="175"/>
      <c r="V201" s="347">
        <f t="shared" ref="V201:X201" si="399">SUM(V202:V205)</f>
        <v>0</v>
      </c>
      <c r="W201" s="348">
        <f t="shared" si="399"/>
        <v>48000</v>
      </c>
      <c r="X201" s="176">
        <f t="shared" si="399"/>
        <v>48000</v>
      </c>
      <c r="Y201" s="176">
        <f t="shared" ref="Y201:Y224" si="400">W201-X201</f>
        <v>0</v>
      </c>
      <c r="Z201" s="176">
        <f t="shared" ref="Z201:Z225" si="401">Y201/W201</f>
        <v>0</v>
      </c>
      <c r="AA201" s="178"/>
      <c r="AB201" s="150"/>
      <c r="AC201" s="150"/>
      <c r="AD201" s="150"/>
      <c r="AE201" s="150"/>
      <c r="AF201" s="150"/>
      <c r="AG201" s="150"/>
    </row>
    <row r="202" ht="30.0" customHeight="1">
      <c r="A202" s="151" t="s">
        <v>84</v>
      </c>
      <c r="B202" s="152" t="s">
        <v>363</v>
      </c>
      <c r="C202" s="349" t="s">
        <v>364</v>
      </c>
      <c r="D202" s="154" t="s">
        <v>155</v>
      </c>
      <c r="E202" s="155">
        <v>1.0</v>
      </c>
      <c r="F202" s="156">
        <v>48000.0</v>
      </c>
      <c r="G202" s="157">
        <f t="shared" ref="G202:G205" si="402">E202*F202</f>
        <v>48000</v>
      </c>
      <c r="H202" s="155">
        <v>1.0</v>
      </c>
      <c r="I202" s="156">
        <v>48000.0</v>
      </c>
      <c r="J202" s="157">
        <f t="shared" ref="J202:J205" si="403">H202*I202</f>
        <v>48000</v>
      </c>
      <c r="K202" s="155"/>
      <c r="L202" s="156"/>
      <c r="M202" s="157">
        <f t="shared" ref="M202:M205" si="404">K202*L202</f>
        <v>0</v>
      </c>
      <c r="N202" s="155"/>
      <c r="O202" s="156"/>
      <c r="P202" s="157">
        <f t="shared" ref="P202:P205" si="405">N202*O202</f>
        <v>0</v>
      </c>
      <c r="Q202" s="155"/>
      <c r="R202" s="156"/>
      <c r="S202" s="157">
        <f t="shared" ref="S202:S205" si="406">Q202*R202</f>
        <v>0</v>
      </c>
      <c r="T202" s="155"/>
      <c r="U202" s="156"/>
      <c r="V202" s="284">
        <f t="shared" ref="V202:V205" si="407">T202*U202</f>
        <v>0</v>
      </c>
      <c r="W202" s="289">
        <f t="shared" ref="W202:W205" si="408">G202+M202+S202</f>
        <v>48000</v>
      </c>
      <c r="X202" s="159">
        <f t="shared" ref="X202:X205" si="409">J202+P202+V202</f>
        <v>48000</v>
      </c>
      <c r="Y202" s="159">
        <f t="shared" si="400"/>
        <v>0</v>
      </c>
      <c r="Z202" s="160">
        <f t="shared" si="401"/>
        <v>0</v>
      </c>
      <c r="AA202" s="161"/>
      <c r="AB202" s="163"/>
      <c r="AC202" s="163"/>
      <c r="AD202" s="163"/>
      <c r="AE202" s="163"/>
      <c r="AF202" s="163"/>
      <c r="AG202" s="163"/>
    </row>
    <row r="203" ht="30.0" customHeight="1">
      <c r="A203" s="151" t="s">
        <v>84</v>
      </c>
      <c r="B203" s="152" t="s">
        <v>365</v>
      </c>
      <c r="C203" s="350" t="s">
        <v>366</v>
      </c>
      <c r="D203" s="154" t="s">
        <v>155</v>
      </c>
      <c r="E203" s="155"/>
      <c r="F203" s="156"/>
      <c r="G203" s="157">
        <f t="shared" si="402"/>
        <v>0</v>
      </c>
      <c r="H203" s="155"/>
      <c r="I203" s="156"/>
      <c r="J203" s="157">
        <f t="shared" si="403"/>
        <v>0</v>
      </c>
      <c r="K203" s="155"/>
      <c r="L203" s="156"/>
      <c r="M203" s="157">
        <f t="shared" si="404"/>
        <v>0</v>
      </c>
      <c r="N203" s="155"/>
      <c r="O203" s="156"/>
      <c r="P203" s="157">
        <f t="shared" si="405"/>
        <v>0</v>
      </c>
      <c r="Q203" s="155"/>
      <c r="R203" s="156"/>
      <c r="S203" s="157">
        <f t="shared" si="406"/>
        <v>0</v>
      </c>
      <c r="T203" s="155"/>
      <c r="U203" s="156"/>
      <c r="V203" s="284">
        <f t="shared" si="407"/>
        <v>0</v>
      </c>
      <c r="W203" s="289">
        <f t="shared" si="408"/>
        <v>0</v>
      </c>
      <c r="X203" s="159">
        <f t="shared" si="409"/>
        <v>0</v>
      </c>
      <c r="Y203" s="159">
        <f t="shared" si="400"/>
        <v>0</v>
      </c>
      <c r="Z203" s="160" t="str">
        <f t="shared" si="401"/>
        <v>#DIV/0!</v>
      </c>
      <c r="AA203" s="161"/>
      <c r="AB203" s="163"/>
      <c r="AC203" s="163"/>
      <c r="AD203" s="163"/>
      <c r="AE203" s="163"/>
      <c r="AF203" s="163"/>
      <c r="AG203" s="163"/>
    </row>
    <row r="204" ht="30.0" customHeight="1">
      <c r="A204" s="151" t="s">
        <v>84</v>
      </c>
      <c r="B204" s="152" t="s">
        <v>367</v>
      </c>
      <c r="C204" s="350" t="s">
        <v>368</v>
      </c>
      <c r="D204" s="154" t="s">
        <v>155</v>
      </c>
      <c r="E204" s="155"/>
      <c r="F204" s="156"/>
      <c r="G204" s="157">
        <f t="shared" si="402"/>
        <v>0</v>
      </c>
      <c r="H204" s="155"/>
      <c r="I204" s="156"/>
      <c r="J204" s="157">
        <f t="shared" si="403"/>
        <v>0</v>
      </c>
      <c r="K204" s="155"/>
      <c r="L204" s="156"/>
      <c r="M204" s="157">
        <f t="shared" si="404"/>
        <v>0</v>
      </c>
      <c r="N204" s="155"/>
      <c r="O204" s="156"/>
      <c r="P204" s="157">
        <f t="shared" si="405"/>
        <v>0</v>
      </c>
      <c r="Q204" s="155"/>
      <c r="R204" s="156"/>
      <c r="S204" s="157">
        <f t="shared" si="406"/>
        <v>0</v>
      </c>
      <c r="T204" s="155"/>
      <c r="U204" s="156"/>
      <c r="V204" s="284">
        <f t="shared" si="407"/>
        <v>0</v>
      </c>
      <c r="W204" s="289">
        <f t="shared" si="408"/>
        <v>0</v>
      </c>
      <c r="X204" s="159">
        <f t="shared" si="409"/>
        <v>0</v>
      </c>
      <c r="Y204" s="159">
        <f t="shared" si="400"/>
        <v>0</v>
      </c>
      <c r="Z204" s="160" t="str">
        <f t="shared" si="401"/>
        <v>#DIV/0!</v>
      </c>
      <c r="AA204" s="161"/>
      <c r="AB204" s="163"/>
      <c r="AC204" s="163"/>
      <c r="AD204" s="163"/>
      <c r="AE204" s="163"/>
      <c r="AF204" s="163"/>
      <c r="AG204" s="163"/>
    </row>
    <row r="205" ht="30.0" customHeight="1">
      <c r="A205" s="179" t="s">
        <v>84</v>
      </c>
      <c r="B205" s="186" t="s">
        <v>369</v>
      </c>
      <c r="C205" s="350" t="s">
        <v>370</v>
      </c>
      <c r="D205" s="180"/>
      <c r="E205" s="181"/>
      <c r="F205" s="182">
        <v>0.22</v>
      </c>
      <c r="G205" s="183">
        <f t="shared" si="402"/>
        <v>0</v>
      </c>
      <c r="H205" s="181"/>
      <c r="I205" s="182">
        <v>0.22</v>
      </c>
      <c r="J205" s="183">
        <f t="shared" si="403"/>
        <v>0</v>
      </c>
      <c r="K205" s="181"/>
      <c r="L205" s="182">
        <v>0.22</v>
      </c>
      <c r="M205" s="183">
        <f t="shared" si="404"/>
        <v>0</v>
      </c>
      <c r="N205" s="181"/>
      <c r="O205" s="182">
        <v>0.22</v>
      </c>
      <c r="P205" s="183">
        <f t="shared" si="405"/>
        <v>0</v>
      </c>
      <c r="Q205" s="181"/>
      <c r="R205" s="182">
        <v>0.22</v>
      </c>
      <c r="S205" s="183">
        <f t="shared" si="406"/>
        <v>0</v>
      </c>
      <c r="T205" s="181"/>
      <c r="U205" s="182">
        <v>0.22</v>
      </c>
      <c r="V205" s="351">
        <f t="shared" si="407"/>
        <v>0</v>
      </c>
      <c r="W205" s="292">
        <f t="shared" si="408"/>
        <v>0</v>
      </c>
      <c r="X205" s="293">
        <f t="shared" si="409"/>
        <v>0</v>
      </c>
      <c r="Y205" s="293">
        <f t="shared" si="400"/>
        <v>0</v>
      </c>
      <c r="Z205" s="294" t="str">
        <f t="shared" si="401"/>
        <v>#DIV/0!</v>
      </c>
      <c r="AA205" s="184"/>
      <c r="AB205" s="163"/>
      <c r="AC205" s="163"/>
      <c r="AD205" s="163"/>
      <c r="AE205" s="163"/>
      <c r="AF205" s="163"/>
      <c r="AG205" s="163"/>
    </row>
    <row r="206" ht="30.0" customHeight="1">
      <c r="A206" s="352" t="s">
        <v>81</v>
      </c>
      <c r="B206" s="249" t="s">
        <v>371</v>
      </c>
      <c r="C206" s="277" t="s">
        <v>372</v>
      </c>
      <c r="D206" s="143"/>
      <c r="E206" s="144">
        <f>SUM(E207:E209)</f>
        <v>13</v>
      </c>
      <c r="F206" s="145"/>
      <c r="G206" s="146">
        <f>SUM(G207:G210)</f>
        <v>220000</v>
      </c>
      <c r="H206" s="144">
        <f>SUM(H207:H209)</f>
        <v>13</v>
      </c>
      <c r="I206" s="145"/>
      <c r="J206" s="146">
        <f>SUM(J207:J210)</f>
        <v>220000</v>
      </c>
      <c r="K206" s="144">
        <f>SUM(K207:K209)</f>
        <v>0</v>
      </c>
      <c r="L206" s="145"/>
      <c r="M206" s="146">
        <f>SUM(M207:M210)</f>
        <v>0</v>
      </c>
      <c r="N206" s="144">
        <f>SUM(N207:N209)</f>
        <v>0</v>
      </c>
      <c r="O206" s="145"/>
      <c r="P206" s="146">
        <f>SUM(P207:P210)</f>
        <v>0</v>
      </c>
      <c r="Q206" s="144">
        <f>SUM(Q207:Q209)</f>
        <v>0</v>
      </c>
      <c r="R206" s="145"/>
      <c r="S206" s="146">
        <f>SUM(S207:S210)</f>
        <v>0</v>
      </c>
      <c r="T206" s="144">
        <f>SUM(T207:T209)</f>
        <v>0</v>
      </c>
      <c r="U206" s="145"/>
      <c r="V206" s="146">
        <f t="shared" ref="V206:X206" si="410">SUM(V207:V210)</f>
        <v>0</v>
      </c>
      <c r="W206" s="146">
        <f t="shared" si="410"/>
        <v>220000</v>
      </c>
      <c r="X206" s="146">
        <f t="shared" si="410"/>
        <v>220000</v>
      </c>
      <c r="Y206" s="146">
        <f t="shared" si="400"/>
        <v>0</v>
      </c>
      <c r="Z206" s="146">
        <f t="shared" si="401"/>
        <v>0</v>
      </c>
      <c r="AA206" s="146"/>
      <c r="AB206" s="150"/>
      <c r="AC206" s="150"/>
      <c r="AD206" s="150"/>
      <c r="AE206" s="150"/>
      <c r="AF206" s="150"/>
      <c r="AG206" s="150"/>
    </row>
    <row r="207" ht="30.0" customHeight="1">
      <c r="A207" s="151" t="s">
        <v>84</v>
      </c>
      <c r="B207" s="152" t="s">
        <v>373</v>
      </c>
      <c r="C207" s="220" t="s">
        <v>374</v>
      </c>
      <c r="D207" s="154" t="s">
        <v>155</v>
      </c>
      <c r="E207" s="155">
        <v>1.0</v>
      </c>
      <c r="F207" s="156">
        <v>100000.0</v>
      </c>
      <c r="G207" s="157">
        <f t="shared" ref="G207:G210" si="411">E207*F207</f>
        <v>100000</v>
      </c>
      <c r="H207" s="155">
        <v>1.0</v>
      </c>
      <c r="I207" s="156">
        <v>100000.0</v>
      </c>
      <c r="J207" s="157">
        <f t="shared" ref="J207:J210" si="412">H207*I207</f>
        <v>100000</v>
      </c>
      <c r="K207" s="155"/>
      <c r="L207" s="156"/>
      <c r="M207" s="157">
        <f t="shared" ref="M207:M210" si="413">K207*L207</f>
        <v>0</v>
      </c>
      <c r="N207" s="155"/>
      <c r="O207" s="156"/>
      <c r="P207" s="157">
        <f t="shared" ref="P207:P210" si="414">N207*O207</f>
        <v>0</v>
      </c>
      <c r="Q207" s="155"/>
      <c r="R207" s="156"/>
      <c r="S207" s="157">
        <f t="shared" ref="S207:S210" si="415">Q207*R207</f>
        <v>0</v>
      </c>
      <c r="T207" s="155"/>
      <c r="U207" s="156"/>
      <c r="V207" s="157">
        <f t="shared" ref="V207:V210" si="416">T207*U207</f>
        <v>0</v>
      </c>
      <c r="W207" s="158">
        <f t="shared" ref="W207:W210" si="417">G207+M207+S207</f>
        <v>100000</v>
      </c>
      <c r="X207" s="159">
        <f t="shared" ref="X207:X210" si="418">J207+P207+V207</f>
        <v>100000</v>
      </c>
      <c r="Y207" s="159">
        <f t="shared" si="400"/>
        <v>0</v>
      </c>
      <c r="Z207" s="160">
        <f t="shared" si="401"/>
        <v>0</v>
      </c>
      <c r="AA207" s="161"/>
      <c r="AB207" s="163"/>
      <c r="AC207" s="163"/>
      <c r="AD207" s="163"/>
      <c r="AE207" s="163"/>
      <c r="AF207" s="163"/>
      <c r="AG207" s="163"/>
    </row>
    <row r="208" ht="30.0" customHeight="1">
      <c r="A208" s="151" t="s">
        <v>84</v>
      </c>
      <c r="B208" s="152" t="s">
        <v>375</v>
      </c>
      <c r="C208" s="220" t="s">
        <v>376</v>
      </c>
      <c r="D208" s="154" t="s">
        <v>155</v>
      </c>
      <c r="E208" s="155">
        <v>12.0</v>
      </c>
      <c r="F208" s="156">
        <v>10000.0</v>
      </c>
      <c r="G208" s="157">
        <f t="shared" si="411"/>
        <v>120000</v>
      </c>
      <c r="H208" s="155">
        <v>12.0</v>
      </c>
      <c r="I208" s="156">
        <v>10000.0</v>
      </c>
      <c r="J208" s="157">
        <f t="shared" si="412"/>
        <v>120000</v>
      </c>
      <c r="K208" s="155"/>
      <c r="L208" s="156"/>
      <c r="M208" s="157">
        <f t="shared" si="413"/>
        <v>0</v>
      </c>
      <c r="N208" s="155"/>
      <c r="O208" s="156"/>
      <c r="P208" s="157">
        <f t="shared" si="414"/>
        <v>0</v>
      </c>
      <c r="Q208" s="155"/>
      <c r="R208" s="156"/>
      <c r="S208" s="157">
        <f t="shared" si="415"/>
        <v>0</v>
      </c>
      <c r="T208" s="155"/>
      <c r="U208" s="156"/>
      <c r="V208" s="157">
        <f t="shared" si="416"/>
        <v>0</v>
      </c>
      <c r="W208" s="158">
        <f t="shared" si="417"/>
        <v>120000</v>
      </c>
      <c r="X208" s="159">
        <f t="shared" si="418"/>
        <v>120000</v>
      </c>
      <c r="Y208" s="159">
        <f t="shared" si="400"/>
        <v>0</v>
      </c>
      <c r="Z208" s="160">
        <f t="shared" si="401"/>
        <v>0</v>
      </c>
      <c r="AA208" s="161"/>
      <c r="AB208" s="163"/>
      <c r="AC208" s="163"/>
      <c r="AD208" s="163"/>
      <c r="AE208" s="163"/>
      <c r="AF208" s="163"/>
      <c r="AG208" s="163"/>
    </row>
    <row r="209" ht="30.0" customHeight="1">
      <c r="A209" s="164" t="s">
        <v>84</v>
      </c>
      <c r="B209" s="165" t="s">
        <v>377</v>
      </c>
      <c r="C209" s="220" t="s">
        <v>378</v>
      </c>
      <c r="D209" s="166"/>
      <c r="E209" s="167"/>
      <c r="F209" s="168"/>
      <c r="G209" s="169">
        <f t="shared" si="411"/>
        <v>0</v>
      </c>
      <c r="H209" s="167"/>
      <c r="I209" s="168"/>
      <c r="J209" s="169">
        <f t="shared" si="412"/>
        <v>0</v>
      </c>
      <c r="K209" s="167"/>
      <c r="L209" s="168"/>
      <c r="M209" s="169">
        <f t="shared" si="413"/>
        <v>0</v>
      </c>
      <c r="N209" s="167"/>
      <c r="O209" s="168"/>
      <c r="P209" s="169">
        <f t="shared" si="414"/>
        <v>0</v>
      </c>
      <c r="Q209" s="167"/>
      <c r="R209" s="168"/>
      <c r="S209" s="169">
        <f t="shared" si="415"/>
        <v>0</v>
      </c>
      <c r="T209" s="167"/>
      <c r="U209" s="168"/>
      <c r="V209" s="169">
        <f t="shared" si="416"/>
        <v>0</v>
      </c>
      <c r="W209" s="170">
        <f t="shared" si="417"/>
        <v>0</v>
      </c>
      <c r="X209" s="159">
        <f t="shared" si="418"/>
        <v>0</v>
      </c>
      <c r="Y209" s="159">
        <f t="shared" si="400"/>
        <v>0</v>
      </c>
      <c r="Z209" s="160" t="str">
        <f t="shared" si="401"/>
        <v>#DIV/0!</v>
      </c>
      <c r="AA209" s="171"/>
      <c r="AB209" s="163"/>
      <c r="AC209" s="163"/>
      <c r="AD209" s="163"/>
      <c r="AE209" s="163"/>
      <c r="AF209" s="163"/>
      <c r="AG209" s="163"/>
    </row>
    <row r="210" ht="30.0" customHeight="1">
      <c r="A210" s="164" t="s">
        <v>84</v>
      </c>
      <c r="B210" s="165" t="s">
        <v>379</v>
      </c>
      <c r="C210" s="221" t="s">
        <v>380</v>
      </c>
      <c r="D210" s="180"/>
      <c r="E210" s="167"/>
      <c r="F210" s="168">
        <v>0.22</v>
      </c>
      <c r="G210" s="169">
        <f t="shared" si="411"/>
        <v>0</v>
      </c>
      <c r="H210" s="167"/>
      <c r="I210" s="168">
        <v>0.22</v>
      </c>
      <c r="J210" s="169">
        <f t="shared" si="412"/>
        <v>0</v>
      </c>
      <c r="K210" s="167"/>
      <c r="L210" s="168">
        <v>0.22</v>
      </c>
      <c r="M210" s="169">
        <f t="shared" si="413"/>
        <v>0</v>
      </c>
      <c r="N210" s="167"/>
      <c r="O210" s="168">
        <v>0.22</v>
      </c>
      <c r="P210" s="169">
        <f t="shared" si="414"/>
        <v>0</v>
      </c>
      <c r="Q210" s="167"/>
      <c r="R210" s="168">
        <v>0.22</v>
      </c>
      <c r="S210" s="169">
        <f t="shared" si="415"/>
        <v>0</v>
      </c>
      <c r="T210" s="167"/>
      <c r="U210" s="168">
        <v>0.22</v>
      </c>
      <c r="V210" s="169">
        <f t="shared" si="416"/>
        <v>0</v>
      </c>
      <c r="W210" s="170">
        <f t="shared" si="417"/>
        <v>0</v>
      </c>
      <c r="X210" s="159">
        <f t="shared" si="418"/>
        <v>0</v>
      </c>
      <c r="Y210" s="159">
        <f t="shared" si="400"/>
        <v>0</v>
      </c>
      <c r="Z210" s="160" t="str">
        <f t="shared" si="401"/>
        <v>#DIV/0!</v>
      </c>
      <c r="AA210" s="184"/>
      <c r="AB210" s="163"/>
      <c r="AC210" s="163"/>
      <c r="AD210" s="163"/>
      <c r="AE210" s="163"/>
      <c r="AF210" s="163"/>
      <c r="AG210" s="163"/>
    </row>
    <row r="211" ht="30.0" customHeight="1">
      <c r="A211" s="140" t="s">
        <v>81</v>
      </c>
      <c r="B211" s="187" t="s">
        <v>381</v>
      </c>
      <c r="C211" s="277" t="s">
        <v>382</v>
      </c>
      <c r="D211" s="173"/>
      <c r="E211" s="174">
        <f>SUM(E212:E214)</f>
        <v>0</v>
      </c>
      <c r="F211" s="175"/>
      <c r="G211" s="176">
        <f t="shared" ref="G211:H211" si="419">SUM(G212:G214)</f>
        <v>0</v>
      </c>
      <c r="H211" s="174">
        <f t="shared" si="419"/>
        <v>0</v>
      </c>
      <c r="I211" s="175"/>
      <c r="J211" s="176">
        <f t="shared" ref="J211:K211" si="420">SUM(J212:J214)</f>
        <v>0</v>
      </c>
      <c r="K211" s="174">
        <f t="shared" si="420"/>
        <v>0</v>
      </c>
      <c r="L211" s="175"/>
      <c r="M211" s="176">
        <f t="shared" ref="M211:N211" si="421">SUM(M212:M214)</f>
        <v>0</v>
      </c>
      <c r="N211" s="174">
        <f t="shared" si="421"/>
        <v>0</v>
      </c>
      <c r="O211" s="175"/>
      <c r="P211" s="176">
        <f t="shared" ref="P211:Q211" si="422">SUM(P212:P214)</f>
        <v>0</v>
      </c>
      <c r="Q211" s="174">
        <f t="shared" si="422"/>
        <v>0</v>
      </c>
      <c r="R211" s="175"/>
      <c r="S211" s="176">
        <f t="shared" ref="S211:T211" si="423">SUM(S212:S214)</f>
        <v>0</v>
      </c>
      <c r="T211" s="174">
        <f t="shared" si="423"/>
        <v>0</v>
      </c>
      <c r="U211" s="175"/>
      <c r="V211" s="176">
        <f t="shared" ref="V211:X211" si="424">SUM(V212:V214)</f>
        <v>0</v>
      </c>
      <c r="W211" s="176">
        <f t="shared" si="424"/>
        <v>0</v>
      </c>
      <c r="X211" s="176">
        <f t="shared" si="424"/>
        <v>0</v>
      </c>
      <c r="Y211" s="176">
        <f t="shared" si="400"/>
        <v>0</v>
      </c>
      <c r="Z211" s="176" t="str">
        <f t="shared" si="401"/>
        <v>#DIV/0!</v>
      </c>
      <c r="AA211" s="353"/>
      <c r="AB211" s="150"/>
      <c r="AC211" s="150"/>
      <c r="AD211" s="150"/>
      <c r="AE211" s="150"/>
      <c r="AF211" s="150"/>
      <c r="AG211" s="150"/>
    </row>
    <row r="212" ht="30.0" customHeight="1">
      <c r="A212" s="151" t="s">
        <v>84</v>
      </c>
      <c r="B212" s="152" t="s">
        <v>383</v>
      </c>
      <c r="C212" s="220" t="s">
        <v>384</v>
      </c>
      <c r="D212" s="154"/>
      <c r="E212" s="155"/>
      <c r="F212" s="156"/>
      <c r="G212" s="157">
        <f t="shared" ref="G212:G214" si="425">E212*F212</f>
        <v>0</v>
      </c>
      <c r="H212" s="155"/>
      <c r="I212" s="156"/>
      <c r="J212" s="157">
        <f t="shared" ref="J212:J214" si="426">H212*I212</f>
        <v>0</v>
      </c>
      <c r="K212" s="155"/>
      <c r="L212" s="156"/>
      <c r="M212" s="157">
        <f t="shared" ref="M212:M214" si="427">K212*L212</f>
        <v>0</v>
      </c>
      <c r="N212" s="155"/>
      <c r="O212" s="156"/>
      <c r="P212" s="157">
        <f t="shared" ref="P212:P214" si="428">N212*O212</f>
        <v>0</v>
      </c>
      <c r="Q212" s="155"/>
      <c r="R212" s="156"/>
      <c r="S212" s="157">
        <f t="shared" ref="S212:S214" si="429">Q212*R212</f>
        <v>0</v>
      </c>
      <c r="T212" s="155"/>
      <c r="U212" s="156"/>
      <c r="V212" s="157">
        <f t="shared" ref="V212:V214" si="430">T212*U212</f>
        <v>0</v>
      </c>
      <c r="W212" s="158">
        <f t="shared" ref="W212:W214" si="431">G212+M212+S212</f>
        <v>0</v>
      </c>
      <c r="X212" s="159">
        <f t="shared" ref="X212:X214" si="432">J212+P212+V212</f>
        <v>0</v>
      </c>
      <c r="Y212" s="159">
        <f t="shared" si="400"/>
        <v>0</v>
      </c>
      <c r="Z212" s="160" t="str">
        <f t="shared" si="401"/>
        <v>#DIV/0!</v>
      </c>
      <c r="AA212" s="342"/>
      <c r="AB212" s="163"/>
      <c r="AC212" s="163"/>
      <c r="AD212" s="163"/>
      <c r="AE212" s="163"/>
      <c r="AF212" s="163"/>
      <c r="AG212" s="163"/>
    </row>
    <row r="213" ht="30.0" customHeight="1">
      <c r="A213" s="151" t="s">
        <v>84</v>
      </c>
      <c r="B213" s="152" t="s">
        <v>385</v>
      </c>
      <c r="C213" s="220" t="s">
        <v>384</v>
      </c>
      <c r="D213" s="154"/>
      <c r="E213" s="155"/>
      <c r="F213" s="156"/>
      <c r="G213" s="157">
        <f t="shared" si="425"/>
        <v>0</v>
      </c>
      <c r="H213" s="155"/>
      <c r="I213" s="156"/>
      <c r="J213" s="157">
        <f t="shared" si="426"/>
        <v>0</v>
      </c>
      <c r="K213" s="155"/>
      <c r="L213" s="156"/>
      <c r="M213" s="157">
        <f t="shared" si="427"/>
        <v>0</v>
      </c>
      <c r="N213" s="155"/>
      <c r="O213" s="156"/>
      <c r="P213" s="157">
        <f t="shared" si="428"/>
        <v>0</v>
      </c>
      <c r="Q213" s="155"/>
      <c r="R213" s="156"/>
      <c r="S213" s="157">
        <f t="shared" si="429"/>
        <v>0</v>
      </c>
      <c r="T213" s="155"/>
      <c r="U213" s="156"/>
      <c r="V213" s="157">
        <f t="shared" si="430"/>
        <v>0</v>
      </c>
      <c r="W213" s="158">
        <f t="shared" si="431"/>
        <v>0</v>
      </c>
      <c r="X213" s="159">
        <f t="shared" si="432"/>
        <v>0</v>
      </c>
      <c r="Y213" s="159">
        <f t="shared" si="400"/>
        <v>0</v>
      </c>
      <c r="Z213" s="160" t="str">
        <f t="shared" si="401"/>
        <v>#DIV/0!</v>
      </c>
      <c r="AA213" s="342"/>
      <c r="AB213" s="163"/>
      <c r="AC213" s="163"/>
      <c r="AD213" s="163"/>
      <c r="AE213" s="163"/>
      <c r="AF213" s="163"/>
      <c r="AG213" s="163"/>
    </row>
    <row r="214" ht="30.0" customHeight="1">
      <c r="A214" s="164" t="s">
        <v>84</v>
      </c>
      <c r="B214" s="165" t="s">
        <v>386</v>
      </c>
      <c r="C214" s="195" t="s">
        <v>384</v>
      </c>
      <c r="D214" s="166"/>
      <c r="E214" s="167"/>
      <c r="F214" s="168"/>
      <c r="G214" s="169">
        <f t="shared" si="425"/>
        <v>0</v>
      </c>
      <c r="H214" s="167"/>
      <c r="I214" s="168"/>
      <c r="J214" s="169">
        <f t="shared" si="426"/>
        <v>0</v>
      </c>
      <c r="K214" s="167"/>
      <c r="L214" s="168"/>
      <c r="M214" s="169">
        <f t="shared" si="427"/>
        <v>0</v>
      </c>
      <c r="N214" s="167"/>
      <c r="O214" s="168"/>
      <c r="P214" s="169">
        <f t="shared" si="428"/>
        <v>0</v>
      </c>
      <c r="Q214" s="167"/>
      <c r="R214" s="168"/>
      <c r="S214" s="169">
        <f t="shared" si="429"/>
        <v>0</v>
      </c>
      <c r="T214" s="167"/>
      <c r="U214" s="168"/>
      <c r="V214" s="169">
        <f t="shared" si="430"/>
        <v>0</v>
      </c>
      <c r="W214" s="170">
        <f t="shared" si="431"/>
        <v>0</v>
      </c>
      <c r="X214" s="159">
        <f t="shared" si="432"/>
        <v>0</v>
      </c>
      <c r="Y214" s="159">
        <f t="shared" si="400"/>
        <v>0</v>
      </c>
      <c r="Z214" s="160" t="str">
        <f t="shared" si="401"/>
        <v>#DIV/0!</v>
      </c>
      <c r="AA214" s="343"/>
      <c r="AB214" s="163"/>
      <c r="AC214" s="163"/>
      <c r="AD214" s="163"/>
      <c r="AE214" s="163"/>
      <c r="AF214" s="163"/>
      <c r="AG214" s="163"/>
    </row>
    <row r="215" ht="30.0" customHeight="1">
      <c r="A215" s="140" t="s">
        <v>81</v>
      </c>
      <c r="B215" s="187" t="s">
        <v>387</v>
      </c>
      <c r="C215" s="354" t="s">
        <v>360</v>
      </c>
      <c r="D215" s="173"/>
      <c r="E215" s="174">
        <f>SUM(E216:E222)</f>
        <v>6</v>
      </c>
      <c r="F215" s="175"/>
      <c r="G215" s="176">
        <f>SUM(G216:G223)</f>
        <v>20880</v>
      </c>
      <c r="H215" s="174">
        <f>SUM(H216:H222)</f>
        <v>6</v>
      </c>
      <c r="I215" s="175"/>
      <c r="J215" s="176">
        <f>SUM(J216:J223)</f>
        <v>20435.4</v>
      </c>
      <c r="K215" s="174">
        <f>SUM(K216:K222)</f>
        <v>0</v>
      </c>
      <c r="L215" s="175"/>
      <c r="M215" s="176">
        <f>SUM(M216:M223)</f>
        <v>0</v>
      </c>
      <c r="N215" s="174">
        <f>SUM(N216:N222)</f>
        <v>0</v>
      </c>
      <c r="O215" s="175"/>
      <c r="P215" s="176">
        <f>SUM(P216:P223)</f>
        <v>0</v>
      </c>
      <c r="Q215" s="174">
        <f>SUM(Q216:Q222)</f>
        <v>0</v>
      </c>
      <c r="R215" s="175"/>
      <c r="S215" s="176">
        <f>SUM(S216:S223)</f>
        <v>0</v>
      </c>
      <c r="T215" s="174">
        <f>SUM(T216:T222)</f>
        <v>0</v>
      </c>
      <c r="U215" s="175"/>
      <c r="V215" s="176">
        <f t="shared" ref="V215:X215" si="433">SUM(V216:V223)</f>
        <v>0</v>
      </c>
      <c r="W215" s="176">
        <f t="shared" si="433"/>
        <v>20880</v>
      </c>
      <c r="X215" s="176">
        <f t="shared" si="433"/>
        <v>20435.4</v>
      </c>
      <c r="Y215" s="176">
        <f t="shared" si="400"/>
        <v>444.6</v>
      </c>
      <c r="Z215" s="176">
        <f t="shared" si="401"/>
        <v>0.02129310345</v>
      </c>
      <c r="AA215" s="353"/>
      <c r="AB215" s="150"/>
      <c r="AC215" s="150"/>
      <c r="AD215" s="150"/>
      <c r="AE215" s="150"/>
      <c r="AF215" s="150"/>
      <c r="AG215" s="150"/>
    </row>
    <row r="216" ht="30.0" customHeight="1">
      <c r="A216" s="151" t="s">
        <v>84</v>
      </c>
      <c r="B216" s="152" t="s">
        <v>388</v>
      </c>
      <c r="C216" s="220" t="s">
        <v>389</v>
      </c>
      <c r="D216" s="154"/>
      <c r="E216" s="155"/>
      <c r="F216" s="156"/>
      <c r="G216" s="157">
        <f t="shared" ref="G216:G223" si="434">E216*F216</f>
        <v>0</v>
      </c>
      <c r="H216" s="155"/>
      <c r="I216" s="156"/>
      <c r="J216" s="157">
        <f t="shared" ref="J216:J223" si="435">H216*I216</f>
        <v>0</v>
      </c>
      <c r="K216" s="155"/>
      <c r="L216" s="156"/>
      <c r="M216" s="157">
        <f t="shared" ref="M216:M223" si="436">K216*L216</f>
        <v>0</v>
      </c>
      <c r="N216" s="155"/>
      <c r="O216" s="156"/>
      <c r="P216" s="157">
        <f t="shared" ref="P216:P223" si="437">N216*O216</f>
        <v>0</v>
      </c>
      <c r="Q216" s="155"/>
      <c r="R216" s="156"/>
      <c r="S216" s="157">
        <f t="shared" ref="S216:S223" si="438">Q216*R216</f>
        <v>0</v>
      </c>
      <c r="T216" s="155"/>
      <c r="U216" s="156"/>
      <c r="V216" s="157">
        <f t="shared" ref="V216:V223" si="439">T216*U216</f>
        <v>0</v>
      </c>
      <c r="W216" s="158">
        <f t="shared" ref="W216:W223" si="440">G216+M216+S216</f>
        <v>0</v>
      </c>
      <c r="X216" s="159">
        <f t="shared" ref="X216:X223" si="441">J216+P216+V216</f>
        <v>0</v>
      </c>
      <c r="Y216" s="159">
        <f t="shared" si="400"/>
        <v>0</v>
      </c>
      <c r="Z216" s="160" t="str">
        <f t="shared" si="401"/>
        <v>#DIV/0!</v>
      </c>
      <c r="AA216" s="342"/>
      <c r="AB216" s="163"/>
      <c r="AC216" s="163"/>
      <c r="AD216" s="163"/>
      <c r="AE216" s="163"/>
      <c r="AF216" s="163"/>
      <c r="AG216" s="163"/>
    </row>
    <row r="217" ht="30.0" customHeight="1">
      <c r="A217" s="151" t="s">
        <v>84</v>
      </c>
      <c r="B217" s="152" t="s">
        <v>390</v>
      </c>
      <c r="C217" s="220" t="s">
        <v>391</v>
      </c>
      <c r="D217" s="154"/>
      <c r="E217" s="155"/>
      <c r="F217" s="156"/>
      <c r="G217" s="157">
        <f t="shared" si="434"/>
        <v>0</v>
      </c>
      <c r="H217" s="155"/>
      <c r="I217" s="156"/>
      <c r="J217" s="157">
        <f t="shared" si="435"/>
        <v>0</v>
      </c>
      <c r="K217" s="155"/>
      <c r="L217" s="156"/>
      <c r="M217" s="157">
        <f t="shared" si="436"/>
        <v>0</v>
      </c>
      <c r="N217" s="155"/>
      <c r="O217" s="156"/>
      <c r="P217" s="157">
        <f t="shared" si="437"/>
        <v>0</v>
      </c>
      <c r="Q217" s="155"/>
      <c r="R217" s="156"/>
      <c r="S217" s="157">
        <f t="shared" si="438"/>
        <v>0</v>
      </c>
      <c r="T217" s="155"/>
      <c r="U217" s="156"/>
      <c r="V217" s="157">
        <f t="shared" si="439"/>
        <v>0</v>
      </c>
      <c r="W217" s="170">
        <f t="shared" si="440"/>
        <v>0</v>
      </c>
      <c r="X217" s="159">
        <f t="shared" si="441"/>
        <v>0</v>
      </c>
      <c r="Y217" s="159">
        <f t="shared" si="400"/>
        <v>0</v>
      </c>
      <c r="Z217" s="160" t="str">
        <f t="shared" si="401"/>
        <v>#DIV/0!</v>
      </c>
      <c r="AA217" s="342"/>
      <c r="AB217" s="163"/>
      <c r="AC217" s="163"/>
      <c r="AD217" s="163"/>
      <c r="AE217" s="163"/>
      <c r="AF217" s="163"/>
      <c r="AG217" s="163"/>
    </row>
    <row r="218" ht="30.0" customHeight="1">
      <c r="A218" s="151" t="s">
        <v>84</v>
      </c>
      <c r="B218" s="152" t="s">
        <v>392</v>
      </c>
      <c r="C218" s="220" t="s">
        <v>393</v>
      </c>
      <c r="D218" s="154"/>
      <c r="E218" s="155"/>
      <c r="F218" s="156"/>
      <c r="G218" s="157">
        <f t="shared" si="434"/>
        <v>0</v>
      </c>
      <c r="H218" s="155"/>
      <c r="I218" s="156"/>
      <c r="J218" s="157">
        <f t="shared" si="435"/>
        <v>0</v>
      </c>
      <c r="K218" s="155"/>
      <c r="L218" s="156"/>
      <c r="M218" s="157">
        <f t="shared" si="436"/>
        <v>0</v>
      </c>
      <c r="N218" s="155"/>
      <c r="O218" s="156"/>
      <c r="P218" s="157">
        <f t="shared" si="437"/>
        <v>0</v>
      </c>
      <c r="Q218" s="155"/>
      <c r="R218" s="156"/>
      <c r="S218" s="157">
        <f t="shared" si="438"/>
        <v>0</v>
      </c>
      <c r="T218" s="155"/>
      <c r="U218" s="156"/>
      <c r="V218" s="157">
        <f t="shared" si="439"/>
        <v>0</v>
      </c>
      <c r="W218" s="170">
        <f t="shared" si="440"/>
        <v>0</v>
      </c>
      <c r="X218" s="159">
        <f t="shared" si="441"/>
        <v>0</v>
      </c>
      <c r="Y218" s="159">
        <f t="shared" si="400"/>
        <v>0</v>
      </c>
      <c r="Z218" s="160" t="str">
        <f t="shared" si="401"/>
        <v>#DIV/0!</v>
      </c>
      <c r="AA218" s="342"/>
      <c r="AB218" s="163"/>
      <c r="AC218" s="163"/>
      <c r="AD218" s="163"/>
      <c r="AE218" s="163"/>
      <c r="AF218" s="163"/>
      <c r="AG218" s="163"/>
    </row>
    <row r="219" ht="30.0" customHeight="1">
      <c r="A219" s="151" t="s">
        <v>84</v>
      </c>
      <c r="B219" s="152" t="s">
        <v>394</v>
      </c>
      <c r="C219" s="220" t="s">
        <v>395</v>
      </c>
      <c r="D219" s="154" t="s">
        <v>87</v>
      </c>
      <c r="E219" s="155">
        <v>4.0</v>
      </c>
      <c r="F219" s="156">
        <v>470.0</v>
      </c>
      <c r="G219" s="157">
        <f t="shared" si="434"/>
        <v>1880</v>
      </c>
      <c r="H219" s="271">
        <v>4.0</v>
      </c>
      <c r="I219" s="272">
        <v>358.85</v>
      </c>
      <c r="J219" s="273">
        <f t="shared" si="435"/>
        <v>1435.4</v>
      </c>
      <c r="K219" s="155"/>
      <c r="L219" s="156"/>
      <c r="M219" s="157">
        <f t="shared" si="436"/>
        <v>0</v>
      </c>
      <c r="N219" s="155"/>
      <c r="O219" s="156"/>
      <c r="P219" s="157">
        <f t="shared" si="437"/>
        <v>0</v>
      </c>
      <c r="Q219" s="155"/>
      <c r="R219" s="156"/>
      <c r="S219" s="157">
        <f t="shared" si="438"/>
        <v>0</v>
      </c>
      <c r="T219" s="155"/>
      <c r="U219" s="156"/>
      <c r="V219" s="157">
        <f t="shared" si="439"/>
        <v>0</v>
      </c>
      <c r="W219" s="170">
        <f t="shared" si="440"/>
        <v>1880</v>
      </c>
      <c r="X219" s="159">
        <f t="shared" si="441"/>
        <v>1435.4</v>
      </c>
      <c r="Y219" s="159">
        <f t="shared" si="400"/>
        <v>444.6</v>
      </c>
      <c r="Z219" s="160">
        <f t="shared" si="401"/>
        <v>0.2364893617</v>
      </c>
      <c r="AA219" s="342"/>
      <c r="AB219" s="163"/>
      <c r="AC219" s="163"/>
      <c r="AD219" s="163"/>
      <c r="AE219" s="163"/>
      <c r="AF219" s="163"/>
      <c r="AG219" s="163"/>
    </row>
    <row r="220" ht="30.0" customHeight="1">
      <c r="A220" s="151" t="s">
        <v>84</v>
      </c>
      <c r="B220" s="152" t="s">
        <v>396</v>
      </c>
      <c r="C220" s="195" t="s">
        <v>397</v>
      </c>
      <c r="D220" s="154" t="s">
        <v>155</v>
      </c>
      <c r="E220" s="155">
        <v>1.0</v>
      </c>
      <c r="F220" s="156">
        <v>10000.0</v>
      </c>
      <c r="G220" s="157">
        <f t="shared" si="434"/>
        <v>10000</v>
      </c>
      <c r="H220" s="155">
        <v>1.0</v>
      </c>
      <c r="I220" s="156">
        <v>10000.0</v>
      </c>
      <c r="J220" s="157">
        <f t="shared" si="435"/>
        <v>10000</v>
      </c>
      <c r="K220" s="155"/>
      <c r="L220" s="156"/>
      <c r="M220" s="157">
        <f t="shared" si="436"/>
        <v>0</v>
      </c>
      <c r="N220" s="155"/>
      <c r="O220" s="156"/>
      <c r="P220" s="157">
        <f t="shared" si="437"/>
        <v>0</v>
      </c>
      <c r="Q220" s="155"/>
      <c r="R220" s="156"/>
      <c r="S220" s="157">
        <f t="shared" si="438"/>
        <v>0</v>
      </c>
      <c r="T220" s="155"/>
      <c r="U220" s="156"/>
      <c r="V220" s="157">
        <f t="shared" si="439"/>
        <v>0</v>
      </c>
      <c r="W220" s="170">
        <f t="shared" si="440"/>
        <v>10000</v>
      </c>
      <c r="X220" s="159">
        <f t="shared" si="441"/>
        <v>10000</v>
      </c>
      <c r="Y220" s="159">
        <f t="shared" si="400"/>
        <v>0</v>
      </c>
      <c r="Z220" s="160">
        <f t="shared" si="401"/>
        <v>0</v>
      </c>
      <c r="AA220" s="342"/>
      <c r="AB220" s="162"/>
      <c r="AC220" s="163"/>
      <c r="AD220" s="163"/>
      <c r="AE220" s="163"/>
      <c r="AF220" s="163"/>
      <c r="AG220" s="163"/>
    </row>
    <row r="221" ht="30.0" customHeight="1">
      <c r="A221" s="151" t="s">
        <v>84</v>
      </c>
      <c r="B221" s="152" t="s">
        <v>398</v>
      </c>
      <c r="C221" s="195" t="s">
        <v>399</v>
      </c>
      <c r="D221" s="154" t="s">
        <v>155</v>
      </c>
      <c r="E221" s="155">
        <v>1.0</v>
      </c>
      <c r="F221" s="156">
        <v>9000.0</v>
      </c>
      <c r="G221" s="157">
        <f t="shared" si="434"/>
        <v>9000</v>
      </c>
      <c r="H221" s="155">
        <v>1.0</v>
      </c>
      <c r="I221" s="156">
        <v>9000.0</v>
      </c>
      <c r="J221" s="157">
        <f t="shared" si="435"/>
        <v>9000</v>
      </c>
      <c r="K221" s="155"/>
      <c r="L221" s="156"/>
      <c r="M221" s="157">
        <f t="shared" si="436"/>
        <v>0</v>
      </c>
      <c r="N221" s="155"/>
      <c r="O221" s="156"/>
      <c r="P221" s="157">
        <f t="shared" si="437"/>
        <v>0</v>
      </c>
      <c r="Q221" s="155"/>
      <c r="R221" s="156"/>
      <c r="S221" s="157">
        <f t="shared" si="438"/>
        <v>0</v>
      </c>
      <c r="T221" s="155"/>
      <c r="U221" s="156"/>
      <c r="V221" s="157">
        <f t="shared" si="439"/>
        <v>0</v>
      </c>
      <c r="W221" s="170">
        <f t="shared" si="440"/>
        <v>9000</v>
      </c>
      <c r="X221" s="159">
        <f t="shared" si="441"/>
        <v>9000</v>
      </c>
      <c r="Y221" s="159">
        <f t="shared" si="400"/>
        <v>0</v>
      </c>
      <c r="Z221" s="160">
        <f t="shared" si="401"/>
        <v>0</v>
      </c>
      <c r="AA221" s="342"/>
      <c r="AB221" s="163"/>
      <c r="AC221" s="163"/>
      <c r="AD221" s="163"/>
      <c r="AE221" s="163"/>
      <c r="AF221" s="163"/>
      <c r="AG221" s="163"/>
    </row>
    <row r="222" ht="30.0" customHeight="1">
      <c r="A222" s="164" t="s">
        <v>84</v>
      </c>
      <c r="B222" s="165" t="s">
        <v>400</v>
      </c>
      <c r="C222" s="195" t="s">
        <v>401</v>
      </c>
      <c r="D222" s="166"/>
      <c r="E222" s="167"/>
      <c r="F222" s="168"/>
      <c r="G222" s="169">
        <f t="shared" si="434"/>
        <v>0</v>
      </c>
      <c r="H222" s="167"/>
      <c r="I222" s="168"/>
      <c r="J222" s="169">
        <f t="shared" si="435"/>
        <v>0</v>
      </c>
      <c r="K222" s="167"/>
      <c r="L222" s="168"/>
      <c r="M222" s="169">
        <f t="shared" si="436"/>
        <v>0</v>
      </c>
      <c r="N222" s="167"/>
      <c r="O222" s="168"/>
      <c r="P222" s="169">
        <f t="shared" si="437"/>
        <v>0</v>
      </c>
      <c r="Q222" s="167"/>
      <c r="R222" s="168"/>
      <c r="S222" s="169">
        <f t="shared" si="438"/>
        <v>0</v>
      </c>
      <c r="T222" s="167"/>
      <c r="U222" s="168"/>
      <c r="V222" s="169">
        <f t="shared" si="439"/>
        <v>0</v>
      </c>
      <c r="W222" s="170">
        <f t="shared" si="440"/>
        <v>0</v>
      </c>
      <c r="X222" s="159">
        <f t="shared" si="441"/>
        <v>0</v>
      </c>
      <c r="Y222" s="159">
        <f t="shared" si="400"/>
        <v>0</v>
      </c>
      <c r="Z222" s="160" t="str">
        <f t="shared" si="401"/>
        <v>#DIV/0!</v>
      </c>
      <c r="AA222" s="343"/>
      <c r="AB222" s="163"/>
      <c r="AC222" s="163"/>
      <c r="AD222" s="163"/>
      <c r="AE222" s="163"/>
      <c r="AF222" s="163"/>
      <c r="AG222" s="163"/>
    </row>
    <row r="223" ht="30.0" customHeight="1">
      <c r="A223" s="164" t="s">
        <v>84</v>
      </c>
      <c r="B223" s="186" t="s">
        <v>402</v>
      </c>
      <c r="C223" s="221" t="s">
        <v>403</v>
      </c>
      <c r="D223" s="180"/>
      <c r="E223" s="167"/>
      <c r="F223" s="168">
        <v>0.22</v>
      </c>
      <c r="G223" s="169">
        <f t="shared" si="434"/>
        <v>0</v>
      </c>
      <c r="H223" s="167"/>
      <c r="I223" s="168">
        <v>0.22</v>
      </c>
      <c r="J223" s="169">
        <f t="shared" si="435"/>
        <v>0</v>
      </c>
      <c r="K223" s="167"/>
      <c r="L223" s="168">
        <v>0.22</v>
      </c>
      <c r="M223" s="169">
        <f t="shared" si="436"/>
        <v>0</v>
      </c>
      <c r="N223" s="167"/>
      <c r="O223" s="168">
        <v>0.22</v>
      </c>
      <c r="P223" s="169">
        <f t="shared" si="437"/>
        <v>0</v>
      </c>
      <c r="Q223" s="167"/>
      <c r="R223" s="168">
        <v>0.22</v>
      </c>
      <c r="S223" s="169">
        <f t="shared" si="438"/>
        <v>0</v>
      </c>
      <c r="T223" s="167"/>
      <c r="U223" s="168">
        <v>0.22</v>
      </c>
      <c r="V223" s="169">
        <f t="shared" si="439"/>
        <v>0</v>
      </c>
      <c r="W223" s="170">
        <f t="shared" si="440"/>
        <v>0</v>
      </c>
      <c r="X223" s="159">
        <f t="shared" si="441"/>
        <v>0</v>
      </c>
      <c r="Y223" s="159">
        <f t="shared" si="400"/>
        <v>0</v>
      </c>
      <c r="Z223" s="160" t="str">
        <f t="shared" si="401"/>
        <v>#DIV/0!</v>
      </c>
      <c r="AA223" s="184"/>
      <c r="AB223" s="10"/>
      <c r="AC223" s="10"/>
      <c r="AD223" s="10"/>
      <c r="AE223" s="10"/>
      <c r="AF223" s="10"/>
      <c r="AG223" s="10"/>
    </row>
    <row r="224" ht="30.0" customHeight="1">
      <c r="A224" s="355" t="s">
        <v>404</v>
      </c>
      <c r="B224" s="356"/>
      <c r="C224" s="357"/>
      <c r="D224" s="358"/>
      <c r="E224" s="206">
        <f>E215+E211+E206+E201</f>
        <v>20</v>
      </c>
      <c r="F224" s="222"/>
      <c r="G224" s="359">
        <f t="shared" ref="G224:H224" si="442">G215+G211+G206+G201</f>
        <v>288880</v>
      </c>
      <c r="H224" s="206">
        <f t="shared" si="442"/>
        <v>20</v>
      </c>
      <c r="I224" s="222"/>
      <c r="J224" s="359">
        <f t="shared" ref="J224:K224" si="443">J215+J211+J206+J201</f>
        <v>288435.4</v>
      </c>
      <c r="K224" s="206">
        <f t="shared" si="443"/>
        <v>0</v>
      </c>
      <c r="L224" s="222"/>
      <c r="M224" s="359">
        <f t="shared" ref="M224:N224" si="444">M215+M211+M206+M201</f>
        <v>0</v>
      </c>
      <c r="N224" s="206">
        <f t="shared" si="444"/>
        <v>0</v>
      </c>
      <c r="O224" s="222"/>
      <c r="P224" s="359">
        <f t="shared" ref="P224:Q224" si="445">P215+P211+P206+P201</f>
        <v>0</v>
      </c>
      <c r="Q224" s="206">
        <f t="shared" si="445"/>
        <v>0</v>
      </c>
      <c r="R224" s="222"/>
      <c r="S224" s="359">
        <f t="shared" ref="S224:T224" si="446">S215+S211+S206+S201</f>
        <v>0</v>
      </c>
      <c r="T224" s="206">
        <f t="shared" si="446"/>
        <v>0</v>
      </c>
      <c r="U224" s="222"/>
      <c r="V224" s="359">
        <f>V215+V211+V206+V201</f>
        <v>0</v>
      </c>
      <c r="W224" s="280">
        <f t="shared" ref="W224:X224" si="447">W215+W201+W211+W206</f>
        <v>288880</v>
      </c>
      <c r="X224" s="280">
        <f t="shared" si="447"/>
        <v>288435.4</v>
      </c>
      <c r="Y224" s="280">
        <f t="shared" si="400"/>
        <v>444.6</v>
      </c>
      <c r="Z224" s="280">
        <f t="shared" si="401"/>
        <v>0.001539047355</v>
      </c>
      <c r="AA224" s="281"/>
      <c r="AB224" s="10"/>
      <c r="AC224" s="10"/>
      <c r="AD224" s="10"/>
      <c r="AE224" s="10"/>
      <c r="AF224" s="10"/>
      <c r="AG224" s="10"/>
    </row>
    <row r="225" ht="30.0" customHeight="1">
      <c r="A225" s="360" t="s">
        <v>405</v>
      </c>
      <c r="B225" s="361"/>
      <c r="C225" s="362"/>
      <c r="D225" s="363"/>
      <c r="E225" s="364"/>
      <c r="F225" s="365"/>
      <c r="G225" s="366">
        <f>G33+G47+G56+G121+G135+G161+G168+G176+G182+G189+G193+G199+G224</f>
        <v>872280</v>
      </c>
      <c r="H225" s="364"/>
      <c r="I225" s="365"/>
      <c r="J225" s="366">
        <f>J33+J47+J56+J121+J135+J161+J168+J176+J182+J189+J193+J199+J224</f>
        <v>868460.87</v>
      </c>
      <c r="K225" s="364"/>
      <c r="L225" s="365"/>
      <c r="M225" s="366">
        <f>M33+M47+M56+M121+M135+M161+M168+M176+M182+M189+M193+M199+M224</f>
        <v>99925</v>
      </c>
      <c r="N225" s="364"/>
      <c r="O225" s="365"/>
      <c r="P225" s="366">
        <f>P33+P47+P56+P121+P135+P161+P168+P176+P182+P189+P193+P199+P224</f>
        <v>121489</v>
      </c>
      <c r="Q225" s="364"/>
      <c r="R225" s="365"/>
      <c r="S225" s="366">
        <f>S33+S47+S56+S121+S135+S161+S168+S176+S182+S189+S193+S199+S224</f>
        <v>0</v>
      </c>
      <c r="T225" s="364"/>
      <c r="U225" s="365"/>
      <c r="V225" s="366">
        <f t="shared" ref="V225:Y225" si="448">V33+V47+V56+V121+V135+V161+V168+V176+V182+V189+V193+V199+V224</f>
        <v>0</v>
      </c>
      <c r="W225" s="366">
        <f t="shared" si="448"/>
        <v>972205</v>
      </c>
      <c r="X225" s="366">
        <f t="shared" si="448"/>
        <v>989949.87</v>
      </c>
      <c r="Y225" s="366">
        <f t="shared" si="448"/>
        <v>-17744.87001</v>
      </c>
      <c r="Z225" s="367">
        <f t="shared" si="401"/>
        <v>-0.01825218962</v>
      </c>
      <c r="AA225" s="368"/>
      <c r="AB225" s="10"/>
      <c r="AC225" s="10"/>
      <c r="AD225" s="10"/>
      <c r="AE225" s="10"/>
      <c r="AF225" s="10"/>
      <c r="AG225" s="10"/>
    </row>
    <row r="226" ht="15.0" customHeight="1">
      <c r="A226" s="369"/>
      <c r="D226" s="9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370"/>
      <c r="X226" s="370"/>
      <c r="Y226" s="370"/>
      <c r="Z226" s="370"/>
      <c r="AA226" s="103"/>
      <c r="AB226" s="10"/>
      <c r="AC226" s="10"/>
      <c r="AD226" s="10"/>
      <c r="AE226" s="10"/>
      <c r="AF226" s="10"/>
      <c r="AG226" s="10"/>
    </row>
    <row r="227" ht="30.0" customHeight="1">
      <c r="A227" s="371" t="s">
        <v>406</v>
      </c>
      <c r="B227" s="24"/>
      <c r="C227" s="372"/>
      <c r="D227" s="373"/>
      <c r="E227" s="364"/>
      <c r="F227" s="365"/>
      <c r="G227" s="374">
        <f>'Фінансування'!C27-'Кошторис  витрат'!G225</f>
        <v>0</v>
      </c>
      <c r="H227" s="364"/>
      <c r="I227" s="365"/>
      <c r="J227" s="374">
        <f>'Фінансування'!C28-'Кошторис  витрат'!J225</f>
        <v>0</v>
      </c>
      <c r="K227" s="364"/>
      <c r="L227" s="365"/>
      <c r="M227" s="374">
        <f>'Фінансування'!J27-'Кошторис  витрат'!M225</f>
        <v>0</v>
      </c>
      <c r="N227" s="364"/>
      <c r="O227" s="365"/>
      <c r="P227" s="374">
        <f>'Фінансування'!J28-'Кошторис  витрат'!P225</f>
        <v>-0.000004999994417</v>
      </c>
      <c r="Q227" s="364"/>
      <c r="R227" s="365"/>
      <c r="S227" s="374">
        <f>'Фінансування'!L27-'Кошторис  витрат'!S225</f>
        <v>0</v>
      </c>
      <c r="T227" s="364"/>
      <c r="U227" s="365"/>
      <c r="V227" s="374">
        <f>'Фінансування'!L28-'Кошторис  витрат'!V225</f>
        <v>0</v>
      </c>
      <c r="W227" s="375">
        <f>'Фінансування'!N27-'Кошторис  витрат'!W225</f>
        <v>0</v>
      </c>
      <c r="X227" s="375">
        <f>'Фінансування'!N28-'Кошторис  витрат'!X225</f>
        <v>-0.000005000038072</v>
      </c>
      <c r="Y227" s="375"/>
      <c r="Z227" s="375"/>
      <c r="AA227" s="376"/>
      <c r="AB227" s="10"/>
      <c r="AC227" s="10"/>
      <c r="AD227" s="10"/>
      <c r="AE227" s="10"/>
      <c r="AF227" s="10"/>
      <c r="AG227" s="10"/>
    </row>
    <row r="228" ht="15.75" customHeight="1">
      <c r="A228" s="2"/>
      <c r="B228" s="377"/>
      <c r="C228" s="3"/>
      <c r="D228" s="378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1"/>
      <c r="X228" s="91"/>
      <c r="Y228" s="91"/>
      <c r="Z228" s="91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77"/>
      <c r="C229" s="3"/>
      <c r="D229" s="378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1"/>
      <c r="X229" s="91"/>
      <c r="Y229" s="91"/>
      <c r="Z229" s="91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77"/>
      <c r="C230" s="3"/>
      <c r="D230" s="378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1"/>
      <c r="X230" s="91"/>
      <c r="Y230" s="91"/>
      <c r="Z230" s="91"/>
      <c r="AA230" s="3"/>
      <c r="AB230" s="2"/>
      <c r="AC230" s="2"/>
      <c r="AD230" s="2"/>
      <c r="AE230" s="2"/>
      <c r="AF230" s="2"/>
      <c r="AG230" s="2"/>
    </row>
    <row r="231" ht="15.75" customHeight="1">
      <c r="A231" s="379"/>
      <c r="B231" s="380"/>
      <c r="C231" s="381"/>
      <c r="D231" s="378"/>
      <c r="E231" s="382"/>
      <c r="F231" s="382"/>
      <c r="G231" s="90"/>
      <c r="H231" s="383"/>
      <c r="I231" s="379"/>
      <c r="J231" s="382"/>
      <c r="K231" s="384"/>
      <c r="L231" s="3"/>
      <c r="M231" s="90"/>
      <c r="N231" s="384"/>
      <c r="O231" s="3"/>
      <c r="P231" s="90"/>
      <c r="Q231" s="90"/>
      <c r="R231" s="90"/>
      <c r="S231" s="90"/>
      <c r="T231" s="90"/>
      <c r="U231" s="90"/>
      <c r="V231" s="90"/>
      <c r="W231" s="91"/>
      <c r="X231" s="91"/>
      <c r="Y231" s="91"/>
      <c r="Z231" s="91"/>
      <c r="AA231" s="3"/>
      <c r="AB231" s="2"/>
      <c r="AC231" s="3"/>
      <c r="AD231" s="2"/>
      <c r="AE231" s="2"/>
      <c r="AF231" s="2"/>
      <c r="AG231" s="2"/>
    </row>
    <row r="232" ht="15.75" customHeight="1">
      <c r="A232" s="385"/>
      <c r="B232" s="386"/>
      <c r="C232" s="387" t="s">
        <v>407</v>
      </c>
      <c r="D232" s="388"/>
      <c r="E232" s="389" t="s">
        <v>408</v>
      </c>
      <c r="F232" s="389"/>
      <c r="G232" s="390"/>
      <c r="H232" s="391"/>
      <c r="I232" s="392" t="s">
        <v>409</v>
      </c>
      <c r="J232" s="390"/>
      <c r="K232" s="391"/>
      <c r="L232" s="392"/>
      <c r="M232" s="390"/>
      <c r="N232" s="391"/>
      <c r="O232" s="392"/>
      <c r="P232" s="390"/>
      <c r="Q232" s="390"/>
      <c r="R232" s="390"/>
      <c r="S232" s="390"/>
      <c r="T232" s="390"/>
      <c r="U232" s="390"/>
      <c r="V232" s="390"/>
      <c r="W232" s="393"/>
      <c r="X232" s="393"/>
      <c r="Y232" s="393"/>
      <c r="Z232" s="393"/>
      <c r="AA232" s="394"/>
      <c r="AB232" s="395"/>
      <c r="AC232" s="394"/>
      <c r="AD232" s="395"/>
      <c r="AE232" s="395"/>
      <c r="AF232" s="395"/>
      <c r="AG232" s="395"/>
    </row>
    <row r="233" ht="15.75" customHeight="1">
      <c r="A233" s="2"/>
      <c r="B233" s="377"/>
      <c r="C233" s="3"/>
      <c r="D233" s="378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1"/>
      <c r="X233" s="91"/>
      <c r="Y233" s="91"/>
      <c r="Z233" s="91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77"/>
      <c r="C234" s="3"/>
      <c r="D234" s="378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1"/>
      <c r="X234" s="91"/>
      <c r="Y234" s="91"/>
      <c r="Z234" s="91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77"/>
      <c r="C235" s="3"/>
      <c r="D235" s="378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1"/>
      <c r="X235" s="91"/>
      <c r="Y235" s="91"/>
      <c r="Z235" s="91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77"/>
      <c r="C236" s="3"/>
      <c r="D236" s="378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396"/>
      <c r="X236" s="396"/>
      <c r="Y236" s="396"/>
      <c r="Z236" s="396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77"/>
      <c r="C237" s="3"/>
      <c r="D237" s="378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396"/>
      <c r="X237" s="396"/>
      <c r="Y237" s="396"/>
      <c r="Z237" s="396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77"/>
      <c r="C238" s="3"/>
      <c r="D238" s="378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396"/>
      <c r="X238" s="396"/>
      <c r="Y238" s="396"/>
      <c r="Z238" s="396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77"/>
      <c r="C239" s="3"/>
      <c r="D239" s="378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396"/>
      <c r="X239" s="396"/>
      <c r="Y239" s="396"/>
      <c r="Z239" s="396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77"/>
      <c r="C240" s="3"/>
      <c r="D240" s="378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396"/>
      <c r="X240" s="396"/>
      <c r="Y240" s="396"/>
      <c r="Z240" s="396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77"/>
      <c r="C241" s="3"/>
      <c r="D241" s="378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396"/>
      <c r="X241" s="396"/>
      <c r="Y241" s="396"/>
      <c r="Z241" s="396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77"/>
      <c r="C242" s="3"/>
      <c r="D242" s="378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396"/>
      <c r="X242" s="396"/>
      <c r="Y242" s="396"/>
      <c r="Z242" s="396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77"/>
      <c r="C243" s="3"/>
      <c r="D243" s="378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396"/>
      <c r="X243" s="396"/>
      <c r="Y243" s="396"/>
      <c r="Z243" s="396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77"/>
      <c r="C244" s="3"/>
      <c r="D244" s="378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396"/>
      <c r="X244" s="396"/>
      <c r="Y244" s="396"/>
      <c r="Z244" s="396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77"/>
      <c r="C245" s="3"/>
      <c r="D245" s="378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396"/>
      <c r="X245" s="396"/>
      <c r="Y245" s="396"/>
      <c r="Z245" s="396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77"/>
      <c r="C246" s="3"/>
      <c r="D246" s="378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396"/>
      <c r="X246" s="396"/>
      <c r="Y246" s="396"/>
      <c r="Z246" s="396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77"/>
      <c r="C247" s="3"/>
      <c r="D247" s="378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396"/>
      <c r="X247" s="396"/>
      <c r="Y247" s="396"/>
      <c r="Z247" s="396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77"/>
      <c r="C248" s="3"/>
      <c r="D248" s="378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396"/>
      <c r="X248" s="396"/>
      <c r="Y248" s="396"/>
      <c r="Z248" s="396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77"/>
      <c r="C249" s="3"/>
      <c r="D249" s="378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396"/>
      <c r="X249" s="396"/>
      <c r="Y249" s="396"/>
      <c r="Z249" s="396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77"/>
      <c r="C250" s="3"/>
      <c r="D250" s="378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396"/>
      <c r="X250" s="396"/>
      <c r="Y250" s="396"/>
      <c r="Z250" s="396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77"/>
      <c r="C251" s="3"/>
      <c r="D251" s="378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396"/>
      <c r="X251" s="396"/>
      <c r="Y251" s="396"/>
      <c r="Z251" s="396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77"/>
      <c r="C252" s="3"/>
      <c r="D252" s="378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396"/>
      <c r="X252" s="396"/>
      <c r="Y252" s="396"/>
      <c r="Z252" s="396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77"/>
      <c r="C253" s="3"/>
      <c r="D253" s="378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396"/>
      <c r="X253" s="396"/>
      <c r="Y253" s="396"/>
      <c r="Z253" s="396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77"/>
      <c r="C254" s="3"/>
      <c r="D254" s="378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396"/>
      <c r="X254" s="396"/>
      <c r="Y254" s="396"/>
      <c r="Z254" s="396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77"/>
      <c r="C255" s="3"/>
      <c r="D255" s="378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396"/>
      <c r="X255" s="396"/>
      <c r="Y255" s="396"/>
      <c r="Z255" s="396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77"/>
      <c r="C256" s="3"/>
      <c r="D256" s="378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396"/>
      <c r="X256" s="396"/>
      <c r="Y256" s="396"/>
      <c r="Z256" s="396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77"/>
      <c r="C257" s="3"/>
      <c r="D257" s="378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396"/>
      <c r="X257" s="396"/>
      <c r="Y257" s="396"/>
      <c r="Z257" s="396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77"/>
      <c r="C258" s="3"/>
      <c r="D258" s="378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396"/>
      <c r="X258" s="396"/>
      <c r="Y258" s="396"/>
      <c r="Z258" s="396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77"/>
      <c r="C259" s="3"/>
      <c r="D259" s="378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396"/>
      <c r="X259" s="396"/>
      <c r="Y259" s="396"/>
      <c r="Z259" s="396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77"/>
      <c r="C260" s="3"/>
      <c r="D260" s="378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396"/>
      <c r="X260" s="396"/>
      <c r="Y260" s="396"/>
      <c r="Z260" s="396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77"/>
      <c r="C261" s="3"/>
      <c r="D261" s="378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396"/>
      <c r="X261" s="396"/>
      <c r="Y261" s="396"/>
      <c r="Z261" s="396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77"/>
      <c r="C262" s="3"/>
      <c r="D262" s="378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396"/>
      <c r="X262" s="396"/>
      <c r="Y262" s="396"/>
      <c r="Z262" s="396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77"/>
      <c r="C263" s="3"/>
      <c r="D263" s="378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396"/>
      <c r="X263" s="396"/>
      <c r="Y263" s="396"/>
      <c r="Z263" s="396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77"/>
      <c r="C264" s="3"/>
      <c r="D264" s="378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396"/>
      <c r="X264" s="396"/>
      <c r="Y264" s="396"/>
      <c r="Z264" s="396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77"/>
      <c r="C265" s="3"/>
      <c r="D265" s="378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396"/>
      <c r="X265" s="396"/>
      <c r="Y265" s="396"/>
      <c r="Z265" s="396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77"/>
      <c r="C266" s="3"/>
      <c r="D266" s="378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396"/>
      <c r="X266" s="396"/>
      <c r="Y266" s="396"/>
      <c r="Z266" s="396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77"/>
      <c r="C267" s="3"/>
      <c r="D267" s="378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396"/>
      <c r="X267" s="396"/>
      <c r="Y267" s="396"/>
      <c r="Z267" s="396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77"/>
      <c r="C268" s="3"/>
      <c r="D268" s="378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396"/>
      <c r="X268" s="396"/>
      <c r="Y268" s="396"/>
      <c r="Z268" s="396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77"/>
      <c r="C269" s="3"/>
      <c r="D269" s="378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396"/>
      <c r="X269" s="396"/>
      <c r="Y269" s="396"/>
      <c r="Z269" s="396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77"/>
      <c r="C270" s="3"/>
      <c r="D270" s="378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396"/>
      <c r="X270" s="396"/>
      <c r="Y270" s="396"/>
      <c r="Z270" s="396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77"/>
      <c r="C271" s="3"/>
      <c r="D271" s="378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396"/>
      <c r="X271" s="396"/>
      <c r="Y271" s="396"/>
      <c r="Z271" s="396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77"/>
      <c r="C272" s="3"/>
      <c r="D272" s="378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396"/>
      <c r="X272" s="396"/>
      <c r="Y272" s="396"/>
      <c r="Z272" s="396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77"/>
      <c r="C273" s="3"/>
      <c r="D273" s="378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396"/>
      <c r="X273" s="396"/>
      <c r="Y273" s="396"/>
      <c r="Z273" s="396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77"/>
      <c r="C274" s="3"/>
      <c r="D274" s="378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396"/>
      <c r="X274" s="396"/>
      <c r="Y274" s="396"/>
      <c r="Z274" s="396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77"/>
      <c r="C275" s="3"/>
      <c r="D275" s="378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396"/>
      <c r="X275" s="396"/>
      <c r="Y275" s="396"/>
      <c r="Z275" s="396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77"/>
      <c r="C276" s="3"/>
      <c r="D276" s="378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396"/>
      <c r="X276" s="396"/>
      <c r="Y276" s="396"/>
      <c r="Z276" s="396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77"/>
      <c r="C277" s="3"/>
      <c r="D277" s="378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396"/>
      <c r="X277" s="396"/>
      <c r="Y277" s="396"/>
      <c r="Z277" s="396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77"/>
      <c r="C278" s="3"/>
      <c r="D278" s="378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396"/>
      <c r="X278" s="396"/>
      <c r="Y278" s="396"/>
      <c r="Z278" s="396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77"/>
      <c r="C279" s="3"/>
      <c r="D279" s="378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396"/>
      <c r="X279" s="396"/>
      <c r="Y279" s="396"/>
      <c r="Z279" s="396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77"/>
      <c r="C280" s="3"/>
      <c r="D280" s="378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396"/>
      <c r="X280" s="396"/>
      <c r="Y280" s="396"/>
      <c r="Z280" s="396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77"/>
      <c r="C281" s="3"/>
      <c r="D281" s="378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396"/>
      <c r="X281" s="396"/>
      <c r="Y281" s="396"/>
      <c r="Z281" s="396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77"/>
      <c r="C282" s="3"/>
      <c r="D282" s="378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396"/>
      <c r="X282" s="396"/>
      <c r="Y282" s="396"/>
      <c r="Z282" s="396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77"/>
      <c r="C283" s="3"/>
      <c r="D283" s="378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396"/>
      <c r="X283" s="396"/>
      <c r="Y283" s="396"/>
      <c r="Z283" s="396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77"/>
      <c r="C284" s="3"/>
      <c r="D284" s="378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396"/>
      <c r="X284" s="396"/>
      <c r="Y284" s="396"/>
      <c r="Z284" s="396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77"/>
      <c r="C285" s="3"/>
      <c r="D285" s="378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396"/>
      <c r="X285" s="396"/>
      <c r="Y285" s="396"/>
      <c r="Z285" s="396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77"/>
      <c r="C286" s="3"/>
      <c r="D286" s="378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396"/>
      <c r="X286" s="396"/>
      <c r="Y286" s="396"/>
      <c r="Z286" s="396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77"/>
      <c r="C287" s="3"/>
      <c r="D287" s="378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396"/>
      <c r="X287" s="396"/>
      <c r="Y287" s="396"/>
      <c r="Z287" s="396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77"/>
      <c r="C288" s="3"/>
      <c r="D288" s="378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396"/>
      <c r="X288" s="396"/>
      <c r="Y288" s="396"/>
      <c r="Z288" s="396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77"/>
      <c r="C289" s="3"/>
      <c r="D289" s="378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396"/>
      <c r="X289" s="396"/>
      <c r="Y289" s="396"/>
      <c r="Z289" s="396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77"/>
      <c r="C290" s="3"/>
      <c r="D290" s="378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396"/>
      <c r="X290" s="396"/>
      <c r="Y290" s="396"/>
      <c r="Z290" s="396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77"/>
      <c r="C291" s="3"/>
      <c r="D291" s="378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396"/>
      <c r="X291" s="396"/>
      <c r="Y291" s="396"/>
      <c r="Z291" s="396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77"/>
      <c r="C292" s="3"/>
      <c r="D292" s="378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396"/>
      <c r="X292" s="396"/>
      <c r="Y292" s="396"/>
      <c r="Z292" s="396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77"/>
      <c r="C293" s="3"/>
      <c r="D293" s="378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396"/>
      <c r="X293" s="396"/>
      <c r="Y293" s="396"/>
      <c r="Z293" s="396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77"/>
      <c r="C294" s="3"/>
      <c r="D294" s="378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396"/>
      <c r="X294" s="396"/>
      <c r="Y294" s="396"/>
      <c r="Z294" s="396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77"/>
      <c r="C295" s="3"/>
      <c r="D295" s="378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396"/>
      <c r="X295" s="396"/>
      <c r="Y295" s="396"/>
      <c r="Z295" s="396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77"/>
      <c r="C296" s="3"/>
      <c r="D296" s="378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396"/>
      <c r="X296" s="396"/>
      <c r="Y296" s="396"/>
      <c r="Z296" s="396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77"/>
      <c r="C297" s="3"/>
      <c r="D297" s="378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396"/>
      <c r="X297" s="396"/>
      <c r="Y297" s="396"/>
      <c r="Z297" s="396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77"/>
      <c r="C298" s="3"/>
      <c r="D298" s="378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396"/>
      <c r="X298" s="396"/>
      <c r="Y298" s="396"/>
      <c r="Z298" s="396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77"/>
      <c r="C299" s="3"/>
      <c r="D299" s="378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396"/>
      <c r="X299" s="396"/>
      <c r="Y299" s="396"/>
      <c r="Z299" s="396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77"/>
      <c r="C300" s="3"/>
      <c r="D300" s="378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396"/>
      <c r="X300" s="396"/>
      <c r="Y300" s="396"/>
      <c r="Z300" s="396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77"/>
      <c r="C301" s="3"/>
      <c r="D301" s="378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396"/>
      <c r="X301" s="396"/>
      <c r="Y301" s="396"/>
      <c r="Z301" s="396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77"/>
      <c r="C302" s="3"/>
      <c r="D302" s="378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396"/>
      <c r="X302" s="396"/>
      <c r="Y302" s="396"/>
      <c r="Z302" s="396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77"/>
      <c r="C303" s="3"/>
      <c r="D303" s="378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396"/>
      <c r="X303" s="396"/>
      <c r="Y303" s="396"/>
      <c r="Z303" s="396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77"/>
      <c r="C304" s="3"/>
      <c r="D304" s="378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396"/>
      <c r="X304" s="396"/>
      <c r="Y304" s="396"/>
      <c r="Z304" s="396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77"/>
      <c r="C305" s="3"/>
      <c r="D305" s="378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396"/>
      <c r="X305" s="396"/>
      <c r="Y305" s="396"/>
      <c r="Z305" s="396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77"/>
      <c r="C306" s="3"/>
      <c r="D306" s="378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396"/>
      <c r="X306" s="396"/>
      <c r="Y306" s="396"/>
      <c r="Z306" s="396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77"/>
      <c r="C307" s="3"/>
      <c r="D307" s="378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396"/>
      <c r="X307" s="396"/>
      <c r="Y307" s="396"/>
      <c r="Z307" s="396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77"/>
      <c r="C308" s="3"/>
      <c r="D308" s="378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396"/>
      <c r="X308" s="396"/>
      <c r="Y308" s="396"/>
      <c r="Z308" s="396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77"/>
      <c r="C309" s="3"/>
      <c r="D309" s="378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396"/>
      <c r="X309" s="396"/>
      <c r="Y309" s="396"/>
      <c r="Z309" s="396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77"/>
      <c r="C310" s="3"/>
      <c r="D310" s="378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396"/>
      <c r="X310" s="396"/>
      <c r="Y310" s="396"/>
      <c r="Z310" s="396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77"/>
      <c r="C311" s="3"/>
      <c r="D311" s="378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396"/>
      <c r="X311" s="396"/>
      <c r="Y311" s="396"/>
      <c r="Z311" s="396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77"/>
      <c r="C312" s="3"/>
      <c r="D312" s="378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396"/>
      <c r="X312" s="396"/>
      <c r="Y312" s="396"/>
      <c r="Z312" s="396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77"/>
      <c r="C313" s="3"/>
      <c r="D313" s="378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396"/>
      <c r="X313" s="396"/>
      <c r="Y313" s="396"/>
      <c r="Z313" s="396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77"/>
      <c r="C314" s="3"/>
      <c r="D314" s="378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396"/>
      <c r="X314" s="396"/>
      <c r="Y314" s="396"/>
      <c r="Z314" s="396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77"/>
      <c r="C315" s="3"/>
      <c r="D315" s="378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396"/>
      <c r="X315" s="396"/>
      <c r="Y315" s="396"/>
      <c r="Z315" s="396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77"/>
      <c r="C316" s="3"/>
      <c r="D316" s="378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396"/>
      <c r="X316" s="396"/>
      <c r="Y316" s="396"/>
      <c r="Z316" s="396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77"/>
      <c r="C317" s="3"/>
      <c r="D317" s="378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396"/>
      <c r="X317" s="396"/>
      <c r="Y317" s="396"/>
      <c r="Z317" s="396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77"/>
      <c r="C318" s="3"/>
      <c r="D318" s="378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396"/>
      <c r="X318" s="396"/>
      <c r="Y318" s="396"/>
      <c r="Z318" s="396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77"/>
      <c r="C319" s="3"/>
      <c r="D319" s="378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396"/>
      <c r="X319" s="396"/>
      <c r="Y319" s="396"/>
      <c r="Z319" s="396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77"/>
      <c r="C320" s="3"/>
      <c r="D320" s="378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396"/>
      <c r="X320" s="396"/>
      <c r="Y320" s="396"/>
      <c r="Z320" s="396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77"/>
      <c r="C321" s="3"/>
      <c r="D321" s="378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396"/>
      <c r="X321" s="396"/>
      <c r="Y321" s="396"/>
      <c r="Z321" s="396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77"/>
      <c r="C322" s="3"/>
      <c r="D322" s="378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396"/>
      <c r="X322" s="396"/>
      <c r="Y322" s="396"/>
      <c r="Z322" s="396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77"/>
      <c r="C323" s="3"/>
      <c r="D323" s="378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396"/>
      <c r="X323" s="396"/>
      <c r="Y323" s="396"/>
      <c r="Z323" s="396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77"/>
      <c r="C324" s="3"/>
      <c r="D324" s="378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396"/>
      <c r="X324" s="396"/>
      <c r="Y324" s="396"/>
      <c r="Z324" s="396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77"/>
      <c r="C325" s="3"/>
      <c r="D325" s="378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396"/>
      <c r="X325" s="396"/>
      <c r="Y325" s="396"/>
      <c r="Z325" s="396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77"/>
      <c r="C326" s="3"/>
      <c r="D326" s="378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396"/>
      <c r="X326" s="396"/>
      <c r="Y326" s="396"/>
      <c r="Z326" s="396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77"/>
      <c r="C327" s="3"/>
      <c r="D327" s="378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396"/>
      <c r="X327" s="396"/>
      <c r="Y327" s="396"/>
      <c r="Z327" s="396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77"/>
      <c r="C328" s="3"/>
      <c r="D328" s="378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396"/>
      <c r="X328" s="396"/>
      <c r="Y328" s="396"/>
      <c r="Z328" s="396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77"/>
      <c r="C329" s="3"/>
      <c r="D329" s="378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396"/>
      <c r="X329" s="396"/>
      <c r="Y329" s="396"/>
      <c r="Z329" s="396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77"/>
      <c r="C330" s="3"/>
      <c r="D330" s="378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396"/>
      <c r="X330" s="396"/>
      <c r="Y330" s="396"/>
      <c r="Z330" s="396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77"/>
      <c r="C331" s="3"/>
      <c r="D331" s="378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396"/>
      <c r="X331" s="396"/>
      <c r="Y331" s="396"/>
      <c r="Z331" s="396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77"/>
      <c r="C332" s="3"/>
      <c r="D332" s="378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396"/>
      <c r="X332" s="396"/>
      <c r="Y332" s="396"/>
      <c r="Z332" s="396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77"/>
      <c r="C333" s="3"/>
      <c r="D333" s="378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396"/>
      <c r="X333" s="396"/>
      <c r="Y333" s="396"/>
      <c r="Z333" s="396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77"/>
      <c r="C334" s="3"/>
      <c r="D334" s="378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396"/>
      <c r="X334" s="396"/>
      <c r="Y334" s="396"/>
      <c r="Z334" s="396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77"/>
      <c r="C335" s="3"/>
      <c r="D335" s="378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396"/>
      <c r="X335" s="396"/>
      <c r="Y335" s="396"/>
      <c r="Z335" s="396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77"/>
      <c r="C336" s="3"/>
      <c r="D336" s="378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396"/>
      <c r="X336" s="396"/>
      <c r="Y336" s="396"/>
      <c r="Z336" s="396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77"/>
      <c r="C337" s="3"/>
      <c r="D337" s="378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396"/>
      <c r="X337" s="396"/>
      <c r="Y337" s="396"/>
      <c r="Z337" s="396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77"/>
      <c r="C338" s="3"/>
      <c r="D338" s="378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396"/>
      <c r="X338" s="396"/>
      <c r="Y338" s="396"/>
      <c r="Z338" s="396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77"/>
      <c r="C339" s="3"/>
      <c r="D339" s="378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396"/>
      <c r="X339" s="396"/>
      <c r="Y339" s="396"/>
      <c r="Z339" s="396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77"/>
      <c r="C340" s="3"/>
      <c r="D340" s="378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396"/>
      <c r="X340" s="396"/>
      <c r="Y340" s="396"/>
      <c r="Z340" s="396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77"/>
      <c r="C341" s="3"/>
      <c r="D341" s="378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396"/>
      <c r="X341" s="396"/>
      <c r="Y341" s="396"/>
      <c r="Z341" s="396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77"/>
      <c r="C342" s="3"/>
      <c r="D342" s="378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396"/>
      <c r="X342" s="396"/>
      <c r="Y342" s="396"/>
      <c r="Z342" s="396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77"/>
      <c r="C343" s="3"/>
      <c r="D343" s="378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396"/>
      <c r="X343" s="396"/>
      <c r="Y343" s="396"/>
      <c r="Z343" s="396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77"/>
      <c r="C344" s="3"/>
      <c r="D344" s="378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396"/>
      <c r="X344" s="396"/>
      <c r="Y344" s="396"/>
      <c r="Z344" s="396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77"/>
      <c r="C345" s="3"/>
      <c r="D345" s="378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396"/>
      <c r="X345" s="396"/>
      <c r="Y345" s="396"/>
      <c r="Z345" s="396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77"/>
      <c r="C346" s="3"/>
      <c r="D346" s="378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396"/>
      <c r="X346" s="396"/>
      <c r="Y346" s="396"/>
      <c r="Z346" s="396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77"/>
      <c r="C347" s="3"/>
      <c r="D347" s="378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396"/>
      <c r="X347" s="396"/>
      <c r="Y347" s="396"/>
      <c r="Z347" s="396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77"/>
      <c r="C348" s="3"/>
      <c r="D348" s="378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396"/>
      <c r="X348" s="396"/>
      <c r="Y348" s="396"/>
      <c r="Z348" s="396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77"/>
      <c r="C349" s="3"/>
      <c r="D349" s="378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396"/>
      <c r="X349" s="396"/>
      <c r="Y349" s="396"/>
      <c r="Z349" s="396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77"/>
      <c r="C350" s="3"/>
      <c r="D350" s="378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396"/>
      <c r="X350" s="396"/>
      <c r="Y350" s="396"/>
      <c r="Z350" s="396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77"/>
      <c r="C351" s="3"/>
      <c r="D351" s="378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396"/>
      <c r="X351" s="396"/>
      <c r="Y351" s="396"/>
      <c r="Z351" s="396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77"/>
      <c r="C352" s="3"/>
      <c r="D352" s="378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396"/>
      <c r="X352" s="396"/>
      <c r="Y352" s="396"/>
      <c r="Z352" s="396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77"/>
      <c r="C353" s="3"/>
      <c r="D353" s="378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396"/>
      <c r="X353" s="396"/>
      <c r="Y353" s="396"/>
      <c r="Z353" s="396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77"/>
      <c r="C354" s="3"/>
      <c r="D354" s="378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396"/>
      <c r="X354" s="396"/>
      <c r="Y354" s="396"/>
      <c r="Z354" s="396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77"/>
      <c r="C355" s="3"/>
      <c r="D355" s="378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396"/>
      <c r="X355" s="396"/>
      <c r="Y355" s="396"/>
      <c r="Z355" s="396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77"/>
      <c r="C356" s="3"/>
      <c r="D356" s="378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396"/>
      <c r="X356" s="396"/>
      <c r="Y356" s="396"/>
      <c r="Z356" s="396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77"/>
      <c r="C357" s="3"/>
      <c r="D357" s="378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396"/>
      <c r="X357" s="396"/>
      <c r="Y357" s="396"/>
      <c r="Z357" s="396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77"/>
      <c r="C358" s="3"/>
      <c r="D358" s="378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396"/>
      <c r="X358" s="396"/>
      <c r="Y358" s="396"/>
      <c r="Z358" s="396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77"/>
      <c r="C359" s="3"/>
      <c r="D359" s="378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396"/>
      <c r="X359" s="396"/>
      <c r="Y359" s="396"/>
      <c r="Z359" s="396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77"/>
      <c r="C360" s="3"/>
      <c r="D360" s="378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396"/>
      <c r="X360" s="396"/>
      <c r="Y360" s="396"/>
      <c r="Z360" s="396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77"/>
      <c r="C361" s="3"/>
      <c r="D361" s="378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396"/>
      <c r="X361" s="396"/>
      <c r="Y361" s="396"/>
      <c r="Z361" s="396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77"/>
      <c r="C362" s="3"/>
      <c r="D362" s="378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396"/>
      <c r="X362" s="396"/>
      <c r="Y362" s="396"/>
      <c r="Z362" s="396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77"/>
      <c r="C363" s="3"/>
      <c r="D363" s="378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396"/>
      <c r="X363" s="396"/>
      <c r="Y363" s="396"/>
      <c r="Z363" s="396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77"/>
      <c r="C364" s="3"/>
      <c r="D364" s="378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396"/>
      <c r="X364" s="396"/>
      <c r="Y364" s="396"/>
      <c r="Z364" s="396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77"/>
      <c r="C365" s="3"/>
      <c r="D365" s="378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396"/>
      <c r="X365" s="396"/>
      <c r="Y365" s="396"/>
      <c r="Z365" s="396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77"/>
      <c r="C366" s="3"/>
      <c r="D366" s="378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396"/>
      <c r="X366" s="396"/>
      <c r="Y366" s="396"/>
      <c r="Z366" s="396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77"/>
      <c r="C367" s="3"/>
      <c r="D367" s="378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396"/>
      <c r="X367" s="396"/>
      <c r="Y367" s="396"/>
      <c r="Z367" s="396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77"/>
      <c r="C368" s="3"/>
      <c r="D368" s="378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396"/>
      <c r="X368" s="396"/>
      <c r="Y368" s="396"/>
      <c r="Z368" s="396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77"/>
      <c r="C369" s="3"/>
      <c r="D369" s="378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396"/>
      <c r="X369" s="396"/>
      <c r="Y369" s="396"/>
      <c r="Z369" s="396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77"/>
      <c r="C370" s="3"/>
      <c r="D370" s="378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396"/>
      <c r="X370" s="396"/>
      <c r="Y370" s="396"/>
      <c r="Z370" s="396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77"/>
      <c r="C371" s="3"/>
      <c r="D371" s="378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396"/>
      <c r="X371" s="396"/>
      <c r="Y371" s="396"/>
      <c r="Z371" s="396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77"/>
      <c r="C372" s="3"/>
      <c r="D372" s="378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396"/>
      <c r="X372" s="396"/>
      <c r="Y372" s="396"/>
      <c r="Z372" s="396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77"/>
      <c r="C373" s="3"/>
      <c r="D373" s="378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396"/>
      <c r="X373" s="396"/>
      <c r="Y373" s="396"/>
      <c r="Z373" s="396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77"/>
      <c r="C374" s="3"/>
      <c r="D374" s="378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396"/>
      <c r="X374" s="396"/>
      <c r="Y374" s="396"/>
      <c r="Z374" s="396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77"/>
      <c r="C375" s="3"/>
      <c r="D375" s="378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396"/>
      <c r="X375" s="396"/>
      <c r="Y375" s="396"/>
      <c r="Z375" s="396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77"/>
      <c r="C376" s="3"/>
      <c r="D376" s="378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396"/>
      <c r="X376" s="396"/>
      <c r="Y376" s="396"/>
      <c r="Z376" s="396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77"/>
      <c r="C377" s="3"/>
      <c r="D377" s="378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396"/>
      <c r="X377" s="396"/>
      <c r="Y377" s="396"/>
      <c r="Z377" s="396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77"/>
      <c r="C378" s="3"/>
      <c r="D378" s="378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396"/>
      <c r="X378" s="396"/>
      <c r="Y378" s="396"/>
      <c r="Z378" s="396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77"/>
      <c r="C379" s="3"/>
      <c r="D379" s="378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396"/>
      <c r="X379" s="396"/>
      <c r="Y379" s="396"/>
      <c r="Z379" s="396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77"/>
      <c r="C380" s="3"/>
      <c r="D380" s="378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396"/>
      <c r="X380" s="396"/>
      <c r="Y380" s="396"/>
      <c r="Z380" s="396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77"/>
      <c r="C381" s="3"/>
      <c r="D381" s="378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396"/>
      <c r="X381" s="396"/>
      <c r="Y381" s="396"/>
      <c r="Z381" s="396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77"/>
      <c r="C382" s="3"/>
      <c r="D382" s="378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396"/>
      <c r="X382" s="396"/>
      <c r="Y382" s="396"/>
      <c r="Z382" s="396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77"/>
      <c r="C383" s="3"/>
      <c r="D383" s="378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396"/>
      <c r="X383" s="396"/>
      <c r="Y383" s="396"/>
      <c r="Z383" s="396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77"/>
      <c r="C384" s="3"/>
      <c r="D384" s="378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396"/>
      <c r="X384" s="396"/>
      <c r="Y384" s="396"/>
      <c r="Z384" s="396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77"/>
      <c r="C385" s="3"/>
      <c r="D385" s="378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396"/>
      <c r="X385" s="396"/>
      <c r="Y385" s="396"/>
      <c r="Z385" s="396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77"/>
      <c r="C386" s="3"/>
      <c r="D386" s="378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396"/>
      <c r="X386" s="396"/>
      <c r="Y386" s="396"/>
      <c r="Z386" s="396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77"/>
      <c r="C387" s="3"/>
      <c r="D387" s="378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396"/>
      <c r="X387" s="396"/>
      <c r="Y387" s="396"/>
      <c r="Z387" s="396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77"/>
      <c r="C388" s="3"/>
      <c r="D388" s="378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396"/>
      <c r="X388" s="396"/>
      <c r="Y388" s="396"/>
      <c r="Z388" s="396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77"/>
      <c r="C389" s="3"/>
      <c r="D389" s="378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396"/>
      <c r="X389" s="396"/>
      <c r="Y389" s="396"/>
      <c r="Z389" s="396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77"/>
      <c r="C390" s="3"/>
      <c r="D390" s="378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396"/>
      <c r="X390" s="396"/>
      <c r="Y390" s="396"/>
      <c r="Z390" s="396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77"/>
      <c r="C391" s="3"/>
      <c r="D391" s="378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396"/>
      <c r="X391" s="396"/>
      <c r="Y391" s="396"/>
      <c r="Z391" s="396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377"/>
      <c r="C392" s="3"/>
      <c r="D392" s="378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396"/>
      <c r="X392" s="396"/>
      <c r="Y392" s="396"/>
      <c r="Z392" s="396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377"/>
      <c r="C393" s="3"/>
      <c r="D393" s="378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396"/>
      <c r="X393" s="396"/>
      <c r="Y393" s="396"/>
      <c r="Z393" s="396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377"/>
      <c r="C394" s="3"/>
      <c r="D394" s="378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396"/>
      <c r="X394" s="396"/>
      <c r="Y394" s="396"/>
      <c r="Z394" s="396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377"/>
      <c r="C395" s="3"/>
      <c r="D395" s="378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396"/>
      <c r="X395" s="396"/>
      <c r="Y395" s="396"/>
      <c r="Z395" s="396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377"/>
      <c r="C396" s="3"/>
      <c r="D396" s="378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396"/>
      <c r="X396" s="396"/>
      <c r="Y396" s="396"/>
      <c r="Z396" s="396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377"/>
      <c r="C397" s="3"/>
      <c r="D397" s="378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396"/>
      <c r="X397" s="396"/>
      <c r="Y397" s="396"/>
      <c r="Z397" s="396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377"/>
      <c r="C398" s="3"/>
      <c r="D398" s="378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396"/>
      <c r="X398" s="396"/>
      <c r="Y398" s="396"/>
      <c r="Z398" s="396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377"/>
      <c r="C399" s="3"/>
      <c r="D399" s="378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396"/>
      <c r="X399" s="396"/>
      <c r="Y399" s="396"/>
      <c r="Z399" s="396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377"/>
      <c r="C400" s="3"/>
      <c r="D400" s="378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396"/>
      <c r="X400" s="396"/>
      <c r="Y400" s="396"/>
      <c r="Z400" s="396"/>
      <c r="AA400" s="3"/>
      <c r="AB400" s="2"/>
      <c r="AC400" s="2"/>
      <c r="AD400" s="2"/>
      <c r="AE400" s="2"/>
      <c r="AF400" s="2"/>
      <c r="AG400" s="2"/>
    </row>
    <row r="401" ht="15.75" customHeight="1">
      <c r="A401" s="2"/>
      <c r="B401" s="377"/>
      <c r="C401" s="3"/>
      <c r="D401" s="378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396"/>
      <c r="X401" s="396"/>
      <c r="Y401" s="396"/>
      <c r="Z401" s="396"/>
      <c r="AA401" s="3"/>
      <c r="AB401" s="2"/>
      <c r="AC401" s="2"/>
      <c r="AD401" s="2"/>
      <c r="AE401" s="2"/>
      <c r="AF401" s="2"/>
      <c r="AG401" s="2"/>
    </row>
    <row r="402" ht="15.75" customHeight="1">
      <c r="A402" s="2"/>
      <c r="B402" s="377"/>
      <c r="C402" s="3"/>
      <c r="D402" s="378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396"/>
      <c r="X402" s="396"/>
      <c r="Y402" s="396"/>
      <c r="Z402" s="396"/>
      <c r="AA402" s="3"/>
      <c r="AB402" s="2"/>
      <c r="AC402" s="2"/>
      <c r="AD402" s="2"/>
      <c r="AE402" s="2"/>
      <c r="AF402" s="2"/>
      <c r="AG402" s="2"/>
    </row>
    <row r="403" ht="15.75" customHeight="1">
      <c r="A403" s="2"/>
      <c r="B403" s="377"/>
      <c r="C403" s="3"/>
      <c r="D403" s="378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396"/>
      <c r="X403" s="396"/>
      <c r="Y403" s="396"/>
      <c r="Z403" s="396"/>
      <c r="AA403" s="3"/>
      <c r="AB403" s="2"/>
      <c r="AC403" s="2"/>
      <c r="AD403" s="2"/>
      <c r="AE403" s="2"/>
      <c r="AF403" s="2"/>
      <c r="AG403" s="2"/>
    </row>
    <row r="404" ht="15.75" customHeight="1">
      <c r="A404" s="2"/>
      <c r="B404" s="377"/>
      <c r="C404" s="3"/>
      <c r="D404" s="378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396"/>
      <c r="X404" s="396"/>
      <c r="Y404" s="396"/>
      <c r="Z404" s="396"/>
      <c r="AA404" s="3"/>
      <c r="AB404" s="2"/>
      <c r="AC404" s="2"/>
      <c r="AD404" s="2"/>
      <c r="AE404" s="2"/>
      <c r="AF404" s="2"/>
      <c r="AG404" s="2"/>
    </row>
    <row r="405" ht="15.75" customHeight="1">
      <c r="A405" s="2"/>
      <c r="B405" s="377"/>
      <c r="C405" s="3"/>
      <c r="D405" s="378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396"/>
      <c r="X405" s="396"/>
      <c r="Y405" s="396"/>
      <c r="Z405" s="396"/>
      <c r="AA405" s="3"/>
      <c r="AB405" s="2"/>
      <c r="AC405" s="2"/>
      <c r="AD405" s="2"/>
      <c r="AE405" s="2"/>
      <c r="AF405" s="2"/>
      <c r="AG405" s="2"/>
    </row>
    <row r="406" ht="15.75" customHeight="1">
      <c r="A406" s="2"/>
      <c r="B406" s="377"/>
      <c r="C406" s="3"/>
      <c r="D406" s="378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396"/>
      <c r="X406" s="396"/>
      <c r="Y406" s="396"/>
      <c r="Z406" s="396"/>
      <c r="AA406" s="3"/>
      <c r="AB406" s="2"/>
      <c r="AC406" s="2"/>
      <c r="AD406" s="2"/>
      <c r="AE406" s="2"/>
      <c r="AF406" s="2"/>
      <c r="AG406" s="2"/>
    </row>
    <row r="407" ht="15.75" customHeight="1">
      <c r="A407" s="2"/>
      <c r="B407" s="377"/>
      <c r="C407" s="3"/>
      <c r="D407" s="378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396"/>
      <c r="X407" s="396"/>
      <c r="Y407" s="396"/>
      <c r="Z407" s="396"/>
      <c r="AA407" s="3"/>
      <c r="AB407" s="2"/>
      <c r="AC407" s="2"/>
      <c r="AD407" s="2"/>
      <c r="AE407" s="2"/>
      <c r="AF407" s="2"/>
      <c r="AG407" s="2"/>
    </row>
    <row r="408" ht="15.75" customHeight="1">
      <c r="A408" s="2"/>
      <c r="B408" s="377"/>
      <c r="C408" s="3"/>
      <c r="D408" s="378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396"/>
      <c r="X408" s="396"/>
      <c r="Y408" s="396"/>
      <c r="Z408" s="396"/>
      <c r="AA408" s="3"/>
      <c r="AB408" s="2"/>
      <c r="AC408" s="2"/>
      <c r="AD408" s="2"/>
      <c r="AE408" s="2"/>
      <c r="AF408" s="2"/>
      <c r="AG408" s="2"/>
    </row>
    <row r="409" ht="15.75" customHeight="1">
      <c r="A409" s="2"/>
      <c r="B409" s="377"/>
      <c r="C409" s="3"/>
      <c r="D409" s="378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396"/>
      <c r="X409" s="396"/>
      <c r="Y409" s="396"/>
      <c r="Z409" s="396"/>
      <c r="AA409" s="3"/>
      <c r="AB409" s="2"/>
      <c r="AC409" s="2"/>
      <c r="AD409" s="2"/>
      <c r="AE409" s="2"/>
      <c r="AF409" s="2"/>
      <c r="AG409" s="2"/>
    </row>
    <row r="410" ht="15.75" customHeight="1">
      <c r="A410" s="2"/>
      <c r="B410" s="377"/>
      <c r="C410" s="3"/>
      <c r="D410" s="378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396"/>
      <c r="X410" s="396"/>
      <c r="Y410" s="396"/>
      <c r="Z410" s="396"/>
      <c r="AA410" s="3"/>
      <c r="AB410" s="2"/>
      <c r="AC410" s="2"/>
      <c r="AD410" s="2"/>
      <c r="AE410" s="2"/>
      <c r="AF410" s="2"/>
      <c r="AG410" s="2"/>
    </row>
    <row r="411" ht="15.75" customHeight="1">
      <c r="A411" s="2"/>
      <c r="B411" s="377"/>
      <c r="C411" s="3"/>
      <c r="D411" s="378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396"/>
      <c r="X411" s="396"/>
      <c r="Y411" s="396"/>
      <c r="Z411" s="396"/>
      <c r="AA411" s="3"/>
      <c r="AB411" s="2"/>
      <c r="AC411" s="2"/>
      <c r="AD411" s="2"/>
      <c r="AE411" s="2"/>
      <c r="AF411" s="2"/>
      <c r="AG411" s="2"/>
    </row>
    <row r="412" ht="15.75" customHeight="1">
      <c r="A412" s="2"/>
      <c r="B412" s="377"/>
      <c r="C412" s="3"/>
      <c r="D412" s="378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396"/>
      <c r="X412" s="396"/>
      <c r="Y412" s="396"/>
      <c r="Z412" s="396"/>
      <c r="AA412" s="3"/>
      <c r="AB412" s="2"/>
      <c r="AC412" s="2"/>
      <c r="AD412" s="2"/>
      <c r="AE412" s="2"/>
      <c r="AF412" s="2"/>
      <c r="AG412" s="2"/>
    </row>
    <row r="413" ht="15.75" customHeight="1">
      <c r="A413" s="2"/>
      <c r="B413" s="377"/>
      <c r="C413" s="3"/>
      <c r="D413" s="378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396"/>
      <c r="X413" s="396"/>
      <c r="Y413" s="396"/>
      <c r="Z413" s="396"/>
      <c r="AA413" s="3"/>
      <c r="AB413" s="2"/>
      <c r="AC413" s="2"/>
      <c r="AD413" s="2"/>
      <c r="AE413" s="2"/>
      <c r="AF413" s="2"/>
      <c r="AG413" s="2"/>
    </row>
    <row r="414" ht="15.75" customHeight="1">
      <c r="A414" s="2"/>
      <c r="B414" s="377"/>
      <c r="C414" s="3"/>
      <c r="D414" s="378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396"/>
      <c r="X414" s="396"/>
      <c r="Y414" s="396"/>
      <c r="Z414" s="396"/>
      <c r="AA414" s="3"/>
      <c r="AB414" s="2"/>
      <c r="AC414" s="2"/>
      <c r="AD414" s="2"/>
      <c r="AE414" s="2"/>
      <c r="AF414" s="2"/>
      <c r="AG414" s="2"/>
    </row>
    <row r="415" ht="15.75" customHeight="1">
      <c r="A415" s="2"/>
      <c r="B415" s="377"/>
      <c r="C415" s="3"/>
      <c r="D415" s="378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396"/>
      <c r="X415" s="396"/>
      <c r="Y415" s="396"/>
      <c r="Z415" s="396"/>
      <c r="AA415" s="3"/>
      <c r="AB415" s="2"/>
      <c r="AC415" s="2"/>
      <c r="AD415" s="2"/>
      <c r="AE415" s="2"/>
      <c r="AF415" s="2"/>
      <c r="AG415" s="2"/>
    </row>
    <row r="416" ht="15.75" customHeight="1">
      <c r="A416" s="2"/>
      <c r="B416" s="377"/>
      <c r="C416" s="3"/>
      <c r="D416" s="378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396"/>
      <c r="X416" s="396"/>
      <c r="Y416" s="396"/>
      <c r="Z416" s="396"/>
      <c r="AA416" s="3"/>
      <c r="AB416" s="2"/>
      <c r="AC416" s="2"/>
      <c r="AD416" s="2"/>
      <c r="AE416" s="2"/>
      <c r="AF416" s="2"/>
      <c r="AG416" s="2"/>
    </row>
    <row r="417" ht="15.75" customHeight="1">
      <c r="A417" s="2"/>
      <c r="B417" s="377"/>
      <c r="C417" s="3"/>
      <c r="D417" s="378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396"/>
      <c r="X417" s="396"/>
      <c r="Y417" s="396"/>
      <c r="Z417" s="396"/>
      <c r="AA417" s="3"/>
      <c r="AB417" s="2"/>
      <c r="AC417" s="2"/>
      <c r="AD417" s="2"/>
      <c r="AE417" s="2"/>
      <c r="AF417" s="2"/>
      <c r="AG417" s="2"/>
    </row>
    <row r="418" ht="15.75" customHeight="1">
      <c r="A418" s="2"/>
      <c r="B418" s="377"/>
      <c r="C418" s="3"/>
      <c r="D418" s="378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396"/>
      <c r="X418" s="396"/>
      <c r="Y418" s="396"/>
      <c r="Z418" s="396"/>
      <c r="AA418" s="3"/>
      <c r="AB418" s="2"/>
      <c r="AC418" s="2"/>
      <c r="AD418" s="2"/>
      <c r="AE418" s="2"/>
      <c r="AF418" s="2"/>
      <c r="AG418" s="2"/>
    </row>
    <row r="419" ht="15.75" customHeight="1">
      <c r="A419" s="2"/>
      <c r="B419" s="377"/>
      <c r="C419" s="3"/>
      <c r="D419" s="378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396"/>
      <c r="X419" s="396"/>
      <c r="Y419" s="396"/>
      <c r="Z419" s="396"/>
      <c r="AA419" s="3"/>
      <c r="AB419" s="2"/>
      <c r="AC419" s="2"/>
      <c r="AD419" s="2"/>
      <c r="AE419" s="2"/>
      <c r="AF419" s="2"/>
      <c r="AG419" s="2"/>
    </row>
    <row r="420" ht="15.75" customHeight="1">
      <c r="A420" s="2"/>
      <c r="B420" s="377"/>
      <c r="C420" s="3"/>
      <c r="D420" s="378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396"/>
      <c r="X420" s="396"/>
      <c r="Y420" s="396"/>
      <c r="Z420" s="396"/>
      <c r="AA420" s="3"/>
      <c r="AB420" s="2"/>
      <c r="AC420" s="2"/>
      <c r="AD420" s="2"/>
      <c r="AE420" s="2"/>
      <c r="AF420" s="2"/>
      <c r="AG420" s="2"/>
    </row>
    <row r="421" ht="15.75" customHeight="1">
      <c r="A421" s="2"/>
      <c r="B421" s="377"/>
      <c r="C421" s="3"/>
      <c r="D421" s="378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396"/>
      <c r="X421" s="396"/>
      <c r="Y421" s="396"/>
      <c r="Z421" s="396"/>
      <c r="AA421" s="3"/>
      <c r="AB421" s="2"/>
      <c r="AC421" s="2"/>
      <c r="AD421" s="2"/>
      <c r="AE421" s="2"/>
      <c r="AF421" s="2"/>
      <c r="AG421" s="2"/>
    </row>
    <row r="422" ht="15.75" customHeight="1">
      <c r="A422" s="2"/>
      <c r="B422" s="377"/>
      <c r="C422" s="3"/>
      <c r="D422" s="378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396"/>
      <c r="X422" s="396"/>
      <c r="Y422" s="396"/>
      <c r="Z422" s="396"/>
      <c r="AA422" s="3"/>
      <c r="AB422" s="2"/>
      <c r="AC422" s="2"/>
      <c r="AD422" s="2"/>
      <c r="AE422" s="2"/>
      <c r="AF422" s="2"/>
      <c r="AG422" s="2"/>
    </row>
    <row r="423" ht="15.75" customHeight="1">
      <c r="A423" s="2"/>
      <c r="B423" s="377"/>
      <c r="C423" s="3"/>
      <c r="D423" s="378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396"/>
      <c r="X423" s="396"/>
      <c r="Y423" s="396"/>
      <c r="Z423" s="396"/>
      <c r="AA423" s="3"/>
      <c r="AB423" s="2"/>
      <c r="AC423" s="2"/>
      <c r="AD423" s="2"/>
      <c r="AE423" s="2"/>
      <c r="AF423" s="2"/>
      <c r="AG423" s="2"/>
    </row>
    <row r="424" ht="15.75" customHeight="1">
      <c r="A424" s="2"/>
      <c r="B424" s="377"/>
      <c r="C424" s="3"/>
      <c r="D424" s="378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396"/>
      <c r="X424" s="396"/>
      <c r="Y424" s="396"/>
      <c r="Z424" s="396"/>
      <c r="AA424" s="3"/>
      <c r="AB424" s="2"/>
      <c r="AC424" s="2"/>
      <c r="AD424" s="2"/>
      <c r="AE424" s="2"/>
      <c r="AF424" s="2"/>
      <c r="AG424" s="2"/>
    </row>
    <row r="425" ht="15.75" customHeight="1">
      <c r="A425" s="2"/>
      <c r="B425" s="377"/>
      <c r="C425" s="3"/>
      <c r="D425" s="378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396"/>
      <c r="X425" s="396"/>
      <c r="Y425" s="396"/>
      <c r="Z425" s="396"/>
      <c r="AA425" s="3"/>
      <c r="AB425" s="2"/>
      <c r="AC425" s="2"/>
      <c r="AD425" s="2"/>
      <c r="AE425" s="2"/>
      <c r="AF425" s="2"/>
      <c r="AG425" s="2"/>
    </row>
    <row r="426" ht="15.75" customHeight="1">
      <c r="A426" s="2"/>
      <c r="B426" s="377"/>
      <c r="C426" s="3"/>
      <c r="D426" s="378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396"/>
      <c r="X426" s="396"/>
      <c r="Y426" s="396"/>
      <c r="Z426" s="396"/>
      <c r="AA426" s="3"/>
      <c r="AB426" s="2"/>
      <c r="AC426" s="2"/>
      <c r="AD426" s="2"/>
      <c r="AE426" s="2"/>
      <c r="AF426" s="2"/>
      <c r="AG426" s="2"/>
    </row>
    <row r="427" ht="15.75" customHeight="1">
      <c r="A427" s="2"/>
      <c r="B427" s="377"/>
      <c r="C427" s="3"/>
      <c r="D427" s="378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396"/>
      <c r="X427" s="396"/>
      <c r="Y427" s="396"/>
      <c r="Z427" s="396"/>
      <c r="AA427" s="3"/>
      <c r="AB427" s="2"/>
      <c r="AC427" s="2"/>
      <c r="AD427" s="2"/>
      <c r="AE427" s="2"/>
      <c r="AF427" s="2"/>
      <c r="AG427" s="2"/>
    </row>
    <row r="428" ht="15.75" customHeight="1">
      <c r="A428" s="2"/>
      <c r="B428" s="2"/>
      <c r="C428" s="3"/>
      <c r="D428" s="378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396"/>
      <c r="X428" s="396"/>
      <c r="Y428" s="396"/>
      <c r="Z428" s="396"/>
      <c r="AA428" s="3"/>
      <c r="AB428" s="2"/>
      <c r="AC428" s="2"/>
      <c r="AD428" s="2"/>
      <c r="AE428" s="2"/>
      <c r="AF428" s="2"/>
      <c r="AG428" s="2"/>
    </row>
    <row r="429" ht="15.75" customHeight="1">
      <c r="A429" s="2"/>
      <c r="B429" s="2"/>
      <c r="C429" s="3"/>
      <c r="D429" s="378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396"/>
      <c r="X429" s="396"/>
      <c r="Y429" s="396"/>
      <c r="Z429" s="396"/>
      <c r="AA429" s="3"/>
      <c r="AB429" s="2"/>
      <c r="AC429" s="2"/>
      <c r="AD429" s="2"/>
      <c r="AE429" s="2"/>
      <c r="AF429" s="2"/>
      <c r="AG429" s="2"/>
    </row>
    <row r="430" ht="15.75" customHeight="1">
      <c r="A430" s="2"/>
      <c r="B430" s="2"/>
      <c r="C430" s="3"/>
      <c r="D430" s="378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396"/>
      <c r="X430" s="396"/>
      <c r="Y430" s="396"/>
      <c r="Z430" s="396"/>
      <c r="AA430" s="3"/>
      <c r="AB430" s="2"/>
      <c r="AC430" s="2"/>
      <c r="AD430" s="2"/>
      <c r="AE430" s="2"/>
      <c r="AF430" s="2"/>
      <c r="AG430" s="2"/>
    </row>
    <row r="431" ht="15.75" customHeight="1">
      <c r="A431" s="2"/>
      <c r="B431" s="2"/>
      <c r="C431" s="3"/>
      <c r="D431" s="378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396"/>
      <c r="X431" s="396"/>
      <c r="Y431" s="396"/>
      <c r="Z431" s="396"/>
      <c r="AA431" s="3"/>
      <c r="AB431" s="2"/>
      <c r="AC431" s="2"/>
      <c r="AD431" s="2"/>
      <c r="AE431" s="2"/>
      <c r="AF431" s="2"/>
      <c r="AG431" s="2"/>
    </row>
    <row r="432" ht="15.75" customHeight="1">
      <c r="A432" s="2"/>
      <c r="B432" s="2"/>
      <c r="C432" s="3"/>
      <c r="D432" s="378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396"/>
      <c r="X432" s="396"/>
      <c r="Y432" s="396"/>
      <c r="Z432" s="396"/>
      <c r="AA432" s="3"/>
      <c r="AB432" s="2"/>
      <c r="AC432" s="2"/>
      <c r="AD432" s="2"/>
      <c r="AE432" s="2"/>
      <c r="AF432" s="2"/>
      <c r="AG432" s="2"/>
    </row>
    <row r="433" ht="15.75" customHeight="1">
      <c r="H433" s="7"/>
      <c r="I433" s="7"/>
      <c r="J433" s="7"/>
      <c r="N433" s="7"/>
      <c r="O433" s="7"/>
      <c r="P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H434" s="7"/>
      <c r="I434" s="7"/>
      <c r="J434" s="7"/>
      <c r="N434" s="7"/>
      <c r="O434" s="7"/>
      <c r="P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H435" s="7"/>
      <c r="I435" s="7"/>
      <c r="J435" s="7"/>
      <c r="N435" s="7"/>
      <c r="O435" s="7"/>
      <c r="P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H436" s="7"/>
      <c r="I436" s="7"/>
      <c r="J436" s="7"/>
      <c r="N436" s="7"/>
      <c r="O436" s="7"/>
      <c r="P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H437" s="7"/>
      <c r="I437" s="7"/>
      <c r="J437" s="7"/>
      <c r="N437" s="7"/>
      <c r="O437" s="7"/>
      <c r="P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H438" s="7"/>
      <c r="I438" s="7"/>
      <c r="J438" s="7"/>
      <c r="N438" s="7"/>
      <c r="O438" s="7"/>
      <c r="P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H439" s="7"/>
      <c r="I439" s="7"/>
      <c r="J439" s="7"/>
      <c r="N439" s="7"/>
      <c r="O439" s="7"/>
      <c r="P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H440" s="7"/>
      <c r="I440" s="7"/>
      <c r="J440" s="7"/>
      <c r="N440" s="7"/>
      <c r="O440" s="7"/>
      <c r="P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H441" s="7"/>
      <c r="I441" s="7"/>
      <c r="J441" s="7"/>
      <c r="N441" s="7"/>
      <c r="O441" s="7"/>
      <c r="P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H442" s="7"/>
      <c r="I442" s="7"/>
      <c r="J442" s="7"/>
      <c r="N442" s="7"/>
      <c r="O442" s="7"/>
      <c r="P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H443" s="7"/>
      <c r="I443" s="7"/>
      <c r="J443" s="7"/>
      <c r="N443" s="7"/>
      <c r="O443" s="7"/>
      <c r="P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H444" s="7"/>
      <c r="I444" s="7"/>
      <c r="J444" s="7"/>
      <c r="N444" s="7"/>
      <c r="O444" s="7"/>
      <c r="P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H445" s="7"/>
      <c r="I445" s="7"/>
      <c r="J445" s="7"/>
      <c r="N445" s="7"/>
      <c r="O445" s="7"/>
      <c r="P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H446" s="7"/>
      <c r="I446" s="7"/>
      <c r="J446" s="7"/>
      <c r="N446" s="7"/>
      <c r="O446" s="7"/>
      <c r="P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H447" s="7"/>
      <c r="I447" s="7"/>
      <c r="J447" s="7"/>
      <c r="N447" s="7"/>
      <c r="O447" s="7"/>
      <c r="P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H448" s="7"/>
      <c r="I448" s="7"/>
      <c r="J448" s="7"/>
      <c r="N448" s="7"/>
      <c r="O448" s="7"/>
      <c r="P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H449" s="7"/>
      <c r="I449" s="7"/>
      <c r="J449" s="7"/>
      <c r="N449" s="7"/>
      <c r="O449" s="7"/>
      <c r="P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H450" s="7"/>
      <c r="I450" s="7"/>
      <c r="J450" s="7"/>
      <c r="N450" s="7"/>
      <c r="O450" s="7"/>
      <c r="P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H451" s="7"/>
      <c r="I451" s="7"/>
      <c r="J451" s="7"/>
      <c r="N451" s="7"/>
      <c r="O451" s="7"/>
      <c r="P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H452" s="7"/>
      <c r="I452" s="7"/>
      <c r="J452" s="7"/>
      <c r="N452" s="7"/>
      <c r="O452" s="7"/>
      <c r="P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H453" s="7"/>
      <c r="I453" s="7"/>
      <c r="J453" s="7"/>
      <c r="N453" s="7"/>
      <c r="O453" s="7"/>
      <c r="P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H454" s="7"/>
      <c r="I454" s="7"/>
      <c r="J454" s="7"/>
      <c r="N454" s="7"/>
      <c r="O454" s="7"/>
      <c r="P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H455" s="7"/>
      <c r="I455" s="7"/>
      <c r="J455" s="7"/>
      <c r="N455" s="7"/>
      <c r="O455" s="7"/>
      <c r="P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H456" s="7"/>
      <c r="I456" s="7"/>
      <c r="J456" s="7"/>
      <c r="N456" s="7"/>
      <c r="O456" s="7"/>
      <c r="P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H457" s="7"/>
      <c r="I457" s="7"/>
      <c r="J457" s="7"/>
      <c r="N457" s="7"/>
      <c r="O457" s="7"/>
      <c r="P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H458" s="7"/>
      <c r="I458" s="7"/>
      <c r="J458" s="7"/>
      <c r="N458" s="7"/>
      <c r="O458" s="7"/>
      <c r="P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H459" s="7"/>
      <c r="I459" s="7"/>
      <c r="J459" s="7"/>
      <c r="N459" s="7"/>
      <c r="O459" s="7"/>
      <c r="P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H460" s="7"/>
      <c r="I460" s="7"/>
      <c r="J460" s="7"/>
      <c r="N460" s="7"/>
      <c r="O460" s="7"/>
      <c r="P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H461" s="7"/>
      <c r="I461" s="7"/>
      <c r="J461" s="7"/>
      <c r="N461" s="7"/>
      <c r="O461" s="7"/>
      <c r="P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H462" s="7"/>
      <c r="I462" s="7"/>
      <c r="J462" s="7"/>
      <c r="N462" s="7"/>
      <c r="O462" s="7"/>
      <c r="P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H463" s="7"/>
      <c r="I463" s="7"/>
      <c r="J463" s="7"/>
      <c r="N463" s="7"/>
      <c r="O463" s="7"/>
      <c r="P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H464" s="7"/>
      <c r="I464" s="7"/>
      <c r="J464" s="7"/>
      <c r="N464" s="7"/>
      <c r="O464" s="7"/>
      <c r="P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H465" s="7"/>
      <c r="I465" s="7"/>
      <c r="J465" s="7"/>
      <c r="N465" s="7"/>
      <c r="O465" s="7"/>
      <c r="P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H466" s="7"/>
      <c r="I466" s="7"/>
      <c r="J466" s="7"/>
      <c r="N466" s="7"/>
      <c r="O466" s="7"/>
      <c r="P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H467" s="7"/>
      <c r="I467" s="7"/>
      <c r="J467" s="7"/>
      <c r="N467" s="7"/>
      <c r="O467" s="7"/>
      <c r="P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H468" s="7"/>
      <c r="I468" s="7"/>
      <c r="J468" s="7"/>
      <c r="N468" s="7"/>
      <c r="O468" s="7"/>
      <c r="P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H469" s="7"/>
      <c r="I469" s="7"/>
      <c r="J469" s="7"/>
      <c r="N469" s="7"/>
      <c r="O469" s="7"/>
      <c r="P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H470" s="7"/>
      <c r="I470" s="7"/>
      <c r="J470" s="7"/>
      <c r="N470" s="7"/>
      <c r="O470" s="7"/>
      <c r="P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H471" s="7"/>
      <c r="I471" s="7"/>
      <c r="J471" s="7"/>
      <c r="N471" s="7"/>
      <c r="O471" s="7"/>
      <c r="P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H472" s="7"/>
      <c r="I472" s="7"/>
      <c r="J472" s="7"/>
      <c r="N472" s="7"/>
      <c r="O472" s="7"/>
      <c r="P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H473" s="7"/>
      <c r="I473" s="7"/>
      <c r="J473" s="7"/>
      <c r="N473" s="7"/>
      <c r="O473" s="7"/>
      <c r="P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H474" s="7"/>
      <c r="I474" s="7"/>
      <c r="J474" s="7"/>
      <c r="N474" s="7"/>
      <c r="O474" s="7"/>
      <c r="P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H475" s="7"/>
      <c r="I475" s="7"/>
      <c r="J475" s="7"/>
      <c r="N475" s="7"/>
      <c r="O475" s="7"/>
      <c r="P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H476" s="7"/>
      <c r="I476" s="7"/>
      <c r="J476" s="7"/>
      <c r="N476" s="7"/>
      <c r="O476" s="7"/>
      <c r="P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H477" s="7"/>
      <c r="I477" s="7"/>
      <c r="J477" s="7"/>
      <c r="N477" s="7"/>
      <c r="O477" s="7"/>
      <c r="P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H478" s="7"/>
      <c r="I478" s="7"/>
      <c r="J478" s="7"/>
      <c r="N478" s="7"/>
      <c r="O478" s="7"/>
      <c r="P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H479" s="7"/>
      <c r="I479" s="7"/>
      <c r="J479" s="7"/>
      <c r="N479" s="7"/>
      <c r="O479" s="7"/>
      <c r="P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H480" s="7"/>
      <c r="I480" s="7"/>
      <c r="J480" s="7"/>
      <c r="N480" s="7"/>
      <c r="O480" s="7"/>
      <c r="P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H481" s="7"/>
      <c r="I481" s="7"/>
      <c r="J481" s="7"/>
      <c r="N481" s="7"/>
      <c r="O481" s="7"/>
      <c r="P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H482" s="7"/>
      <c r="I482" s="7"/>
      <c r="J482" s="7"/>
      <c r="N482" s="7"/>
      <c r="O482" s="7"/>
      <c r="P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H483" s="7"/>
      <c r="I483" s="7"/>
      <c r="J483" s="7"/>
      <c r="N483" s="7"/>
      <c r="O483" s="7"/>
      <c r="P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H484" s="7"/>
      <c r="I484" s="7"/>
      <c r="J484" s="7"/>
      <c r="N484" s="7"/>
      <c r="O484" s="7"/>
      <c r="P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H485" s="7"/>
      <c r="I485" s="7"/>
      <c r="J485" s="7"/>
      <c r="N485" s="7"/>
      <c r="O485" s="7"/>
      <c r="P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H486" s="7"/>
      <c r="I486" s="7"/>
      <c r="J486" s="7"/>
      <c r="N486" s="7"/>
      <c r="O486" s="7"/>
      <c r="P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H487" s="7"/>
      <c r="I487" s="7"/>
      <c r="J487" s="7"/>
      <c r="N487" s="7"/>
      <c r="O487" s="7"/>
      <c r="P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H488" s="7"/>
      <c r="I488" s="7"/>
      <c r="J488" s="7"/>
      <c r="N488" s="7"/>
      <c r="O488" s="7"/>
      <c r="P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H489" s="7"/>
      <c r="I489" s="7"/>
      <c r="J489" s="7"/>
      <c r="N489" s="7"/>
      <c r="O489" s="7"/>
      <c r="P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H490" s="7"/>
      <c r="I490" s="7"/>
      <c r="J490" s="7"/>
      <c r="N490" s="7"/>
      <c r="O490" s="7"/>
      <c r="P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H491" s="7"/>
      <c r="I491" s="7"/>
      <c r="J491" s="7"/>
      <c r="N491" s="7"/>
      <c r="O491" s="7"/>
      <c r="P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H492" s="7"/>
      <c r="I492" s="7"/>
      <c r="J492" s="7"/>
      <c r="N492" s="7"/>
      <c r="O492" s="7"/>
      <c r="P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H493" s="7"/>
      <c r="I493" s="7"/>
      <c r="J493" s="7"/>
      <c r="N493" s="7"/>
      <c r="O493" s="7"/>
      <c r="P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H494" s="7"/>
      <c r="I494" s="7"/>
      <c r="J494" s="7"/>
      <c r="N494" s="7"/>
      <c r="O494" s="7"/>
      <c r="P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H495" s="7"/>
      <c r="I495" s="7"/>
      <c r="J495" s="7"/>
      <c r="N495" s="7"/>
      <c r="O495" s="7"/>
      <c r="P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H496" s="7"/>
      <c r="I496" s="7"/>
      <c r="J496" s="7"/>
      <c r="N496" s="7"/>
      <c r="O496" s="7"/>
      <c r="P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H497" s="7"/>
      <c r="I497" s="7"/>
      <c r="J497" s="7"/>
      <c r="N497" s="7"/>
      <c r="O497" s="7"/>
      <c r="P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H498" s="7"/>
      <c r="I498" s="7"/>
      <c r="J498" s="7"/>
      <c r="N498" s="7"/>
      <c r="O498" s="7"/>
      <c r="P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H499" s="7"/>
      <c r="I499" s="7"/>
      <c r="J499" s="7"/>
      <c r="N499" s="7"/>
      <c r="O499" s="7"/>
      <c r="P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H500" s="7"/>
      <c r="I500" s="7"/>
      <c r="J500" s="7"/>
      <c r="N500" s="7"/>
      <c r="O500" s="7"/>
      <c r="P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H501" s="7"/>
      <c r="I501" s="7"/>
      <c r="J501" s="7"/>
      <c r="N501" s="7"/>
      <c r="O501" s="7"/>
      <c r="P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H502" s="7"/>
      <c r="I502" s="7"/>
      <c r="J502" s="7"/>
      <c r="N502" s="7"/>
      <c r="O502" s="7"/>
      <c r="P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H503" s="7"/>
      <c r="I503" s="7"/>
      <c r="J503" s="7"/>
      <c r="N503" s="7"/>
      <c r="O503" s="7"/>
      <c r="P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H504" s="7"/>
      <c r="I504" s="7"/>
      <c r="J504" s="7"/>
      <c r="N504" s="7"/>
      <c r="O504" s="7"/>
      <c r="P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H505" s="7"/>
      <c r="I505" s="7"/>
      <c r="J505" s="7"/>
      <c r="N505" s="7"/>
      <c r="O505" s="7"/>
      <c r="P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H506" s="7"/>
      <c r="I506" s="7"/>
      <c r="J506" s="7"/>
      <c r="N506" s="7"/>
      <c r="O506" s="7"/>
      <c r="P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H507" s="7"/>
      <c r="I507" s="7"/>
      <c r="J507" s="7"/>
      <c r="N507" s="7"/>
      <c r="O507" s="7"/>
      <c r="P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H508" s="7"/>
      <c r="I508" s="7"/>
      <c r="J508" s="7"/>
      <c r="N508" s="7"/>
      <c r="O508" s="7"/>
      <c r="P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H509" s="7"/>
      <c r="I509" s="7"/>
      <c r="J509" s="7"/>
      <c r="N509" s="7"/>
      <c r="O509" s="7"/>
      <c r="P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H510" s="7"/>
      <c r="I510" s="7"/>
      <c r="J510" s="7"/>
      <c r="N510" s="7"/>
      <c r="O510" s="7"/>
      <c r="P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H511" s="7"/>
      <c r="I511" s="7"/>
      <c r="J511" s="7"/>
      <c r="N511" s="7"/>
      <c r="O511" s="7"/>
      <c r="P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H512" s="7"/>
      <c r="I512" s="7"/>
      <c r="J512" s="7"/>
      <c r="N512" s="7"/>
      <c r="O512" s="7"/>
      <c r="P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H513" s="7"/>
      <c r="I513" s="7"/>
      <c r="J513" s="7"/>
      <c r="N513" s="7"/>
      <c r="O513" s="7"/>
      <c r="P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H514" s="7"/>
      <c r="I514" s="7"/>
      <c r="J514" s="7"/>
      <c r="N514" s="7"/>
      <c r="O514" s="7"/>
      <c r="P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H515" s="7"/>
      <c r="I515" s="7"/>
      <c r="J515" s="7"/>
      <c r="N515" s="7"/>
      <c r="O515" s="7"/>
      <c r="P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H516" s="7"/>
      <c r="I516" s="7"/>
      <c r="J516" s="7"/>
      <c r="N516" s="7"/>
      <c r="O516" s="7"/>
      <c r="P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H517" s="7"/>
      <c r="I517" s="7"/>
      <c r="J517" s="7"/>
      <c r="N517" s="7"/>
      <c r="O517" s="7"/>
      <c r="P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H518" s="7"/>
      <c r="I518" s="7"/>
      <c r="J518" s="7"/>
      <c r="N518" s="7"/>
      <c r="O518" s="7"/>
      <c r="P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H519" s="7"/>
      <c r="I519" s="7"/>
      <c r="J519" s="7"/>
      <c r="N519" s="7"/>
      <c r="O519" s="7"/>
      <c r="P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H520" s="7"/>
      <c r="I520" s="7"/>
      <c r="J520" s="7"/>
      <c r="N520" s="7"/>
      <c r="O520" s="7"/>
      <c r="P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H521" s="7"/>
      <c r="I521" s="7"/>
      <c r="J521" s="7"/>
      <c r="N521" s="7"/>
      <c r="O521" s="7"/>
      <c r="P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H522" s="7"/>
      <c r="I522" s="7"/>
      <c r="J522" s="7"/>
      <c r="N522" s="7"/>
      <c r="O522" s="7"/>
      <c r="P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H523" s="7"/>
      <c r="I523" s="7"/>
      <c r="J523" s="7"/>
      <c r="N523" s="7"/>
      <c r="O523" s="7"/>
      <c r="P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H524" s="7"/>
      <c r="I524" s="7"/>
      <c r="J524" s="7"/>
      <c r="N524" s="7"/>
      <c r="O524" s="7"/>
      <c r="P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H525" s="7"/>
      <c r="I525" s="7"/>
      <c r="J525" s="7"/>
      <c r="N525" s="7"/>
      <c r="O525" s="7"/>
      <c r="P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H526" s="7"/>
      <c r="I526" s="7"/>
      <c r="J526" s="7"/>
      <c r="N526" s="7"/>
      <c r="O526" s="7"/>
      <c r="P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H527" s="7"/>
      <c r="I527" s="7"/>
      <c r="J527" s="7"/>
      <c r="N527" s="7"/>
      <c r="O527" s="7"/>
      <c r="P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H528" s="7"/>
      <c r="I528" s="7"/>
      <c r="J528" s="7"/>
      <c r="N528" s="7"/>
      <c r="O528" s="7"/>
      <c r="P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H529" s="7"/>
      <c r="I529" s="7"/>
      <c r="J529" s="7"/>
      <c r="N529" s="7"/>
      <c r="O529" s="7"/>
      <c r="P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H530" s="7"/>
      <c r="I530" s="7"/>
      <c r="J530" s="7"/>
      <c r="N530" s="7"/>
      <c r="O530" s="7"/>
      <c r="P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H531" s="7"/>
      <c r="I531" s="7"/>
      <c r="J531" s="7"/>
      <c r="N531" s="7"/>
      <c r="O531" s="7"/>
      <c r="P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H532" s="7"/>
      <c r="I532" s="7"/>
      <c r="J532" s="7"/>
      <c r="N532" s="7"/>
      <c r="O532" s="7"/>
      <c r="P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H533" s="7"/>
      <c r="I533" s="7"/>
      <c r="J533" s="7"/>
      <c r="N533" s="7"/>
      <c r="O533" s="7"/>
      <c r="P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H534" s="7"/>
      <c r="I534" s="7"/>
      <c r="J534" s="7"/>
      <c r="N534" s="7"/>
      <c r="O534" s="7"/>
      <c r="P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H535" s="7"/>
      <c r="I535" s="7"/>
      <c r="J535" s="7"/>
      <c r="N535" s="7"/>
      <c r="O535" s="7"/>
      <c r="P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H536" s="7"/>
      <c r="I536" s="7"/>
      <c r="J536" s="7"/>
      <c r="N536" s="7"/>
      <c r="O536" s="7"/>
      <c r="P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H537" s="7"/>
      <c r="I537" s="7"/>
      <c r="J537" s="7"/>
      <c r="N537" s="7"/>
      <c r="O537" s="7"/>
      <c r="P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H538" s="7"/>
      <c r="I538" s="7"/>
      <c r="J538" s="7"/>
      <c r="N538" s="7"/>
      <c r="O538" s="7"/>
      <c r="P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H539" s="7"/>
      <c r="I539" s="7"/>
      <c r="J539" s="7"/>
      <c r="N539" s="7"/>
      <c r="O539" s="7"/>
      <c r="P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H540" s="7"/>
      <c r="I540" s="7"/>
      <c r="J540" s="7"/>
      <c r="N540" s="7"/>
      <c r="O540" s="7"/>
      <c r="P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H541" s="7"/>
      <c r="I541" s="7"/>
      <c r="J541" s="7"/>
      <c r="N541" s="7"/>
      <c r="O541" s="7"/>
      <c r="P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H542" s="7"/>
      <c r="I542" s="7"/>
      <c r="J542" s="7"/>
      <c r="N542" s="7"/>
      <c r="O542" s="7"/>
      <c r="P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H543" s="7"/>
      <c r="I543" s="7"/>
      <c r="J543" s="7"/>
      <c r="N543" s="7"/>
      <c r="O543" s="7"/>
      <c r="P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H544" s="7"/>
      <c r="I544" s="7"/>
      <c r="J544" s="7"/>
      <c r="N544" s="7"/>
      <c r="O544" s="7"/>
      <c r="P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H545" s="7"/>
      <c r="I545" s="7"/>
      <c r="J545" s="7"/>
      <c r="N545" s="7"/>
      <c r="O545" s="7"/>
      <c r="P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H546" s="7"/>
      <c r="I546" s="7"/>
      <c r="J546" s="7"/>
      <c r="N546" s="7"/>
      <c r="O546" s="7"/>
      <c r="P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H547" s="7"/>
      <c r="I547" s="7"/>
      <c r="J547" s="7"/>
      <c r="N547" s="7"/>
      <c r="O547" s="7"/>
      <c r="P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H548" s="7"/>
      <c r="I548" s="7"/>
      <c r="J548" s="7"/>
      <c r="N548" s="7"/>
      <c r="O548" s="7"/>
      <c r="P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H549" s="7"/>
      <c r="I549" s="7"/>
      <c r="J549" s="7"/>
      <c r="N549" s="7"/>
      <c r="O549" s="7"/>
      <c r="P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H550" s="7"/>
      <c r="I550" s="7"/>
      <c r="J550" s="7"/>
      <c r="N550" s="7"/>
      <c r="O550" s="7"/>
      <c r="P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H551" s="7"/>
      <c r="I551" s="7"/>
      <c r="J551" s="7"/>
      <c r="N551" s="7"/>
      <c r="O551" s="7"/>
      <c r="P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H552" s="7"/>
      <c r="I552" s="7"/>
      <c r="J552" s="7"/>
      <c r="N552" s="7"/>
      <c r="O552" s="7"/>
      <c r="P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H553" s="7"/>
      <c r="I553" s="7"/>
      <c r="J553" s="7"/>
      <c r="N553" s="7"/>
      <c r="O553" s="7"/>
      <c r="P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H554" s="7"/>
      <c r="I554" s="7"/>
      <c r="J554" s="7"/>
      <c r="N554" s="7"/>
      <c r="O554" s="7"/>
      <c r="P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H555" s="7"/>
      <c r="I555" s="7"/>
      <c r="J555" s="7"/>
      <c r="N555" s="7"/>
      <c r="O555" s="7"/>
      <c r="P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H556" s="7"/>
      <c r="I556" s="7"/>
      <c r="J556" s="7"/>
      <c r="N556" s="7"/>
      <c r="O556" s="7"/>
      <c r="P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H557" s="7"/>
      <c r="I557" s="7"/>
      <c r="J557" s="7"/>
      <c r="N557" s="7"/>
      <c r="O557" s="7"/>
      <c r="P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H558" s="7"/>
      <c r="I558" s="7"/>
      <c r="J558" s="7"/>
      <c r="N558" s="7"/>
      <c r="O558" s="7"/>
      <c r="P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H559" s="7"/>
      <c r="I559" s="7"/>
      <c r="J559" s="7"/>
      <c r="N559" s="7"/>
      <c r="O559" s="7"/>
      <c r="P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H560" s="7"/>
      <c r="I560" s="7"/>
      <c r="J560" s="7"/>
      <c r="N560" s="7"/>
      <c r="O560" s="7"/>
      <c r="P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H561" s="7"/>
      <c r="I561" s="7"/>
      <c r="J561" s="7"/>
      <c r="N561" s="7"/>
      <c r="O561" s="7"/>
      <c r="P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H562" s="7"/>
      <c r="I562" s="7"/>
      <c r="J562" s="7"/>
      <c r="N562" s="7"/>
      <c r="O562" s="7"/>
      <c r="P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H563" s="7"/>
      <c r="I563" s="7"/>
      <c r="J563" s="7"/>
      <c r="N563" s="7"/>
      <c r="O563" s="7"/>
      <c r="P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H564" s="7"/>
      <c r="I564" s="7"/>
      <c r="J564" s="7"/>
      <c r="N564" s="7"/>
      <c r="O564" s="7"/>
      <c r="P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H565" s="7"/>
      <c r="I565" s="7"/>
      <c r="J565" s="7"/>
      <c r="N565" s="7"/>
      <c r="O565" s="7"/>
      <c r="P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H566" s="7"/>
      <c r="I566" s="7"/>
      <c r="J566" s="7"/>
      <c r="N566" s="7"/>
      <c r="O566" s="7"/>
      <c r="P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H567" s="7"/>
      <c r="I567" s="7"/>
      <c r="J567" s="7"/>
      <c r="N567" s="7"/>
      <c r="O567" s="7"/>
      <c r="P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H568" s="7"/>
      <c r="I568" s="7"/>
      <c r="J568" s="7"/>
      <c r="N568" s="7"/>
      <c r="O568" s="7"/>
      <c r="P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H569" s="7"/>
      <c r="I569" s="7"/>
      <c r="J569" s="7"/>
      <c r="N569" s="7"/>
      <c r="O569" s="7"/>
      <c r="P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H570" s="7"/>
      <c r="I570" s="7"/>
      <c r="J570" s="7"/>
      <c r="N570" s="7"/>
      <c r="O570" s="7"/>
      <c r="P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H571" s="7"/>
      <c r="I571" s="7"/>
      <c r="J571" s="7"/>
      <c r="N571" s="7"/>
      <c r="O571" s="7"/>
      <c r="P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H572" s="7"/>
      <c r="I572" s="7"/>
      <c r="J572" s="7"/>
      <c r="N572" s="7"/>
      <c r="O572" s="7"/>
      <c r="P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H573" s="7"/>
      <c r="I573" s="7"/>
      <c r="J573" s="7"/>
      <c r="N573" s="7"/>
      <c r="O573" s="7"/>
      <c r="P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H574" s="7"/>
      <c r="I574" s="7"/>
      <c r="J574" s="7"/>
      <c r="N574" s="7"/>
      <c r="O574" s="7"/>
      <c r="P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H575" s="7"/>
      <c r="I575" s="7"/>
      <c r="J575" s="7"/>
      <c r="N575" s="7"/>
      <c r="O575" s="7"/>
      <c r="P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H576" s="7"/>
      <c r="I576" s="7"/>
      <c r="J576" s="7"/>
      <c r="N576" s="7"/>
      <c r="O576" s="7"/>
      <c r="P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H577" s="7"/>
      <c r="I577" s="7"/>
      <c r="J577" s="7"/>
      <c r="N577" s="7"/>
      <c r="O577" s="7"/>
      <c r="P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H578" s="7"/>
      <c r="I578" s="7"/>
      <c r="J578" s="7"/>
      <c r="N578" s="7"/>
      <c r="O578" s="7"/>
      <c r="P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H579" s="7"/>
      <c r="I579" s="7"/>
      <c r="J579" s="7"/>
      <c r="N579" s="7"/>
      <c r="O579" s="7"/>
      <c r="P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H580" s="7"/>
      <c r="I580" s="7"/>
      <c r="J580" s="7"/>
      <c r="N580" s="7"/>
      <c r="O580" s="7"/>
      <c r="P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H581" s="7"/>
      <c r="I581" s="7"/>
      <c r="J581" s="7"/>
      <c r="N581" s="7"/>
      <c r="O581" s="7"/>
      <c r="P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H582" s="7"/>
      <c r="I582" s="7"/>
      <c r="J582" s="7"/>
      <c r="N582" s="7"/>
      <c r="O582" s="7"/>
      <c r="P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H583" s="7"/>
      <c r="I583" s="7"/>
      <c r="J583" s="7"/>
      <c r="N583" s="7"/>
      <c r="O583" s="7"/>
      <c r="P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H584" s="7"/>
      <c r="I584" s="7"/>
      <c r="J584" s="7"/>
      <c r="N584" s="7"/>
      <c r="O584" s="7"/>
      <c r="P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H585" s="7"/>
      <c r="I585" s="7"/>
      <c r="J585" s="7"/>
      <c r="N585" s="7"/>
      <c r="O585" s="7"/>
      <c r="P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H586" s="7"/>
      <c r="I586" s="7"/>
      <c r="J586" s="7"/>
      <c r="N586" s="7"/>
      <c r="O586" s="7"/>
      <c r="P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H587" s="7"/>
      <c r="I587" s="7"/>
      <c r="J587" s="7"/>
      <c r="N587" s="7"/>
      <c r="O587" s="7"/>
      <c r="P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H588" s="7"/>
      <c r="I588" s="7"/>
      <c r="J588" s="7"/>
      <c r="N588" s="7"/>
      <c r="O588" s="7"/>
      <c r="P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H589" s="7"/>
      <c r="I589" s="7"/>
      <c r="J589" s="7"/>
      <c r="N589" s="7"/>
      <c r="O589" s="7"/>
      <c r="P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H590" s="7"/>
      <c r="I590" s="7"/>
      <c r="J590" s="7"/>
      <c r="N590" s="7"/>
      <c r="O590" s="7"/>
      <c r="P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H591" s="7"/>
      <c r="I591" s="7"/>
      <c r="J591" s="7"/>
      <c r="N591" s="7"/>
      <c r="O591" s="7"/>
      <c r="P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H592" s="7"/>
      <c r="I592" s="7"/>
      <c r="J592" s="7"/>
      <c r="N592" s="7"/>
      <c r="O592" s="7"/>
      <c r="P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H593" s="7"/>
      <c r="I593" s="7"/>
      <c r="J593" s="7"/>
      <c r="N593" s="7"/>
      <c r="O593" s="7"/>
      <c r="P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H594" s="7"/>
      <c r="I594" s="7"/>
      <c r="J594" s="7"/>
      <c r="N594" s="7"/>
      <c r="O594" s="7"/>
      <c r="P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H595" s="7"/>
      <c r="I595" s="7"/>
      <c r="J595" s="7"/>
      <c r="N595" s="7"/>
      <c r="O595" s="7"/>
      <c r="P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H596" s="7"/>
      <c r="I596" s="7"/>
      <c r="J596" s="7"/>
      <c r="N596" s="7"/>
      <c r="O596" s="7"/>
      <c r="P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H597" s="7"/>
      <c r="I597" s="7"/>
      <c r="J597" s="7"/>
      <c r="N597" s="7"/>
      <c r="O597" s="7"/>
      <c r="P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H598" s="7"/>
      <c r="I598" s="7"/>
      <c r="J598" s="7"/>
      <c r="N598" s="7"/>
      <c r="O598" s="7"/>
      <c r="P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H599" s="7"/>
      <c r="I599" s="7"/>
      <c r="J599" s="7"/>
      <c r="N599" s="7"/>
      <c r="O599" s="7"/>
      <c r="P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H600" s="7"/>
      <c r="I600" s="7"/>
      <c r="J600" s="7"/>
      <c r="N600" s="7"/>
      <c r="O600" s="7"/>
      <c r="P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H601" s="7"/>
      <c r="I601" s="7"/>
      <c r="J601" s="7"/>
      <c r="N601" s="7"/>
      <c r="O601" s="7"/>
      <c r="P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H602" s="7"/>
      <c r="I602" s="7"/>
      <c r="J602" s="7"/>
      <c r="N602" s="7"/>
      <c r="O602" s="7"/>
      <c r="P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H603" s="7"/>
      <c r="I603" s="7"/>
      <c r="J603" s="7"/>
      <c r="N603" s="7"/>
      <c r="O603" s="7"/>
      <c r="P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H604" s="7"/>
      <c r="I604" s="7"/>
      <c r="J604" s="7"/>
      <c r="N604" s="7"/>
      <c r="O604" s="7"/>
      <c r="P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H605" s="7"/>
      <c r="I605" s="7"/>
      <c r="J605" s="7"/>
      <c r="N605" s="7"/>
      <c r="O605" s="7"/>
      <c r="P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H606" s="7"/>
      <c r="I606" s="7"/>
      <c r="J606" s="7"/>
      <c r="N606" s="7"/>
      <c r="O606" s="7"/>
      <c r="P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H607" s="7"/>
      <c r="I607" s="7"/>
      <c r="J607" s="7"/>
      <c r="N607" s="7"/>
      <c r="O607" s="7"/>
      <c r="P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H608" s="7"/>
      <c r="I608" s="7"/>
      <c r="J608" s="7"/>
      <c r="N608" s="7"/>
      <c r="O608" s="7"/>
      <c r="P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H609" s="7"/>
      <c r="I609" s="7"/>
      <c r="J609" s="7"/>
      <c r="N609" s="7"/>
      <c r="O609" s="7"/>
      <c r="P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H610" s="7"/>
      <c r="I610" s="7"/>
      <c r="J610" s="7"/>
      <c r="N610" s="7"/>
      <c r="O610" s="7"/>
      <c r="P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H611" s="7"/>
      <c r="I611" s="7"/>
      <c r="J611" s="7"/>
      <c r="N611" s="7"/>
      <c r="O611" s="7"/>
      <c r="P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H612" s="7"/>
      <c r="I612" s="7"/>
      <c r="J612" s="7"/>
      <c r="N612" s="7"/>
      <c r="O612" s="7"/>
      <c r="P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H613" s="7"/>
      <c r="I613" s="7"/>
      <c r="J613" s="7"/>
      <c r="N613" s="7"/>
      <c r="O613" s="7"/>
      <c r="P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H614" s="7"/>
      <c r="I614" s="7"/>
      <c r="J614" s="7"/>
      <c r="N614" s="7"/>
      <c r="O614" s="7"/>
      <c r="P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H615" s="7"/>
      <c r="I615" s="7"/>
      <c r="J615" s="7"/>
      <c r="N615" s="7"/>
      <c r="O615" s="7"/>
      <c r="P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H616" s="7"/>
      <c r="I616" s="7"/>
      <c r="J616" s="7"/>
      <c r="N616" s="7"/>
      <c r="O616" s="7"/>
      <c r="P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H617" s="7"/>
      <c r="I617" s="7"/>
      <c r="J617" s="7"/>
      <c r="N617" s="7"/>
      <c r="O617" s="7"/>
      <c r="P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H618" s="7"/>
      <c r="I618" s="7"/>
      <c r="J618" s="7"/>
      <c r="N618" s="7"/>
      <c r="O618" s="7"/>
      <c r="P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H619" s="7"/>
      <c r="I619" s="7"/>
      <c r="J619" s="7"/>
      <c r="N619" s="7"/>
      <c r="O619" s="7"/>
      <c r="P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H620" s="7"/>
      <c r="I620" s="7"/>
      <c r="J620" s="7"/>
      <c r="N620" s="7"/>
      <c r="O620" s="7"/>
      <c r="P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H621" s="7"/>
      <c r="I621" s="7"/>
      <c r="J621" s="7"/>
      <c r="N621" s="7"/>
      <c r="O621" s="7"/>
      <c r="P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H622" s="7"/>
      <c r="I622" s="7"/>
      <c r="J622" s="7"/>
      <c r="N622" s="7"/>
      <c r="O622" s="7"/>
      <c r="P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H623" s="7"/>
      <c r="I623" s="7"/>
      <c r="J623" s="7"/>
      <c r="N623" s="7"/>
      <c r="O623" s="7"/>
      <c r="P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H624" s="7"/>
      <c r="I624" s="7"/>
      <c r="J624" s="7"/>
      <c r="N624" s="7"/>
      <c r="O624" s="7"/>
      <c r="P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H625" s="7"/>
      <c r="I625" s="7"/>
      <c r="J625" s="7"/>
      <c r="N625" s="7"/>
      <c r="O625" s="7"/>
      <c r="P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H626" s="7"/>
      <c r="I626" s="7"/>
      <c r="J626" s="7"/>
      <c r="N626" s="7"/>
      <c r="O626" s="7"/>
      <c r="P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H627" s="7"/>
      <c r="I627" s="7"/>
      <c r="J627" s="7"/>
      <c r="N627" s="7"/>
      <c r="O627" s="7"/>
      <c r="P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H628" s="7"/>
      <c r="I628" s="7"/>
      <c r="J628" s="7"/>
      <c r="N628" s="7"/>
      <c r="O628" s="7"/>
      <c r="P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H629" s="7"/>
      <c r="I629" s="7"/>
      <c r="J629" s="7"/>
      <c r="N629" s="7"/>
      <c r="O629" s="7"/>
      <c r="P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H630" s="7"/>
      <c r="I630" s="7"/>
      <c r="J630" s="7"/>
      <c r="N630" s="7"/>
      <c r="O630" s="7"/>
      <c r="P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H631" s="7"/>
      <c r="I631" s="7"/>
      <c r="J631" s="7"/>
      <c r="N631" s="7"/>
      <c r="O631" s="7"/>
      <c r="P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H632" s="7"/>
      <c r="I632" s="7"/>
      <c r="J632" s="7"/>
      <c r="N632" s="7"/>
      <c r="O632" s="7"/>
      <c r="P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H633" s="7"/>
      <c r="I633" s="7"/>
      <c r="J633" s="7"/>
      <c r="N633" s="7"/>
      <c r="O633" s="7"/>
      <c r="P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H634" s="7"/>
      <c r="I634" s="7"/>
      <c r="J634" s="7"/>
      <c r="N634" s="7"/>
      <c r="O634" s="7"/>
      <c r="P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H635" s="7"/>
      <c r="I635" s="7"/>
      <c r="J635" s="7"/>
      <c r="N635" s="7"/>
      <c r="O635" s="7"/>
      <c r="P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H636" s="7"/>
      <c r="I636" s="7"/>
      <c r="J636" s="7"/>
      <c r="N636" s="7"/>
      <c r="O636" s="7"/>
      <c r="P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H637" s="7"/>
      <c r="I637" s="7"/>
      <c r="J637" s="7"/>
      <c r="N637" s="7"/>
      <c r="O637" s="7"/>
      <c r="P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H638" s="7"/>
      <c r="I638" s="7"/>
      <c r="J638" s="7"/>
      <c r="N638" s="7"/>
      <c r="O638" s="7"/>
      <c r="P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H639" s="7"/>
      <c r="I639" s="7"/>
      <c r="J639" s="7"/>
      <c r="N639" s="7"/>
      <c r="O639" s="7"/>
      <c r="P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H640" s="7"/>
      <c r="I640" s="7"/>
      <c r="J640" s="7"/>
      <c r="N640" s="7"/>
      <c r="O640" s="7"/>
      <c r="P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H641" s="7"/>
      <c r="I641" s="7"/>
      <c r="J641" s="7"/>
      <c r="N641" s="7"/>
      <c r="O641" s="7"/>
      <c r="P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H642" s="7"/>
      <c r="I642" s="7"/>
      <c r="J642" s="7"/>
      <c r="N642" s="7"/>
      <c r="O642" s="7"/>
      <c r="P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H643" s="7"/>
      <c r="I643" s="7"/>
      <c r="J643" s="7"/>
      <c r="N643" s="7"/>
      <c r="O643" s="7"/>
      <c r="P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H644" s="7"/>
      <c r="I644" s="7"/>
      <c r="J644" s="7"/>
      <c r="N644" s="7"/>
      <c r="O644" s="7"/>
      <c r="P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H645" s="7"/>
      <c r="I645" s="7"/>
      <c r="J645" s="7"/>
      <c r="N645" s="7"/>
      <c r="O645" s="7"/>
      <c r="P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H646" s="7"/>
      <c r="I646" s="7"/>
      <c r="J646" s="7"/>
      <c r="N646" s="7"/>
      <c r="O646" s="7"/>
      <c r="P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H647" s="7"/>
      <c r="I647" s="7"/>
      <c r="J647" s="7"/>
      <c r="N647" s="7"/>
      <c r="O647" s="7"/>
      <c r="P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H648" s="7"/>
      <c r="I648" s="7"/>
      <c r="J648" s="7"/>
      <c r="N648" s="7"/>
      <c r="O648" s="7"/>
      <c r="P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H649" s="7"/>
      <c r="I649" s="7"/>
      <c r="J649" s="7"/>
      <c r="N649" s="7"/>
      <c r="O649" s="7"/>
      <c r="P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H650" s="7"/>
      <c r="I650" s="7"/>
      <c r="J650" s="7"/>
      <c r="N650" s="7"/>
      <c r="O650" s="7"/>
      <c r="P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H651" s="7"/>
      <c r="I651" s="7"/>
      <c r="J651" s="7"/>
      <c r="N651" s="7"/>
      <c r="O651" s="7"/>
      <c r="P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H652" s="7"/>
      <c r="I652" s="7"/>
      <c r="J652" s="7"/>
      <c r="N652" s="7"/>
      <c r="O652" s="7"/>
      <c r="P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H653" s="7"/>
      <c r="I653" s="7"/>
      <c r="J653" s="7"/>
      <c r="N653" s="7"/>
      <c r="O653" s="7"/>
      <c r="P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H654" s="7"/>
      <c r="I654" s="7"/>
      <c r="J654" s="7"/>
      <c r="N654" s="7"/>
      <c r="O654" s="7"/>
      <c r="P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H655" s="7"/>
      <c r="I655" s="7"/>
      <c r="J655" s="7"/>
      <c r="N655" s="7"/>
      <c r="O655" s="7"/>
      <c r="P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H656" s="7"/>
      <c r="I656" s="7"/>
      <c r="J656" s="7"/>
      <c r="N656" s="7"/>
      <c r="O656" s="7"/>
      <c r="P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H657" s="7"/>
      <c r="I657" s="7"/>
      <c r="J657" s="7"/>
      <c r="N657" s="7"/>
      <c r="O657" s="7"/>
      <c r="P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H658" s="7"/>
      <c r="I658" s="7"/>
      <c r="J658" s="7"/>
      <c r="N658" s="7"/>
      <c r="O658" s="7"/>
      <c r="P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H659" s="7"/>
      <c r="I659" s="7"/>
      <c r="J659" s="7"/>
      <c r="N659" s="7"/>
      <c r="O659" s="7"/>
      <c r="P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H660" s="7"/>
      <c r="I660" s="7"/>
      <c r="J660" s="7"/>
      <c r="N660" s="7"/>
      <c r="O660" s="7"/>
      <c r="P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H661" s="7"/>
      <c r="I661" s="7"/>
      <c r="J661" s="7"/>
      <c r="N661" s="7"/>
      <c r="O661" s="7"/>
      <c r="P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H662" s="7"/>
      <c r="I662" s="7"/>
      <c r="J662" s="7"/>
      <c r="N662" s="7"/>
      <c r="O662" s="7"/>
      <c r="P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H663" s="7"/>
      <c r="I663" s="7"/>
      <c r="J663" s="7"/>
      <c r="N663" s="7"/>
      <c r="O663" s="7"/>
      <c r="P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H664" s="7"/>
      <c r="I664" s="7"/>
      <c r="J664" s="7"/>
      <c r="N664" s="7"/>
      <c r="O664" s="7"/>
      <c r="P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H665" s="7"/>
      <c r="I665" s="7"/>
      <c r="J665" s="7"/>
      <c r="N665" s="7"/>
      <c r="O665" s="7"/>
      <c r="P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H666" s="7"/>
      <c r="I666" s="7"/>
      <c r="J666" s="7"/>
      <c r="N666" s="7"/>
      <c r="O666" s="7"/>
      <c r="P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H667" s="7"/>
      <c r="I667" s="7"/>
      <c r="J667" s="7"/>
      <c r="N667" s="7"/>
      <c r="O667" s="7"/>
      <c r="P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H668" s="7"/>
      <c r="I668" s="7"/>
      <c r="J668" s="7"/>
      <c r="N668" s="7"/>
      <c r="O668" s="7"/>
      <c r="P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H669" s="7"/>
      <c r="I669" s="7"/>
      <c r="J669" s="7"/>
      <c r="N669" s="7"/>
      <c r="O669" s="7"/>
      <c r="P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H670" s="7"/>
      <c r="I670" s="7"/>
      <c r="J670" s="7"/>
      <c r="N670" s="7"/>
      <c r="O670" s="7"/>
      <c r="P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H671" s="7"/>
      <c r="I671" s="7"/>
      <c r="J671" s="7"/>
      <c r="N671" s="7"/>
      <c r="O671" s="7"/>
      <c r="P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H672" s="7"/>
      <c r="I672" s="7"/>
      <c r="J672" s="7"/>
      <c r="N672" s="7"/>
      <c r="O672" s="7"/>
      <c r="P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H673" s="7"/>
      <c r="I673" s="7"/>
      <c r="J673" s="7"/>
      <c r="N673" s="7"/>
      <c r="O673" s="7"/>
      <c r="P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H674" s="7"/>
      <c r="I674" s="7"/>
      <c r="J674" s="7"/>
      <c r="N674" s="7"/>
      <c r="O674" s="7"/>
      <c r="P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H675" s="7"/>
      <c r="I675" s="7"/>
      <c r="J675" s="7"/>
      <c r="N675" s="7"/>
      <c r="O675" s="7"/>
      <c r="P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H676" s="7"/>
      <c r="I676" s="7"/>
      <c r="J676" s="7"/>
      <c r="N676" s="7"/>
      <c r="O676" s="7"/>
      <c r="P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H677" s="7"/>
      <c r="I677" s="7"/>
      <c r="J677" s="7"/>
      <c r="N677" s="7"/>
      <c r="O677" s="7"/>
      <c r="P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H678" s="7"/>
      <c r="I678" s="7"/>
      <c r="J678" s="7"/>
      <c r="N678" s="7"/>
      <c r="O678" s="7"/>
      <c r="P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H679" s="7"/>
      <c r="I679" s="7"/>
      <c r="J679" s="7"/>
      <c r="N679" s="7"/>
      <c r="O679" s="7"/>
      <c r="P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H680" s="7"/>
      <c r="I680" s="7"/>
      <c r="J680" s="7"/>
      <c r="N680" s="7"/>
      <c r="O680" s="7"/>
      <c r="P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H681" s="7"/>
      <c r="I681" s="7"/>
      <c r="J681" s="7"/>
      <c r="N681" s="7"/>
      <c r="O681" s="7"/>
      <c r="P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H682" s="7"/>
      <c r="I682" s="7"/>
      <c r="J682" s="7"/>
      <c r="N682" s="7"/>
      <c r="O682" s="7"/>
      <c r="P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H683" s="7"/>
      <c r="I683" s="7"/>
      <c r="J683" s="7"/>
      <c r="N683" s="7"/>
      <c r="O683" s="7"/>
      <c r="P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H684" s="7"/>
      <c r="I684" s="7"/>
      <c r="J684" s="7"/>
      <c r="N684" s="7"/>
      <c r="O684" s="7"/>
      <c r="P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H685" s="7"/>
      <c r="I685" s="7"/>
      <c r="J685" s="7"/>
      <c r="N685" s="7"/>
      <c r="O685" s="7"/>
      <c r="P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H686" s="7"/>
      <c r="I686" s="7"/>
      <c r="J686" s="7"/>
      <c r="N686" s="7"/>
      <c r="O686" s="7"/>
      <c r="P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H687" s="7"/>
      <c r="I687" s="7"/>
      <c r="J687" s="7"/>
      <c r="N687" s="7"/>
      <c r="O687" s="7"/>
      <c r="P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H688" s="7"/>
      <c r="I688" s="7"/>
      <c r="J688" s="7"/>
      <c r="N688" s="7"/>
      <c r="O688" s="7"/>
      <c r="P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H689" s="7"/>
      <c r="I689" s="7"/>
      <c r="J689" s="7"/>
      <c r="N689" s="7"/>
      <c r="O689" s="7"/>
      <c r="P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H690" s="7"/>
      <c r="I690" s="7"/>
      <c r="J690" s="7"/>
      <c r="N690" s="7"/>
      <c r="O690" s="7"/>
      <c r="P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H691" s="7"/>
      <c r="I691" s="7"/>
      <c r="J691" s="7"/>
      <c r="N691" s="7"/>
      <c r="O691" s="7"/>
      <c r="P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H692" s="7"/>
      <c r="I692" s="7"/>
      <c r="J692" s="7"/>
      <c r="N692" s="7"/>
      <c r="O692" s="7"/>
      <c r="P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H693" s="7"/>
      <c r="I693" s="7"/>
      <c r="J693" s="7"/>
      <c r="N693" s="7"/>
      <c r="O693" s="7"/>
      <c r="P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H694" s="7"/>
      <c r="I694" s="7"/>
      <c r="J694" s="7"/>
      <c r="N694" s="7"/>
      <c r="O694" s="7"/>
      <c r="P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H695" s="7"/>
      <c r="I695" s="7"/>
      <c r="J695" s="7"/>
      <c r="N695" s="7"/>
      <c r="O695" s="7"/>
      <c r="P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H696" s="7"/>
      <c r="I696" s="7"/>
      <c r="J696" s="7"/>
      <c r="N696" s="7"/>
      <c r="O696" s="7"/>
      <c r="P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H697" s="7"/>
      <c r="I697" s="7"/>
      <c r="J697" s="7"/>
      <c r="N697" s="7"/>
      <c r="O697" s="7"/>
      <c r="P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H698" s="7"/>
      <c r="I698" s="7"/>
      <c r="J698" s="7"/>
      <c r="N698" s="7"/>
      <c r="O698" s="7"/>
      <c r="P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H699" s="7"/>
      <c r="I699" s="7"/>
      <c r="J699" s="7"/>
      <c r="N699" s="7"/>
      <c r="O699" s="7"/>
      <c r="P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H700" s="7"/>
      <c r="I700" s="7"/>
      <c r="J700" s="7"/>
      <c r="N700" s="7"/>
      <c r="O700" s="7"/>
      <c r="P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H701" s="7"/>
      <c r="I701" s="7"/>
      <c r="J701" s="7"/>
      <c r="N701" s="7"/>
      <c r="O701" s="7"/>
      <c r="P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H702" s="7"/>
      <c r="I702" s="7"/>
      <c r="J702" s="7"/>
      <c r="N702" s="7"/>
      <c r="O702" s="7"/>
      <c r="P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H703" s="7"/>
      <c r="I703" s="7"/>
      <c r="J703" s="7"/>
      <c r="N703" s="7"/>
      <c r="O703" s="7"/>
      <c r="P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H704" s="7"/>
      <c r="I704" s="7"/>
      <c r="J704" s="7"/>
      <c r="N704" s="7"/>
      <c r="O704" s="7"/>
      <c r="P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H705" s="7"/>
      <c r="I705" s="7"/>
      <c r="J705" s="7"/>
      <c r="N705" s="7"/>
      <c r="O705" s="7"/>
      <c r="P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H706" s="7"/>
      <c r="I706" s="7"/>
      <c r="J706" s="7"/>
      <c r="N706" s="7"/>
      <c r="O706" s="7"/>
      <c r="P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H707" s="7"/>
      <c r="I707" s="7"/>
      <c r="J707" s="7"/>
      <c r="N707" s="7"/>
      <c r="O707" s="7"/>
      <c r="P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H708" s="7"/>
      <c r="I708" s="7"/>
      <c r="J708" s="7"/>
      <c r="N708" s="7"/>
      <c r="O708" s="7"/>
      <c r="P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H709" s="7"/>
      <c r="I709" s="7"/>
      <c r="J709" s="7"/>
      <c r="N709" s="7"/>
      <c r="O709" s="7"/>
      <c r="P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H710" s="7"/>
      <c r="I710" s="7"/>
      <c r="J710" s="7"/>
      <c r="N710" s="7"/>
      <c r="O710" s="7"/>
      <c r="P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H711" s="7"/>
      <c r="I711" s="7"/>
      <c r="J711" s="7"/>
      <c r="N711" s="7"/>
      <c r="O711" s="7"/>
      <c r="P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H712" s="7"/>
      <c r="I712" s="7"/>
      <c r="J712" s="7"/>
      <c r="N712" s="7"/>
      <c r="O712" s="7"/>
      <c r="P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H713" s="7"/>
      <c r="I713" s="7"/>
      <c r="J713" s="7"/>
      <c r="N713" s="7"/>
      <c r="O713" s="7"/>
      <c r="P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H714" s="7"/>
      <c r="I714" s="7"/>
      <c r="J714" s="7"/>
      <c r="N714" s="7"/>
      <c r="O714" s="7"/>
      <c r="P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H715" s="7"/>
      <c r="I715" s="7"/>
      <c r="J715" s="7"/>
      <c r="N715" s="7"/>
      <c r="O715" s="7"/>
      <c r="P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H716" s="7"/>
      <c r="I716" s="7"/>
      <c r="J716" s="7"/>
      <c r="N716" s="7"/>
      <c r="O716" s="7"/>
      <c r="P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H717" s="7"/>
      <c r="I717" s="7"/>
      <c r="J717" s="7"/>
      <c r="N717" s="7"/>
      <c r="O717" s="7"/>
      <c r="P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H718" s="7"/>
      <c r="I718" s="7"/>
      <c r="J718" s="7"/>
      <c r="N718" s="7"/>
      <c r="O718" s="7"/>
      <c r="P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H719" s="7"/>
      <c r="I719" s="7"/>
      <c r="J719" s="7"/>
      <c r="N719" s="7"/>
      <c r="O719" s="7"/>
      <c r="P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H720" s="7"/>
      <c r="I720" s="7"/>
      <c r="J720" s="7"/>
      <c r="N720" s="7"/>
      <c r="O720" s="7"/>
      <c r="P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H721" s="7"/>
      <c r="I721" s="7"/>
      <c r="J721" s="7"/>
      <c r="N721" s="7"/>
      <c r="O721" s="7"/>
      <c r="P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H722" s="7"/>
      <c r="I722" s="7"/>
      <c r="J722" s="7"/>
      <c r="N722" s="7"/>
      <c r="O722" s="7"/>
      <c r="P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H723" s="7"/>
      <c r="I723" s="7"/>
      <c r="J723" s="7"/>
      <c r="N723" s="7"/>
      <c r="O723" s="7"/>
      <c r="P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H724" s="7"/>
      <c r="I724" s="7"/>
      <c r="J724" s="7"/>
      <c r="N724" s="7"/>
      <c r="O724" s="7"/>
      <c r="P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H725" s="7"/>
      <c r="I725" s="7"/>
      <c r="J725" s="7"/>
      <c r="N725" s="7"/>
      <c r="O725" s="7"/>
      <c r="P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H726" s="7"/>
      <c r="I726" s="7"/>
      <c r="J726" s="7"/>
      <c r="N726" s="7"/>
      <c r="O726" s="7"/>
      <c r="P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H727" s="7"/>
      <c r="I727" s="7"/>
      <c r="J727" s="7"/>
      <c r="N727" s="7"/>
      <c r="O727" s="7"/>
      <c r="P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H728" s="7"/>
      <c r="I728" s="7"/>
      <c r="J728" s="7"/>
      <c r="N728" s="7"/>
      <c r="O728" s="7"/>
      <c r="P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H729" s="7"/>
      <c r="I729" s="7"/>
      <c r="J729" s="7"/>
      <c r="N729" s="7"/>
      <c r="O729" s="7"/>
      <c r="P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H730" s="7"/>
      <c r="I730" s="7"/>
      <c r="J730" s="7"/>
      <c r="N730" s="7"/>
      <c r="O730" s="7"/>
      <c r="P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H731" s="7"/>
      <c r="I731" s="7"/>
      <c r="J731" s="7"/>
      <c r="N731" s="7"/>
      <c r="O731" s="7"/>
      <c r="P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H732" s="7"/>
      <c r="I732" s="7"/>
      <c r="J732" s="7"/>
      <c r="N732" s="7"/>
      <c r="O732" s="7"/>
      <c r="P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H733" s="7"/>
      <c r="I733" s="7"/>
      <c r="J733" s="7"/>
      <c r="N733" s="7"/>
      <c r="O733" s="7"/>
      <c r="P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H734" s="7"/>
      <c r="I734" s="7"/>
      <c r="J734" s="7"/>
      <c r="N734" s="7"/>
      <c r="O734" s="7"/>
      <c r="P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H735" s="7"/>
      <c r="I735" s="7"/>
      <c r="J735" s="7"/>
      <c r="N735" s="7"/>
      <c r="O735" s="7"/>
      <c r="P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H736" s="7"/>
      <c r="I736" s="7"/>
      <c r="J736" s="7"/>
      <c r="N736" s="7"/>
      <c r="O736" s="7"/>
      <c r="P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H737" s="7"/>
      <c r="I737" s="7"/>
      <c r="J737" s="7"/>
      <c r="N737" s="7"/>
      <c r="O737" s="7"/>
      <c r="P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H738" s="7"/>
      <c r="I738" s="7"/>
      <c r="J738" s="7"/>
      <c r="N738" s="7"/>
      <c r="O738" s="7"/>
      <c r="P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H739" s="7"/>
      <c r="I739" s="7"/>
      <c r="J739" s="7"/>
      <c r="N739" s="7"/>
      <c r="O739" s="7"/>
      <c r="P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H740" s="7"/>
      <c r="I740" s="7"/>
      <c r="J740" s="7"/>
      <c r="N740" s="7"/>
      <c r="O740" s="7"/>
      <c r="P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H741" s="7"/>
      <c r="I741" s="7"/>
      <c r="J741" s="7"/>
      <c r="N741" s="7"/>
      <c r="O741" s="7"/>
      <c r="P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H742" s="7"/>
      <c r="I742" s="7"/>
      <c r="J742" s="7"/>
      <c r="N742" s="7"/>
      <c r="O742" s="7"/>
      <c r="P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H743" s="7"/>
      <c r="I743" s="7"/>
      <c r="J743" s="7"/>
      <c r="N743" s="7"/>
      <c r="O743" s="7"/>
      <c r="P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H744" s="7"/>
      <c r="I744" s="7"/>
      <c r="J744" s="7"/>
      <c r="N744" s="7"/>
      <c r="O744" s="7"/>
      <c r="P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H745" s="7"/>
      <c r="I745" s="7"/>
      <c r="J745" s="7"/>
      <c r="N745" s="7"/>
      <c r="O745" s="7"/>
      <c r="P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H746" s="7"/>
      <c r="I746" s="7"/>
      <c r="J746" s="7"/>
      <c r="N746" s="7"/>
      <c r="O746" s="7"/>
      <c r="P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H747" s="7"/>
      <c r="I747" s="7"/>
      <c r="J747" s="7"/>
      <c r="N747" s="7"/>
      <c r="O747" s="7"/>
      <c r="P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H748" s="7"/>
      <c r="I748" s="7"/>
      <c r="J748" s="7"/>
      <c r="N748" s="7"/>
      <c r="O748" s="7"/>
      <c r="P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H749" s="7"/>
      <c r="I749" s="7"/>
      <c r="J749" s="7"/>
      <c r="N749" s="7"/>
      <c r="O749" s="7"/>
      <c r="P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H750" s="7"/>
      <c r="I750" s="7"/>
      <c r="J750" s="7"/>
      <c r="N750" s="7"/>
      <c r="O750" s="7"/>
      <c r="P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H751" s="7"/>
      <c r="I751" s="7"/>
      <c r="J751" s="7"/>
      <c r="N751" s="7"/>
      <c r="O751" s="7"/>
      <c r="P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H752" s="7"/>
      <c r="I752" s="7"/>
      <c r="J752" s="7"/>
      <c r="N752" s="7"/>
      <c r="O752" s="7"/>
      <c r="P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H753" s="7"/>
      <c r="I753" s="7"/>
      <c r="J753" s="7"/>
      <c r="N753" s="7"/>
      <c r="O753" s="7"/>
      <c r="P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H754" s="7"/>
      <c r="I754" s="7"/>
      <c r="J754" s="7"/>
      <c r="N754" s="7"/>
      <c r="O754" s="7"/>
      <c r="P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H755" s="7"/>
      <c r="I755" s="7"/>
      <c r="J755" s="7"/>
      <c r="N755" s="7"/>
      <c r="O755" s="7"/>
      <c r="P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H756" s="7"/>
      <c r="I756" s="7"/>
      <c r="J756" s="7"/>
      <c r="N756" s="7"/>
      <c r="O756" s="7"/>
      <c r="P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H757" s="7"/>
      <c r="I757" s="7"/>
      <c r="J757" s="7"/>
      <c r="N757" s="7"/>
      <c r="O757" s="7"/>
      <c r="P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H758" s="7"/>
      <c r="I758" s="7"/>
      <c r="J758" s="7"/>
      <c r="N758" s="7"/>
      <c r="O758" s="7"/>
      <c r="P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H759" s="7"/>
      <c r="I759" s="7"/>
      <c r="J759" s="7"/>
      <c r="N759" s="7"/>
      <c r="O759" s="7"/>
      <c r="P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H760" s="7"/>
      <c r="I760" s="7"/>
      <c r="J760" s="7"/>
      <c r="N760" s="7"/>
      <c r="O760" s="7"/>
      <c r="P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H761" s="7"/>
      <c r="I761" s="7"/>
      <c r="J761" s="7"/>
      <c r="N761" s="7"/>
      <c r="O761" s="7"/>
      <c r="P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H762" s="7"/>
      <c r="I762" s="7"/>
      <c r="J762" s="7"/>
      <c r="N762" s="7"/>
      <c r="O762" s="7"/>
      <c r="P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H763" s="7"/>
      <c r="I763" s="7"/>
      <c r="J763" s="7"/>
      <c r="N763" s="7"/>
      <c r="O763" s="7"/>
      <c r="P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H764" s="7"/>
      <c r="I764" s="7"/>
      <c r="J764" s="7"/>
      <c r="N764" s="7"/>
      <c r="O764" s="7"/>
      <c r="P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H765" s="7"/>
      <c r="I765" s="7"/>
      <c r="J765" s="7"/>
      <c r="N765" s="7"/>
      <c r="O765" s="7"/>
      <c r="P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H766" s="7"/>
      <c r="I766" s="7"/>
      <c r="J766" s="7"/>
      <c r="N766" s="7"/>
      <c r="O766" s="7"/>
      <c r="P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H767" s="7"/>
      <c r="I767" s="7"/>
      <c r="J767" s="7"/>
      <c r="N767" s="7"/>
      <c r="O767" s="7"/>
      <c r="P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H768" s="7"/>
      <c r="I768" s="7"/>
      <c r="J768" s="7"/>
      <c r="N768" s="7"/>
      <c r="O768" s="7"/>
      <c r="P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H769" s="7"/>
      <c r="I769" s="7"/>
      <c r="J769" s="7"/>
      <c r="N769" s="7"/>
      <c r="O769" s="7"/>
      <c r="P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H770" s="7"/>
      <c r="I770" s="7"/>
      <c r="J770" s="7"/>
      <c r="N770" s="7"/>
      <c r="O770" s="7"/>
      <c r="P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H771" s="7"/>
      <c r="I771" s="7"/>
      <c r="J771" s="7"/>
      <c r="N771" s="7"/>
      <c r="O771" s="7"/>
      <c r="P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H772" s="7"/>
      <c r="I772" s="7"/>
      <c r="J772" s="7"/>
      <c r="N772" s="7"/>
      <c r="O772" s="7"/>
      <c r="P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H773" s="7"/>
      <c r="I773" s="7"/>
      <c r="J773" s="7"/>
      <c r="N773" s="7"/>
      <c r="O773" s="7"/>
      <c r="P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H774" s="7"/>
      <c r="I774" s="7"/>
      <c r="J774" s="7"/>
      <c r="N774" s="7"/>
      <c r="O774" s="7"/>
      <c r="P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H775" s="7"/>
      <c r="I775" s="7"/>
      <c r="J775" s="7"/>
      <c r="N775" s="7"/>
      <c r="O775" s="7"/>
      <c r="P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H776" s="7"/>
      <c r="I776" s="7"/>
      <c r="J776" s="7"/>
      <c r="N776" s="7"/>
      <c r="O776" s="7"/>
      <c r="P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H777" s="7"/>
      <c r="I777" s="7"/>
      <c r="J777" s="7"/>
      <c r="N777" s="7"/>
      <c r="O777" s="7"/>
      <c r="P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H778" s="7"/>
      <c r="I778" s="7"/>
      <c r="J778" s="7"/>
      <c r="N778" s="7"/>
      <c r="O778" s="7"/>
      <c r="P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H779" s="7"/>
      <c r="I779" s="7"/>
      <c r="J779" s="7"/>
      <c r="N779" s="7"/>
      <c r="O779" s="7"/>
      <c r="P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H780" s="7"/>
      <c r="I780" s="7"/>
      <c r="J780" s="7"/>
      <c r="N780" s="7"/>
      <c r="O780" s="7"/>
      <c r="P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H781" s="7"/>
      <c r="I781" s="7"/>
      <c r="J781" s="7"/>
      <c r="N781" s="7"/>
      <c r="O781" s="7"/>
      <c r="P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H782" s="7"/>
      <c r="I782" s="7"/>
      <c r="J782" s="7"/>
      <c r="N782" s="7"/>
      <c r="O782" s="7"/>
      <c r="P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H783" s="7"/>
      <c r="I783" s="7"/>
      <c r="J783" s="7"/>
      <c r="N783" s="7"/>
      <c r="O783" s="7"/>
      <c r="P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H784" s="7"/>
      <c r="I784" s="7"/>
      <c r="J784" s="7"/>
      <c r="N784" s="7"/>
      <c r="O784" s="7"/>
      <c r="P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H785" s="7"/>
      <c r="I785" s="7"/>
      <c r="J785" s="7"/>
      <c r="N785" s="7"/>
      <c r="O785" s="7"/>
      <c r="P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H786" s="7"/>
      <c r="I786" s="7"/>
      <c r="J786" s="7"/>
      <c r="N786" s="7"/>
      <c r="O786" s="7"/>
      <c r="P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H787" s="7"/>
      <c r="I787" s="7"/>
      <c r="J787" s="7"/>
      <c r="N787" s="7"/>
      <c r="O787" s="7"/>
      <c r="P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H788" s="7"/>
      <c r="I788" s="7"/>
      <c r="J788" s="7"/>
      <c r="N788" s="7"/>
      <c r="O788" s="7"/>
      <c r="P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H789" s="7"/>
      <c r="I789" s="7"/>
      <c r="J789" s="7"/>
      <c r="N789" s="7"/>
      <c r="O789" s="7"/>
      <c r="P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H790" s="7"/>
      <c r="I790" s="7"/>
      <c r="J790" s="7"/>
      <c r="N790" s="7"/>
      <c r="O790" s="7"/>
      <c r="P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H791" s="7"/>
      <c r="I791" s="7"/>
      <c r="J791" s="7"/>
      <c r="N791" s="7"/>
      <c r="O791" s="7"/>
      <c r="P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H792" s="7"/>
      <c r="I792" s="7"/>
      <c r="J792" s="7"/>
      <c r="N792" s="7"/>
      <c r="O792" s="7"/>
      <c r="P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H793" s="7"/>
      <c r="I793" s="7"/>
      <c r="J793" s="7"/>
      <c r="N793" s="7"/>
      <c r="O793" s="7"/>
      <c r="P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H794" s="7"/>
      <c r="I794" s="7"/>
      <c r="J794" s="7"/>
      <c r="N794" s="7"/>
      <c r="O794" s="7"/>
      <c r="P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H795" s="7"/>
      <c r="I795" s="7"/>
      <c r="J795" s="7"/>
      <c r="N795" s="7"/>
      <c r="O795" s="7"/>
      <c r="P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H796" s="7"/>
      <c r="I796" s="7"/>
      <c r="J796" s="7"/>
      <c r="N796" s="7"/>
      <c r="O796" s="7"/>
      <c r="P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H797" s="7"/>
      <c r="I797" s="7"/>
      <c r="J797" s="7"/>
      <c r="N797" s="7"/>
      <c r="O797" s="7"/>
      <c r="P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H798" s="7"/>
      <c r="I798" s="7"/>
      <c r="J798" s="7"/>
      <c r="N798" s="7"/>
      <c r="O798" s="7"/>
      <c r="P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H799" s="7"/>
      <c r="I799" s="7"/>
      <c r="J799" s="7"/>
      <c r="N799" s="7"/>
      <c r="O799" s="7"/>
      <c r="P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H800" s="7"/>
      <c r="I800" s="7"/>
      <c r="J800" s="7"/>
      <c r="N800" s="7"/>
      <c r="O800" s="7"/>
      <c r="P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H801" s="7"/>
      <c r="I801" s="7"/>
      <c r="J801" s="7"/>
      <c r="N801" s="7"/>
      <c r="O801" s="7"/>
      <c r="P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H802" s="7"/>
      <c r="I802" s="7"/>
      <c r="J802" s="7"/>
      <c r="N802" s="7"/>
      <c r="O802" s="7"/>
      <c r="P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H803" s="7"/>
      <c r="I803" s="7"/>
      <c r="J803" s="7"/>
      <c r="N803" s="7"/>
      <c r="O803" s="7"/>
      <c r="P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H804" s="7"/>
      <c r="I804" s="7"/>
      <c r="J804" s="7"/>
      <c r="N804" s="7"/>
      <c r="O804" s="7"/>
      <c r="P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H805" s="7"/>
      <c r="I805" s="7"/>
      <c r="J805" s="7"/>
      <c r="N805" s="7"/>
      <c r="O805" s="7"/>
      <c r="P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H806" s="7"/>
      <c r="I806" s="7"/>
      <c r="J806" s="7"/>
      <c r="N806" s="7"/>
      <c r="O806" s="7"/>
      <c r="P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H807" s="7"/>
      <c r="I807" s="7"/>
      <c r="J807" s="7"/>
      <c r="N807" s="7"/>
      <c r="O807" s="7"/>
      <c r="P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H808" s="7"/>
      <c r="I808" s="7"/>
      <c r="J808" s="7"/>
      <c r="N808" s="7"/>
      <c r="O808" s="7"/>
      <c r="P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H809" s="7"/>
      <c r="I809" s="7"/>
      <c r="J809" s="7"/>
      <c r="N809" s="7"/>
      <c r="O809" s="7"/>
      <c r="P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H810" s="7"/>
      <c r="I810" s="7"/>
      <c r="J810" s="7"/>
      <c r="N810" s="7"/>
      <c r="O810" s="7"/>
      <c r="P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H811" s="7"/>
      <c r="I811" s="7"/>
      <c r="J811" s="7"/>
      <c r="N811" s="7"/>
      <c r="O811" s="7"/>
      <c r="P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H812" s="7"/>
      <c r="I812" s="7"/>
      <c r="J812" s="7"/>
      <c r="N812" s="7"/>
      <c r="O812" s="7"/>
      <c r="P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H813" s="7"/>
      <c r="I813" s="7"/>
      <c r="J813" s="7"/>
      <c r="N813" s="7"/>
      <c r="O813" s="7"/>
      <c r="P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H814" s="7"/>
      <c r="I814" s="7"/>
      <c r="J814" s="7"/>
      <c r="N814" s="7"/>
      <c r="O814" s="7"/>
      <c r="P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H815" s="7"/>
      <c r="I815" s="7"/>
      <c r="J815" s="7"/>
      <c r="N815" s="7"/>
      <c r="O815" s="7"/>
      <c r="P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H816" s="7"/>
      <c r="I816" s="7"/>
      <c r="J816" s="7"/>
      <c r="N816" s="7"/>
      <c r="O816" s="7"/>
      <c r="P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H817" s="7"/>
      <c r="I817" s="7"/>
      <c r="J817" s="7"/>
      <c r="N817" s="7"/>
      <c r="O817" s="7"/>
      <c r="P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H818" s="7"/>
      <c r="I818" s="7"/>
      <c r="J818" s="7"/>
      <c r="N818" s="7"/>
      <c r="O818" s="7"/>
      <c r="P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H819" s="7"/>
      <c r="I819" s="7"/>
      <c r="J819" s="7"/>
      <c r="N819" s="7"/>
      <c r="O819" s="7"/>
      <c r="P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H820" s="7"/>
      <c r="I820" s="7"/>
      <c r="J820" s="7"/>
      <c r="N820" s="7"/>
      <c r="O820" s="7"/>
      <c r="P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H821" s="7"/>
      <c r="I821" s="7"/>
      <c r="J821" s="7"/>
      <c r="N821" s="7"/>
      <c r="O821" s="7"/>
      <c r="P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H822" s="7"/>
      <c r="I822" s="7"/>
      <c r="J822" s="7"/>
      <c r="N822" s="7"/>
      <c r="O822" s="7"/>
      <c r="P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H823" s="7"/>
      <c r="I823" s="7"/>
      <c r="J823" s="7"/>
      <c r="N823" s="7"/>
      <c r="O823" s="7"/>
      <c r="P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H824" s="7"/>
      <c r="I824" s="7"/>
      <c r="J824" s="7"/>
      <c r="N824" s="7"/>
      <c r="O824" s="7"/>
      <c r="P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H825" s="7"/>
      <c r="I825" s="7"/>
      <c r="J825" s="7"/>
      <c r="N825" s="7"/>
      <c r="O825" s="7"/>
      <c r="P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H826" s="7"/>
      <c r="I826" s="7"/>
      <c r="J826" s="7"/>
      <c r="N826" s="7"/>
      <c r="O826" s="7"/>
      <c r="P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H827" s="7"/>
      <c r="I827" s="7"/>
      <c r="J827" s="7"/>
      <c r="N827" s="7"/>
      <c r="O827" s="7"/>
      <c r="P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H828" s="7"/>
      <c r="I828" s="7"/>
      <c r="J828" s="7"/>
      <c r="N828" s="7"/>
      <c r="O828" s="7"/>
      <c r="P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H829" s="7"/>
      <c r="I829" s="7"/>
      <c r="J829" s="7"/>
      <c r="N829" s="7"/>
      <c r="O829" s="7"/>
      <c r="P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H830" s="7"/>
      <c r="I830" s="7"/>
      <c r="J830" s="7"/>
      <c r="N830" s="7"/>
      <c r="O830" s="7"/>
      <c r="P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H831" s="7"/>
      <c r="I831" s="7"/>
      <c r="J831" s="7"/>
      <c r="N831" s="7"/>
      <c r="O831" s="7"/>
      <c r="P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H832" s="7"/>
      <c r="I832" s="7"/>
      <c r="J832" s="7"/>
      <c r="N832" s="7"/>
      <c r="O832" s="7"/>
      <c r="P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H833" s="7"/>
      <c r="I833" s="7"/>
      <c r="J833" s="7"/>
      <c r="N833" s="7"/>
      <c r="O833" s="7"/>
      <c r="P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H834" s="7"/>
      <c r="I834" s="7"/>
      <c r="J834" s="7"/>
      <c r="N834" s="7"/>
      <c r="O834" s="7"/>
      <c r="P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H835" s="7"/>
      <c r="I835" s="7"/>
      <c r="J835" s="7"/>
      <c r="N835" s="7"/>
      <c r="O835" s="7"/>
      <c r="P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H836" s="7"/>
      <c r="I836" s="7"/>
      <c r="J836" s="7"/>
      <c r="N836" s="7"/>
      <c r="O836" s="7"/>
      <c r="P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H837" s="7"/>
      <c r="I837" s="7"/>
      <c r="J837" s="7"/>
      <c r="N837" s="7"/>
      <c r="O837" s="7"/>
      <c r="P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H838" s="7"/>
      <c r="I838" s="7"/>
      <c r="J838" s="7"/>
      <c r="N838" s="7"/>
      <c r="O838" s="7"/>
      <c r="P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H839" s="7"/>
      <c r="I839" s="7"/>
      <c r="J839" s="7"/>
      <c r="N839" s="7"/>
      <c r="O839" s="7"/>
      <c r="P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H840" s="7"/>
      <c r="I840" s="7"/>
      <c r="J840" s="7"/>
      <c r="N840" s="7"/>
      <c r="O840" s="7"/>
      <c r="P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H841" s="7"/>
      <c r="I841" s="7"/>
      <c r="J841" s="7"/>
      <c r="N841" s="7"/>
      <c r="O841" s="7"/>
      <c r="P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H842" s="7"/>
      <c r="I842" s="7"/>
      <c r="J842" s="7"/>
      <c r="N842" s="7"/>
      <c r="O842" s="7"/>
      <c r="P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H843" s="7"/>
      <c r="I843" s="7"/>
      <c r="J843" s="7"/>
      <c r="N843" s="7"/>
      <c r="O843" s="7"/>
      <c r="P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H844" s="7"/>
      <c r="I844" s="7"/>
      <c r="J844" s="7"/>
      <c r="N844" s="7"/>
      <c r="O844" s="7"/>
      <c r="P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H845" s="7"/>
      <c r="I845" s="7"/>
      <c r="J845" s="7"/>
      <c r="N845" s="7"/>
      <c r="O845" s="7"/>
      <c r="P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H846" s="7"/>
      <c r="I846" s="7"/>
      <c r="J846" s="7"/>
      <c r="N846" s="7"/>
      <c r="O846" s="7"/>
      <c r="P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H847" s="7"/>
      <c r="I847" s="7"/>
      <c r="J847" s="7"/>
      <c r="N847" s="7"/>
      <c r="O847" s="7"/>
      <c r="P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H848" s="7"/>
      <c r="I848" s="7"/>
      <c r="J848" s="7"/>
      <c r="N848" s="7"/>
      <c r="O848" s="7"/>
      <c r="P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H849" s="7"/>
      <c r="I849" s="7"/>
      <c r="J849" s="7"/>
      <c r="N849" s="7"/>
      <c r="O849" s="7"/>
      <c r="P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H850" s="7"/>
      <c r="I850" s="7"/>
      <c r="J850" s="7"/>
      <c r="N850" s="7"/>
      <c r="O850" s="7"/>
      <c r="P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H851" s="7"/>
      <c r="I851" s="7"/>
      <c r="J851" s="7"/>
      <c r="N851" s="7"/>
      <c r="O851" s="7"/>
      <c r="P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H852" s="7"/>
      <c r="I852" s="7"/>
      <c r="J852" s="7"/>
      <c r="N852" s="7"/>
      <c r="O852" s="7"/>
      <c r="P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H853" s="7"/>
      <c r="I853" s="7"/>
      <c r="J853" s="7"/>
      <c r="N853" s="7"/>
      <c r="O853" s="7"/>
      <c r="P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H854" s="7"/>
      <c r="I854" s="7"/>
      <c r="J854" s="7"/>
      <c r="N854" s="7"/>
      <c r="O854" s="7"/>
      <c r="P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H855" s="7"/>
      <c r="I855" s="7"/>
      <c r="J855" s="7"/>
      <c r="N855" s="7"/>
      <c r="O855" s="7"/>
      <c r="P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H856" s="7"/>
      <c r="I856" s="7"/>
      <c r="J856" s="7"/>
      <c r="N856" s="7"/>
      <c r="O856" s="7"/>
      <c r="P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H857" s="7"/>
      <c r="I857" s="7"/>
      <c r="J857" s="7"/>
      <c r="N857" s="7"/>
      <c r="O857" s="7"/>
      <c r="P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H858" s="7"/>
      <c r="I858" s="7"/>
      <c r="J858" s="7"/>
      <c r="N858" s="7"/>
      <c r="O858" s="7"/>
      <c r="P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H859" s="7"/>
      <c r="I859" s="7"/>
      <c r="J859" s="7"/>
      <c r="N859" s="7"/>
      <c r="O859" s="7"/>
      <c r="P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H860" s="7"/>
      <c r="I860" s="7"/>
      <c r="J860" s="7"/>
      <c r="N860" s="7"/>
      <c r="O860" s="7"/>
      <c r="P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H861" s="7"/>
      <c r="I861" s="7"/>
      <c r="J861" s="7"/>
      <c r="N861" s="7"/>
      <c r="O861" s="7"/>
      <c r="P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H862" s="7"/>
      <c r="I862" s="7"/>
      <c r="J862" s="7"/>
      <c r="N862" s="7"/>
      <c r="O862" s="7"/>
      <c r="P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H863" s="7"/>
      <c r="I863" s="7"/>
      <c r="J863" s="7"/>
      <c r="N863" s="7"/>
      <c r="O863" s="7"/>
      <c r="P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H864" s="7"/>
      <c r="I864" s="7"/>
      <c r="J864" s="7"/>
      <c r="N864" s="7"/>
      <c r="O864" s="7"/>
      <c r="P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H865" s="7"/>
      <c r="I865" s="7"/>
      <c r="J865" s="7"/>
      <c r="N865" s="7"/>
      <c r="O865" s="7"/>
      <c r="P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H866" s="7"/>
      <c r="I866" s="7"/>
      <c r="J866" s="7"/>
      <c r="N866" s="7"/>
      <c r="O866" s="7"/>
      <c r="P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H867" s="7"/>
      <c r="I867" s="7"/>
      <c r="J867" s="7"/>
      <c r="N867" s="7"/>
      <c r="O867" s="7"/>
      <c r="P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H868" s="7"/>
      <c r="I868" s="7"/>
      <c r="J868" s="7"/>
      <c r="N868" s="7"/>
      <c r="O868" s="7"/>
      <c r="P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H869" s="7"/>
      <c r="I869" s="7"/>
      <c r="J869" s="7"/>
      <c r="N869" s="7"/>
      <c r="O869" s="7"/>
      <c r="P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H870" s="7"/>
      <c r="I870" s="7"/>
      <c r="J870" s="7"/>
      <c r="N870" s="7"/>
      <c r="O870" s="7"/>
      <c r="P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H871" s="7"/>
      <c r="I871" s="7"/>
      <c r="J871" s="7"/>
      <c r="N871" s="7"/>
      <c r="O871" s="7"/>
      <c r="P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H872" s="7"/>
      <c r="I872" s="7"/>
      <c r="J872" s="7"/>
      <c r="N872" s="7"/>
      <c r="O872" s="7"/>
      <c r="P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H873" s="7"/>
      <c r="I873" s="7"/>
      <c r="J873" s="7"/>
      <c r="N873" s="7"/>
      <c r="O873" s="7"/>
      <c r="P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H874" s="7"/>
      <c r="I874" s="7"/>
      <c r="J874" s="7"/>
      <c r="N874" s="7"/>
      <c r="O874" s="7"/>
      <c r="P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H875" s="7"/>
      <c r="I875" s="7"/>
      <c r="J875" s="7"/>
      <c r="N875" s="7"/>
      <c r="O875" s="7"/>
      <c r="P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H876" s="7"/>
      <c r="I876" s="7"/>
      <c r="J876" s="7"/>
      <c r="N876" s="7"/>
      <c r="O876" s="7"/>
      <c r="P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H877" s="7"/>
      <c r="I877" s="7"/>
      <c r="J877" s="7"/>
      <c r="N877" s="7"/>
      <c r="O877" s="7"/>
      <c r="P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H878" s="7"/>
      <c r="I878" s="7"/>
      <c r="J878" s="7"/>
      <c r="N878" s="7"/>
      <c r="O878" s="7"/>
      <c r="P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H879" s="7"/>
      <c r="I879" s="7"/>
      <c r="J879" s="7"/>
      <c r="N879" s="7"/>
      <c r="O879" s="7"/>
      <c r="P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H880" s="7"/>
      <c r="I880" s="7"/>
      <c r="J880" s="7"/>
      <c r="N880" s="7"/>
      <c r="O880" s="7"/>
      <c r="P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H881" s="7"/>
      <c r="I881" s="7"/>
      <c r="J881" s="7"/>
      <c r="N881" s="7"/>
      <c r="O881" s="7"/>
      <c r="P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H882" s="7"/>
      <c r="I882" s="7"/>
      <c r="J882" s="7"/>
      <c r="N882" s="7"/>
      <c r="O882" s="7"/>
      <c r="P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H883" s="7"/>
      <c r="I883" s="7"/>
      <c r="J883" s="7"/>
      <c r="N883" s="7"/>
      <c r="O883" s="7"/>
      <c r="P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H884" s="7"/>
      <c r="I884" s="7"/>
      <c r="J884" s="7"/>
      <c r="N884" s="7"/>
      <c r="O884" s="7"/>
      <c r="P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H885" s="7"/>
      <c r="I885" s="7"/>
      <c r="J885" s="7"/>
      <c r="N885" s="7"/>
      <c r="O885" s="7"/>
      <c r="P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H886" s="7"/>
      <c r="I886" s="7"/>
      <c r="J886" s="7"/>
      <c r="N886" s="7"/>
      <c r="O886" s="7"/>
      <c r="P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H887" s="7"/>
      <c r="I887" s="7"/>
      <c r="J887" s="7"/>
      <c r="N887" s="7"/>
      <c r="O887" s="7"/>
      <c r="P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H888" s="7"/>
      <c r="I888" s="7"/>
      <c r="J888" s="7"/>
      <c r="N888" s="7"/>
      <c r="O888" s="7"/>
      <c r="P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H889" s="7"/>
      <c r="I889" s="7"/>
      <c r="J889" s="7"/>
      <c r="N889" s="7"/>
      <c r="O889" s="7"/>
      <c r="P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H890" s="7"/>
      <c r="I890" s="7"/>
      <c r="J890" s="7"/>
      <c r="N890" s="7"/>
      <c r="O890" s="7"/>
      <c r="P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H891" s="7"/>
      <c r="I891" s="7"/>
      <c r="J891" s="7"/>
      <c r="N891" s="7"/>
      <c r="O891" s="7"/>
      <c r="P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H892" s="7"/>
      <c r="I892" s="7"/>
      <c r="J892" s="7"/>
      <c r="N892" s="7"/>
      <c r="O892" s="7"/>
      <c r="P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H893" s="7"/>
      <c r="I893" s="7"/>
      <c r="J893" s="7"/>
      <c r="N893" s="7"/>
      <c r="O893" s="7"/>
      <c r="P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H894" s="7"/>
      <c r="I894" s="7"/>
      <c r="J894" s="7"/>
      <c r="N894" s="7"/>
      <c r="O894" s="7"/>
      <c r="P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H895" s="7"/>
      <c r="I895" s="7"/>
      <c r="J895" s="7"/>
      <c r="N895" s="7"/>
      <c r="O895" s="7"/>
      <c r="P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H896" s="7"/>
      <c r="I896" s="7"/>
      <c r="J896" s="7"/>
      <c r="N896" s="7"/>
      <c r="O896" s="7"/>
      <c r="P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H897" s="7"/>
      <c r="I897" s="7"/>
      <c r="J897" s="7"/>
      <c r="N897" s="7"/>
      <c r="O897" s="7"/>
      <c r="P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H898" s="7"/>
      <c r="I898" s="7"/>
      <c r="J898" s="7"/>
      <c r="N898" s="7"/>
      <c r="O898" s="7"/>
      <c r="P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H899" s="7"/>
      <c r="I899" s="7"/>
      <c r="J899" s="7"/>
      <c r="N899" s="7"/>
      <c r="O899" s="7"/>
      <c r="P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H900" s="7"/>
      <c r="I900" s="7"/>
      <c r="J900" s="7"/>
      <c r="N900" s="7"/>
      <c r="O900" s="7"/>
      <c r="P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H901" s="7"/>
      <c r="I901" s="7"/>
      <c r="J901" s="7"/>
      <c r="N901" s="7"/>
      <c r="O901" s="7"/>
      <c r="P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H902" s="7"/>
      <c r="I902" s="7"/>
      <c r="J902" s="7"/>
      <c r="N902" s="7"/>
      <c r="O902" s="7"/>
      <c r="P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H903" s="7"/>
      <c r="I903" s="7"/>
      <c r="J903" s="7"/>
      <c r="N903" s="7"/>
      <c r="O903" s="7"/>
      <c r="P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H904" s="7"/>
      <c r="I904" s="7"/>
      <c r="J904" s="7"/>
      <c r="N904" s="7"/>
      <c r="O904" s="7"/>
      <c r="P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H905" s="7"/>
      <c r="I905" s="7"/>
      <c r="J905" s="7"/>
      <c r="N905" s="7"/>
      <c r="O905" s="7"/>
      <c r="P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H906" s="7"/>
      <c r="I906" s="7"/>
      <c r="J906" s="7"/>
      <c r="N906" s="7"/>
      <c r="O906" s="7"/>
      <c r="P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H907" s="7"/>
      <c r="I907" s="7"/>
      <c r="J907" s="7"/>
      <c r="N907" s="7"/>
      <c r="O907" s="7"/>
      <c r="P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H908" s="7"/>
      <c r="I908" s="7"/>
      <c r="J908" s="7"/>
      <c r="N908" s="7"/>
      <c r="O908" s="7"/>
      <c r="P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H909" s="7"/>
      <c r="I909" s="7"/>
      <c r="J909" s="7"/>
      <c r="N909" s="7"/>
      <c r="O909" s="7"/>
      <c r="P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H910" s="7"/>
      <c r="I910" s="7"/>
      <c r="J910" s="7"/>
      <c r="N910" s="7"/>
      <c r="O910" s="7"/>
      <c r="P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H911" s="7"/>
      <c r="I911" s="7"/>
      <c r="J911" s="7"/>
      <c r="N911" s="7"/>
      <c r="O911" s="7"/>
      <c r="P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H912" s="7"/>
      <c r="I912" s="7"/>
      <c r="J912" s="7"/>
      <c r="N912" s="7"/>
      <c r="O912" s="7"/>
      <c r="P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H913" s="7"/>
      <c r="I913" s="7"/>
      <c r="J913" s="7"/>
      <c r="N913" s="7"/>
      <c r="O913" s="7"/>
      <c r="P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H914" s="7"/>
      <c r="I914" s="7"/>
      <c r="J914" s="7"/>
      <c r="N914" s="7"/>
      <c r="O914" s="7"/>
      <c r="P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H915" s="7"/>
      <c r="I915" s="7"/>
      <c r="J915" s="7"/>
      <c r="N915" s="7"/>
      <c r="O915" s="7"/>
      <c r="P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H916" s="7"/>
      <c r="I916" s="7"/>
      <c r="J916" s="7"/>
      <c r="N916" s="7"/>
      <c r="O916" s="7"/>
      <c r="P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H917" s="7"/>
      <c r="I917" s="7"/>
      <c r="J917" s="7"/>
      <c r="N917" s="7"/>
      <c r="O917" s="7"/>
      <c r="P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H918" s="7"/>
      <c r="I918" s="7"/>
      <c r="J918" s="7"/>
      <c r="N918" s="7"/>
      <c r="O918" s="7"/>
      <c r="P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H919" s="7"/>
      <c r="I919" s="7"/>
      <c r="J919" s="7"/>
      <c r="N919" s="7"/>
      <c r="O919" s="7"/>
      <c r="P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H920" s="7"/>
      <c r="I920" s="7"/>
      <c r="J920" s="7"/>
      <c r="N920" s="7"/>
      <c r="O920" s="7"/>
      <c r="P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H921" s="7"/>
      <c r="I921" s="7"/>
      <c r="J921" s="7"/>
      <c r="N921" s="7"/>
      <c r="O921" s="7"/>
      <c r="P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H922" s="7"/>
      <c r="I922" s="7"/>
      <c r="J922" s="7"/>
      <c r="N922" s="7"/>
      <c r="O922" s="7"/>
      <c r="P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H923" s="7"/>
      <c r="I923" s="7"/>
      <c r="J923" s="7"/>
      <c r="N923" s="7"/>
      <c r="O923" s="7"/>
      <c r="P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H924" s="7"/>
      <c r="I924" s="7"/>
      <c r="J924" s="7"/>
      <c r="N924" s="7"/>
      <c r="O924" s="7"/>
      <c r="P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H925" s="7"/>
      <c r="I925" s="7"/>
      <c r="J925" s="7"/>
      <c r="N925" s="7"/>
      <c r="O925" s="7"/>
      <c r="P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H926" s="7"/>
      <c r="I926" s="7"/>
      <c r="J926" s="7"/>
      <c r="N926" s="7"/>
      <c r="O926" s="7"/>
      <c r="P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H927" s="7"/>
      <c r="I927" s="7"/>
      <c r="J927" s="7"/>
      <c r="N927" s="7"/>
      <c r="O927" s="7"/>
      <c r="P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H928" s="7"/>
      <c r="I928" s="7"/>
      <c r="J928" s="7"/>
      <c r="N928" s="7"/>
      <c r="O928" s="7"/>
      <c r="P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H929" s="7"/>
      <c r="I929" s="7"/>
      <c r="J929" s="7"/>
      <c r="N929" s="7"/>
      <c r="O929" s="7"/>
      <c r="P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H930" s="7"/>
      <c r="I930" s="7"/>
      <c r="J930" s="7"/>
      <c r="N930" s="7"/>
      <c r="O930" s="7"/>
      <c r="P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H931" s="7"/>
      <c r="I931" s="7"/>
      <c r="J931" s="7"/>
      <c r="N931" s="7"/>
      <c r="O931" s="7"/>
      <c r="P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H932" s="7"/>
      <c r="I932" s="7"/>
      <c r="J932" s="7"/>
      <c r="N932" s="7"/>
      <c r="O932" s="7"/>
      <c r="P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H933" s="7"/>
      <c r="I933" s="7"/>
      <c r="J933" s="7"/>
      <c r="N933" s="7"/>
      <c r="O933" s="7"/>
      <c r="P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H934" s="7"/>
      <c r="I934" s="7"/>
      <c r="J934" s="7"/>
      <c r="N934" s="7"/>
      <c r="O934" s="7"/>
      <c r="P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H935" s="7"/>
      <c r="I935" s="7"/>
      <c r="J935" s="7"/>
      <c r="N935" s="7"/>
      <c r="O935" s="7"/>
      <c r="P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H936" s="7"/>
      <c r="I936" s="7"/>
      <c r="J936" s="7"/>
      <c r="N936" s="7"/>
      <c r="O936" s="7"/>
      <c r="P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H937" s="7"/>
      <c r="I937" s="7"/>
      <c r="J937" s="7"/>
      <c r="N937" s="7"/>
      <c r="O937" s="7"/>
      <c r="P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H938" s="7"/>
      <c r="I938" s="7"/>
      <c r="J938" s="7"/>
      <c r="N938" s="7"/>
      <c r="O938" s="7"/>
      <c r="P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H939" s="7"/>
      <c r="I939" s="7"/>
      <c r="J939" s="7"/>
      <c r="N939" s="7"/>
      <c r="O939" s="7"/>
      <c r="P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H940" s="7"/>
      <c r="I940" s="7"/>
      <c r="J940" s="7"/>
      <c r="N940" s="7"/>
      <c r="O940" s="7"/>
      <c r="P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H941" s="7"/>
      <c r="I941" s="7"/>
      <c r="J941" s="7"/>
      <c r="N941" s="7"/>
      <c r="O941" s="7"/>
      <c r="P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H942" s="7"/>
      <c r="I942" s="7"/>
      <c r="J942" s="7"/>
      <c r="N942" s="7"/>
      <c r="O942" s="7"/>
      <c r="P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H943" s="7"/>
      <c r="I943" s="7"/>
      <c r="J943" s="7"/>
      <c r="N943" s="7"/>
      <c r="O943" s="7"/>
      <c r="P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H944" s="7"/>
      <c r="I944" s="7"/>
      <c r="J944" s="7"/>
      <c r="N944" s="7"/>
      <c r="O944" s="7"/>
      <c r="P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5.75" customHeight="1">
      <c r="H945" s="7"/>
      <c r="I945" s="7"/>
      <c r="J945" s="7"/>
      <c r="N945" s="7"/>
      <c r="O945" s="7"/>
      <c r="P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5.75" customHeight="1">
      <c r="H946" s="7"/>
      <c r="I946" s="7"/>
      <c r="J946" s="7"/>
      <c r="N946" s="7"/>
      <c r="O946" s="7"/>
      <c r="P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5.75" customHeight="1">
      <c r="H947" s="7"/>
      <c r="I947" s="7"/>
      <c r="J947" s="7"/>
      <c r="N947" s="7"/>
      <c r="O947" s="7"/>
      <c r="P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5.75" customHeight="1">
      <c r="H948" s="7"/>
      <c r="I948" s="7"/>
      <c r="J948" s="7"/>
      <c r="N948" s="7"/>
      <c r="O948" s="7"/>
      <c r="P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5.75" customHeight="1">
      <c r="H949" s="7"/>
      <c r="I949" s="7"/>
      <c r="J949" s="7"/>
      <c r="N949" s="7"/>
      <c r="O949" s="7"/>
      <c r="P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5.75" customHeight="1">
      <c r="H950" s="7"/>
      <c r="I950" s="7"/>
      <c r="J950" s="7"/>
      <c r="N950" s="7"/>
      <c r="O950" s="7"/>
      <c r="P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5.75" customHeight="1">
      <c r="H951" s="7"/>
      <c r="I951" s="7"/>
      <c r="J951" s="7"/>
      <c r="N951" s="7"/>
      <c r="O951" s="7"/>
      <c r="P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5.75" customHeight="1">
      <c r="H952" s="7"/>
      <c r="I952" s="7"/>
      <c r="J952" s="7"/>
      <c r="N952" s="7"/>
      <c r="O952" s="7"/>
      <c r="P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5.75" customHeight="1">
      <c r="H953" s="7"/>
      <c r="I953" s="7"/>
      <c r="J953" s="7"/>
      <c r="N953" s="7"/>
      <c r="O953" s="7"/>
      <c r="P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5.75" customHeight="1">
      <c r="H954" s="7"/>
      <c r="I954" s="7"/>
      <c r="J954" s="7"/>
      <c r="N954" s="7"/>
      <c r="O954" s="7"/>
      <c r="P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5.75" customHeight="1">
      <c r="H955" s="7"/>
      <c r="I955" s="7"/>
      <c r="J955" s="7"/>
      <c r="N955" s="7"/>
      <c r="O955" s="7"/>
      <c r="P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5.75" customHeight="1">
      <c r="H956" s="7"/>
      <c r="I956" s="7"/>
      <c r="J956" s="7"/>
      <c r="N956" s="7"/>
      <c r="O956" s="7"/>
      <c r="P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5.75" customHeight="1">
      <c r="H957" s="7"/>
      <c r="I957" s="7"/>
      <c r="J957" s="7"/>
      <c r="N957" s="7"/>
      <c r="O957" s="7"/>
      <c r="P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5.75" customHeight="1">
      <c r="H958" s="7"/>
      <c r="I958" s="7"/>
      <c r="J958" s="7"/>
      <c r="N958" s="7"/>
      <c r="O958" s="7"/>
      <c r="P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5.75" customHeight="1">
      <c r="H959" s="7"/>
      <c r="I959" s="7"/>
      <c r="J959" s="7"/>
      <c r="N959" s="7"/>
      <c r="O959" s="7"/>
      <c r="P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5.75" customHeight="1">
      <c r="H960" s="7"/>
      <c r="I960" s="7"/>
      <c r="J960" s="7"/>
      <c r="N960" s="7"/>
      <c r="O960" s="7"/>
      <c r="P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5.75" customHeight="1">
      <c r="H961" s="7"/>
      <c r="I961" s="7"/>
      <c r="J961" s="7"/>
      <c r="N961" s="7"/>
      <c r="O961" s="7"/>
      <c r="P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5.75" customHeight="1">
      <c r="H962" s="7"/>
      <c r="I962" s="7"/>
      <c r="J962" s="7"/>
      <c r="N962" s="7"/>
      <c r="O962" s="7"/>
      <c r="P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5.75" customHeight="1">
      <c r="H963" s="7"/>
      <c r="I963" s="7"/>
      <c r="J963" s="7"/>
      <c r="N963" s="7"/>
      <c r="O963" s="7"/>
      <c r="P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5.75" customHeight="1">
      <c r="H964" s="7"/>
      <c r="I964" s="7"/>
      <c r="J964" s="7"/>
      <c r="N964" s="7"/>
      <c r="O964" s="7"/>
      <c r="P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5.75" customHeight="1">
      <c r="H965" s="7"/>
      <c r="I965" s="7"/>
      <c r="J965" s="7"/>
      <c r="N965" s="7"/>
      <c r="O965" s="7"/>
      <c r="P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5.75" customHeight="1">
      <c r="H966" s="7"/>
      <c r="I966" s="7"/>
      <c r="J966" s="7"/>
      <c r="N966" s="7"/>
      <c r="O966" s="7"/>
      <c r="P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5.75" customHeight="1">
      <c r="H967" s="7"/>
      <c r="I967" s="7"/>
      <c r="J967" s="7"/>
      <c r="N967" s="7"/>
      <c r="O967" s="7"/>
      <c r="P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5.75" customHeight="1">
      <c r="H968" s="7"/>
      <c r="I968" s="7"/>
      <c r="J968" s="7"/>
      <c r="N968" s="7"/>
      <c r="O968" s="7"/>
      <c r="P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5.75" customHeight="1">
      <c r="H969" s="7"/>
      <c r="I969" s="7"/>
      <c r="J969" s="7"/>
      <c r="N969" s="7"/>
      <c r="O969" s="7"/>
      <c r="P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5.75" customHeight="1">
      <c r="H970" s="7"/>
      <c r="I970" s="7"/>
      <c r="J970" s="7"/>
      <c r="N970" s="7"/>
      <c r="O970" s="7"/>
      <c r="P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5.75" customHeight="1">
      <c r="H971" s="7"/>
      <c r="I971" s="7"/>
      <c r="J971" s="7"/>
      <c r="N971" s="7"/>
      <c r="O971" s="7"/>
      <c r="P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5.75" customHeight="1">
      <c r="H972" s="7"/>
      <c r="I972" s="7"/>
      <c r="J972" s="7"/>
      <c r="N972" s="7"/>
      <c r="O972" s="7"/>
      <c r="P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5.75" customHeight="1">
      <c r="H973" s="7"/>
      <c r="I973" s="7"/>
      <c r="J973" s="7"/>
      <c r="N973" s="7"/>
      <c r="O973" s="7"/>
      <c r="P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5.75" customHeight="1">
      <c r="H974" s="7"/>
      <c r="I974" s="7"/>
      <c r="J974" s="7"/>
      <c r="N974" s="7"/>
      <c r="O974" s="7"/>
      <c r="P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5.75" customHeight="1">
      <c r="H975" s="7"/>
      <c r="I975" s="7"/>
      <c r="J975" s="7"/>
      <c r="N975" s="7"/>
      <c r="O975" s="7"/>
      <c r="P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5.75" customHeight="1">
      <c r="H976" s="7"/>
      <c r="I976" s="7"/>
      <c r="J976" s="7"/>
      <c r="N976" s="7"/>
      <c r="O976" s="7"/>
      <c r="P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5.75" customHeight="1">
      <c r="H977" s="7"/>
      <c r="I977" s="7"/>
      <c r="J977" s="7"/>
      <c r="N977" s="7"/>
      <c r="O977" s="7"/>
      <c r="P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5.75" customHeight="1">
      <c r="H978" s="7"/>
      <c r="I978" s="7"/>
      <c r="J978" s="7"/>
      <c r="N978" s="7"/>
      <c r="O978" s="7"/>
      <c r="P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5.75" customHeight="1">
      <c r="H979" s="7"/>
      <c r="I979" s="7"/>
      <c r="J979" s="7"/>
      <c r="N979" s="7"/>
      <c r="O979" s="7"/>
      <c r="P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5.75" customHeight="1">
      <c r="H980" s="7"/>
      <c r="I980" s="7"/>
      <c r="J980" s="7"/>
      <c r="N980" s="7"/>
      <c r="O980" s="7"/>
      <c r="P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5.75" customHeight="1">
      <c r="H981" s="7"/>
      <c r="I981" s="7"/>
      <c r="J981" s="7"/>
      <c r="N981" s="7"/>
      <c r="O981" s="7"/>
      <c r="P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5.75" customHeight="1">
      <c r="H982" s="7"/>
      <c r="I982" s="7"/>
      <c r="J982" s="7"/>
      <c r="N982" s="7"/>
      <c r="O982" s="7"/>
      <c r="P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5.75" customHeight="1">
      <c r="H983" s="7"/>
      <c r="I983" s="7"/>
      <c r="J983" s="7"/>
      <c r="N983" s="7"/>
      <c r="O983" s="7"/>
      <c r="P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5.75" customHeight="1">
      <c r="H984" s="7"/>
      <c r="I984" s="7"/>
      <c r="J984" s="7"/>
      <c r="N984" s="7"/>
      <c r="O984" s="7"/>
      <c r="P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5.75" customHeight="1">
      <c r="H985" s="7"/>
      <c r="I985" s="7"/>
      <c r="J985" s="7"/>
      <c r="N985" s="7"/>
      <c r="O985" s="7"/>
      <c r="P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5.75" customHeight="1">
      <c r="H986" s="7"/>
      <c r="I986" s="7"/>
      <c r="J986" s="7"/>
      <c r="N986" s="7"/>
      <c r="O986" s="7"/>
      <c r="P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5.75" customHeight="1">
      <c r="H987" s="7"/>
      <c r="I987" s="7"/>
      <c r="J987" s="7"/>
      <c r="N987" s="7"/>
      <c r="O987" s="7"/>
      <c r="P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5.75" customHeight="1">
      <c r="H988" s="7"/>
      <c r="I988" s="7"/>
      <c r="J988" s="7"/>
      <c r="N988" s="7"/>
      <c r="O988" s="7"/>
      <c r="P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5.75" customHeight="1">
      <c r="H989" s="7"/>
      <c r="I989" s="7"/>
      <c r="J989" s="7"/>
      <c r="N989" s="7"/>
      <c r="O989" s="7"/>
      <c r="P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5.75" customHeight="1">
      <c r="H990" s="7"/>
      <c r="I990" s="7"/>
      <c r="J990" s="7"/>
      <c r="N990" s="7"/>
      <c r="O990" s="7"/>
      <c r="P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5.75" customHeight="1">
      <c r="H991" s="7"/>
      <c r="I991" s="7"/>
      <c r="J991" s="7"/>
      <c r="N991" s="7"/>
      <c r="O991" s="7"/>
      <c r="P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5.75" customHeight="1">
      <c r="H992" s="7"/>
      <c r="I992" s="7"/>
      <c r="J992" s="7"/>
      <c r="N992" s="7"/>
      <c r="O992" s="7"/>
      <c r="P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5.75" customHeight="1">
      <c r="H993" s="7"/>
      <c r="I993" s="7"/>
      <c r="J993" s="7"/>
      <c r="N993" s="7"/>
      <c r="O993" s="7"/>
      <c r="P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5.75" customHeight="1">
      <c r="H994" s="7"/>
      <c r="I994" s="7"/>
      <c r="J994" s="7"/>
      <c r="N994" s="7"/>
      <c r="O994" s="7"/>
      <c r="P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5.75" customHeight="1">
      <c r="H995" s="7"/>
      <c r="I995" s="7"/>
      <c r="J995" s="7"/>
      <c r="N995" s="7"/>
      <c r="O995" s="7"/>
      <c r="P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5.75" customHeight="1">
      <c r="H996" s="7"/>
      <c r="I996" s="7"/>
      <c r="J996" s="7"/>
      <c r="N996" s="7"/>
      <c r="O996" s="7"/>
      <c r="P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5.75" customHeight="1">
      <c r="H997" s="7"/>
      <c r="I997" s="7"/>
      <c r="J997" s="7"/>
      <c r="N997" s="7"/>
      <c r="O997" s="7"/>
      <c r="P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5.75" customHeight="1">
      <c r="H998" s="7"/>
      <c r="I998" s="7"/>
      <c r="J998" s="7"/>
      <c r="N998" s="7"/>
      <c r="O998" s="7"/>
      <c r="P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5.75" customHeight="1">
      <c r="H999" s="7"/>
      <c r="I999" s="7"/>
      <c r="J999" s="7"/>
      <c r="N999" s="7"/>
      <c r="O999" s="7"/>
      <c r="P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5.75" customHeight="1">
      <c r="H1000" s="7"/>
      <c r="I1000" s="7"/>
      <c r="J1000" s="7"/>
      <c r="N1000" s="7"/>
      <c r="O1000" s="7"/>
      <c r="P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ht="15.75" customHeight="1">
      <c r="H1001" s="7"/>
      <c r="I1001" s="7"/>
      <c r="J1001" s="7"/>
      <c r="N1001" s="7"/>
      <c r="O1001" s="7"/>
      <c r="P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ht="15.75" customHeight="1">
      <c r="H1002" s="7"/>
      <c r="I1002" s="7"/>
      <c r="J1002" s="7"/>
      <c r="N1002" s="7"/>
      <c r="O1002" s="7"/>
      <c r="P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ht="15.75" customHeight="1">
      <c r="H1003" s="7"/>
      <c r="I1003" s="7"/>
      <c r="J1003" s="7"/>
      <c r="N1003" s="7"/>
      <c r="O1003" s="7"/>
      <c r="P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ht="15.75" customHeight="1">
      <c r="H1004" s="7"/>
      <c r="I1004" s="7"/>
      <c r="J1004" s="7"/>
      <c r="N1004" s="7"/>
      <c r="O1004" s="7"/>
      <c r="P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ht="15.75" customHeight="1">
      <c r="H1005" s="7"/>
      <c r="I1005" s="7"/>
      <c r="J1005" s="7"/>
      <c r="N1005" s="7"/>
      <c r="O1005" s="7"/>
      <c r="P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ht="15.75" customHeight="1">
      <c r="H1006" s="7"/>
      <c r="I1006" s="7"/>
      <c r="J1006" s="7"/>
      <c r="N1006" s="7"/>
      <c r="O1006" s="7"/>
      <c r="P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ht="15.75" customHeight="1">
      <c r="H1007" s="7"/>
      <c r="I1007" s="7"/>
      <c r="J1007" s="7"/>
      <c r="N1007" s="7"/>
      <c r="O1007" s="7"/>
      <c r="P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ht="15.75" customHeight="1">
      <c r="H1008" s="7"/>
      <c r="I1008" s="7"/>
      <c r="J1008" s="7"/>
      <c r="N1008" s="7"/>
      <c r="O1008" s="7"/>
      <c r="P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ht="15.75" customHeight="1">
      <c r="H1009" s="7"/>
      <c r="I1009" s="7"/>
      <c r="J1009" s="7"/>
      <c r="N1009" s="7"/>
      <c r="O1009" s="7"/>
      <c r="P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ht="15.75" customHeight="1">
      <c r="H1010" s="7"/>
      <c r="I1010" s="7"/>
      <c r="J1010" s="7"/>
      <c r="N1010" s="7"/>
      <c r="O1010" s="7"/>
      <c r="P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ht="15.75" customHeight="1">
      <c r="H1011" s="7"/>
      <c r="I1011" s="7"/>
      <c r="J1011" s="7"/>
      <c r="N1011" s="7"/>
      <c r="O1011" s="7"/>
      <c r="P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ht="15.75" customHeight="1">
      <c r="H1012" s="7"/>
      <c r="I1012" s="7"/>
      <c r="J1012" s="7"/>
      <c r="N1012" s="7"/>
      <c r="O1012" s="7"/>
      <c r="P1012" s="7"/>
      <c r="T1012" s="7"/>
      <c r="U1012" s="7"/>
      <c r="V1012" s="7"/>
      <c r="W1012" s="7"/>
      <c r="X1012" s="7"/>
      <c r="Y1012" s="7"/>
      <c r="Z1012" s="7"/>
      <c r="AA1012" s="7"/>
      <c r="AB1012" s="7"/>
    </row>
    <row r="1013" ht="15.75" customHeight="1">
      <c r="H1013" s="7"/>
      <c r="I1013" s="7"/>
      <c r="J1013" s="7"/>
      <c r="N1013" s="7"/>
      <c r="O1013" s="7"/>
      <c r="P1013" s="7"/>
      <c r="T1013" s="7"/>
      <c r="U1013" s="7"/>
      <c r="V1013" s="7"/>
      <c r="W1013" s="7"/>
      <c r="X1013" s="7"/>
      <c r="Y1013" s="7"/>
      <c r="Z1013" s="7"/>
      <c r="AA1013" s="7"/>
      <c r="AB1013" s="7"/>
    </row>
    <row r="1014" ht="15.75" customHeight="1">
      <c r="H1014" s="7"/>
      <c r="I1014" s="7"/>
      <c r="J1014" s="7"/>
      <c r="N1014" s="7"/>
      <c r="O1014" s="7"/>
      <c r="P1014" s="7"/>
      <c r="T1014" s="7"/>
      <c r="U1014" s="7"/>
      <c r="V1014" s="7"/>
      <c r="W1014" s="7"/>
      <c r="X1014" s="7"/>
      <c r="Y1014" s="7"/>
      <c r="Z1014" s="7"/>
      <c r="AA1014" s="7"/>
      <c r="AB1014" s="7"/>
    </row>
    <row r="1015" ht="15.75" customHeight="1">
      <c r="H1015" s="7"/>
      <c r="I1015" s="7"/>
      <c r="J1015" s="7"/>
      <c r="N1015" s="7"/>
      <c r="O1015" s="7"/>
      <c r="P1015" s="7"/>
      <c r="T1015" s="7"/>
      <c r="U1015" s="7"/>
      <c r="V1015" s="7"/>
      <c r="W1015" s="7"/>
      <c r="X1015" s="7"/>
      <c r="Y1015" s="7"/>
      <c r="Z1015" s="7"/>
      <c r="AA1015" s="7"/>
      <c r="AB1015" s="7"/>
    </row>
    <row r="1016" ht="15.75" customHeight="1">
      <c r="H1016" s="7"/>
      <c r="I1016" s="7"/>
      <c r="J1016" s="7"/>
      <c r="N1016" s="7"/>
      <c r="O1016" s="7"/>
      <c r="P1016" s="7"/>
      <c r="T1016" s="7"/>
      <c r="U1016" s="7"/>
      <c r="V1016" s="7"/>
      <c r="W1016" s="7"/>
      <c r="X1016" s="7"/>
      <c r="Y1016" s="7"/>
      <c r="Z1016" s="7"/>
      <c r="AA1016" s="7"/>
      <c r="AB1016" s="7"/>
    </row>
    <row r="1017" ht="15.75" customHeight="1">
      <c r="H1017" s="7"/>
      <c r="I1017" s="7"/>
      <c r="J1017" s="7"/>
      <c r="N1017" s="7"/>
      <c r="O1017" s="7"/>
      <c r="P1017" s="7"/>
      <c r="T1017" s="7"/>
      <c r="U1017" s="7"/>
      <c r="V1017" s="7"/>
      <c r="W1017" s="7"/>
      <c r="X1017" s="7"/>
      <c r="Y1017" s="7"/>
      <c r="Z1017" s="7"/>
      <c r="AA1017" s="7"/>
      <c r="AB1017" s="7"/>
    </row>
    <row r="1018" ht="15.75" customHeight="1">
      <c r="H1018" s="7"/>
      <c r="I1018" s="7"/>
      <c r="J1018" s="7"/>
      <c r="N1018" s="7"/>
      <c r="O1018" s="7"/>
      <c r="P1018" s="7"/>
      <c r="T1018" s="7"/>
      <c r="U1018" s="7"/>
      <c r="V1018" s="7"/>
      <c r="W1018" s="7"/>
      <c r="X1018" s="7"/>
      <c r="Y1018" s="7"/>
      <c r="Z1018" s="7"/>
      <c r="AA1018" s="7"/>
      <c r="AB1018" s="7"/>
    </row>
    <row r="1019" ht="15.75" customHeight="1">
      <c r="H1019" s="7"/>
      <c r="I1019" s="7"/>
      <c r="J1019" s="7"/>
      <c r="N1019" s="7"/>
      <c r="O1019" s="7"/>
      <c r="P1019" s="7"/>
      <c r="T1019" s="7"/>
      <c r="U1019" s="7"/>
      <c r="V1019" s="7"/>
      <c r="W1019" s="7"/>
      <c r="X1019" s="7"/>
      <c r="Y1019" s="7"/>
      <c r="Z1019" s="7"/>
      <c r="AA1019" s="7"/>
      <c r="AB1019" s="7"/>
    </row>
    <row r="1020" ht="15.75" customHeight="1">
      <c r="H1020" s="7"/>
      <c r="I1020" s="7"/>
      <c r="J1020" s="7"/>
      <c r="N1020" s="7"/>
      <c r="O1020" s="7"/>
      <c r="P1020" s="7"/>
      <c r="T1020" s="7"/>
      <c r="U1020" s="7"/>
      <c r="V1020" s="7"/>
      <c r="W1020" s="7"/>
      <c r="X1020" s="7"/>
      <c r="Y1020" s="7"/>
      <c r="Z1020" s="7"/>
      <c r="AA1020" s="7"/>
      <c r="AB1020" s="7"/>
    </row>
    <row r="1021" ht="15.75" customHeight="1">
      <c r="H1021" s="7"/>
      <c r="I1021" s="7"/>
      <c r="J1021" s="7"/>
      <c r="N1021" s="7"/>
      <c r="O1021" s="7"/>
      <c r="P1021" s="7"/>
      <c r="T1021" s="7"/>
      <c r="U1021" s="7"/>
      <c r="V1021" s="7"/>
      <c r="W1021" s="7"/>
      <c r="X1021" s="7"/>
      <c r="Y1021" s="7"/>
      <c r="Z1021" s="7"/>
      <c r="AA1021" s="7"/>
      <c r="AB1021" s="7"/>
    </row>
    <row r="1022" ht="15.75" customHeight="1">
      <c r="H1022" s="7"/>
      <c r="I1022" s="7"/>
      <c r="J1022" s="7"/>
      <c r="N1022" s="7"/>
      <c r="O1022" s="7"/>
      <c r="P1022" s="7"/>
      <c r="T1022" s="7"/>
      <c r="U1022" s="7"/>
      <c r="V1022" s="7"/>
      <c r="W1022" s="7"/>
      <c r="X1022" s="7"/>
      <c r="Y1022" s="7"/>
      <c r="Z1022" s="7"/>
      <c r="AA1022" s="7"/>
      <c r="AB1022" s="7"/>
    </row>
    <row r="1023" ht="15.75" customHeight="1">
      <c r="H1023" s="7"/>
      <c r="I1023" s="7"/>
      <c r="J1023" s="7"/>
      <c r="N1023" s="7"/>
      <c r="O1023" s="7"/>
      <c r="P1023" s="7"/>
      <c r="T1023" s="7"/>
      <c r="U1023" s="7"/>
      <c r="V1023" s="7"/>
      <c r="W1023" s="7"/>
      <c r="X1023" s="7"/>
      <c r="Y1023" s="7"/>
      <c r="Z1023" s="7"/>
      <c r="AA1023" s="7"/>
      <c r="AB1023" s="7"/>
    </row>
    <row r="1024" ht="15.75" customHeight="1">
      <c r="H1024" s="7"/>
      <c r="I1024" s="7"/>
      <c r="J1024" s="7"/>
      <c r="N1024" s="7"/>
      <c r="O1024" s="7"/>
      <c r="P1024" s="7"/>
      <c r="T1024" s="7"/>
      <c r="U1024" s="7"/>
      <c r="V1024" s="7"/>
      <c r="W1024" s="7"/>
      <c r="X1024" s="7"/>
      <c r="Y1024" s="7"/>
      <c r="Z1024" s="7"/>
      <c r="AA1024" s="7"/>
      <c r="AB1024" s="7"/>
    </row>
    <row r="1025" ht="15.75" customHeight="1">
      <c r="H1025" s="7"/>
      <c r="I1025" s="7"/>
      <c r="J1025" s="7"/>
      <c r="N1025" s="7"/>
      <c r="O1025" s="7"/>
      <c r="P1025" s="7"/>
      <c r="T1025" s="7"/>
      <c r="U1025" s="7"/>
      <c r="V1025" s="7"/>
      <c r="W1025" s="7"/>
      <c r="X1025" s="7"/>
      <c r="Y1025" s="7"/>
      <c r="Z1025" s="7"/>
      <c r="AA1025" s="7"/>
      <c r="AB1025" s="7"/>
    </row>
    <row r="1026" ht="15.75" customHeight="1">
      <c r="H1026" s="7"/>
      <c r="I1026" s="7"/>
      <c r="J1026" s="7"/>
      <c r="N1026" s="7"/>
      <c r="O1026" s="7"/>
      <c r="P1026" s="7"/>
      <c r="T1026" s="7"/>
      <c r="U1026" s="7"/>
      <c r="V1026" s="7"/>
      <c r="W1026" s="7"/>
      <c r="X1026" s="7"/>
      <c r="Y1026" s="7"/>
      <c r="Z1026" s="7"/>
      <c r="AA1026" s="7"/>
      <c r="AB1026" s="7"/>
    </row>
    <row r="1027" ht="15.75" customHeight="1">
      <c r="H1027" s="7"/>
      <c r="I1027" s="7"/>
      <c r="J1027" s="7"/>
      <c r="N1027" s="7"/>
      <c r="O1027" s="7"/>
      <c r="P1027" s="7"/>
      <c r="T1027" s="7"/>
      <c r="U1027" s="7"/>
      <c r="V1027" s="7"/>
      <c r="W1027" s="7"/>
      <c r="X1027" s="7"/>
      <c r="Y1027" s="7"/>
      <c r="Z1027" s="7"/>
      <c r="AA1027" s="7"/>
      <c r="AB1027" s="7"/>
    </row>
    <row r="1028" ht="15.75" customHeight="1">
      <c r="H1028" s="7"/>
      <c r="I1028" s="7"/>
      <c r="J1028" s="7"/>
      <c r="N1028" s="7"/>
      <c r="O1028" s="7"/>
      <c r="P1028" s="7"/>
      <c r="T1028" s="7"/>
      <c r="U1028" s="7"/>
      <c r="V1028" s="7"/>
      <c r="W1028" s="7"/>
      <c r="X1028" s="7"/>
      <c r="Y1028" s="7"/>
      <c r="Z1028" s="7"/>
      <c r="AA1028" s="7"/>
      <c r="AB1028" s="7"/>
    </row>
    <row r="1029" ht="15.75" customHeight="1">
      <c r="H1029" s="7"/>
      <c r="I1029" s="7"/>
      <c r="J1029" s="7"/>
      <c r="N1029" s="7"/>
      <c r="O1029" s="7"/>
      <c r="P1029" s="7"/>
      <c r="T1029" s="7"/>
      <c r="U1029" s="7"/>
      <c r="V1029" s="7"/>
      <c r="W1029" s="7"/>
      <c r="X1029" s="7"/>
      <c r="Y1029" s="7"/>
      <c r="Z1029" s="7"/>
      <c r="AA1029" s="7"/>
      <c r="AB1029" s="7"/>
    </row>
    <row r="1030" ht="15.75" customHeight="1">
      <c r="H1030" s="7"/>
      <c r="I1030" s="7"/>
      <c r="J1030" s="7"/>
      <c r="N1030" s="7"/>
      <c r="O1030" s="7"/>
      <c r="P1030" s="7"/>
      <c r="T1030" s="7"/>
      <c r="U1030" s="7"/>
      <c r="V1030" s="7"/>
      <c r="W1030" s="7"/>
      <c r="X1030" s="7"/>
      <c r="Y1030" s="7"/>
      <c r="Z1030" s="7"/>
      <c r="AA1030" s="7"/>
      <c r="AB1030" s="7"/>
    </row>
    <row r="1031" ht="15.75" customHeight="1">
      <c r="H1031" s="7"/>
      <c r="I1031" s="7"/>
      <c r="J1031" s="7"/>
      <c r="N1031" s="7"/>
      <c r="O1031" s="7"/>
      <c r="P1031" s="7"/>
      <c r="T1031" s="7"/>
      <c r="U1031" s="7"/>
      <c r="V1031" s="7"/>
      <c r="W1031" s="7"/>
      <c r="X1031" s="7"/>
      <c r="Y1031" s="7"/>
      <c r="Z1031" s="7"/>
      <c r="AA1031" s="7"/>
      <c r="AB1031" s="7"/>
    </row>
    <row r="1032" ht="15.75" customHeight="1">
      <c r="H1032" s="7"/>
      <c r="I1032" s="7"/>
      <c r="J1032" s="7"/>
      <c r="N1032" s="7"/>
      <c r="O1032" s="7"/>
      <c r="P1032" s="7"/>
      <c r="T1032" s="7"/>
      <c r="U1032" s="7"/>
      <c r="V1032" s="7"/>
      <c r="W1032" s="7"/>
      <c r="X1032" s="7"/>
      <c r="Y1032" s="7"/>
      <c r="Z1032" s="7"/>
      <c r="AA1032" s="7"/>
      <c r="AB1032" s="7"/>
    </row>
    <row r="1033" ht="15.75" customHeight="1">
      <c r="H1033" s="7"/>
      <c r="I1033" s="7"/>
      <c r="J1033" s="7"/>
      <c r="N1033" s="7"/>
      <c r="O1033" s="7"/>
      <c r="P1033" s="7"/>
      <c r="T1033" s="7"/>
      <c r="U1033" s="7"/>
      <c r="V1033" s="7"/>
      <c r="W1033" s="7"/>
      <c r="X1033" s="7"/>
      <c r="Y1033" s="7"/>
      <c r="Z1033" s="7"/>
      <c r="AA1033" s="7"/>
      <c r="AB1033" s="7"/>
    </row>
    <row r="1034" ht="15.75" customHeight="1">
      <c r="H1034" s="7"/>
      <c r="I1034" s="7"/>
      <c r="J1034" s="7"/>
      <c r="N1034" s="7"/>
      <c r="O1034" s="7"/>
      <c r="P1034" s="7"/>
      <c r="T1034" s="7"/>
      <c r="U1034" s="7"/>
      <c r="V1034" s="7"/>
      <c r="W1034" s="7"/>
      <c r="X1034" s="7"/>
      <c r="Y1034" s="7"/>
      <c r="Z1034" s="7"/>
      <c r="AA1034" s="7"/>
      <c r="AB1034" s="7"/>
    </row>
    <row r="1035" ht="15.75" customHeight="1">
      <c r="H1035" s="7"/>
      <c r="I1035" s="7"/>
      <c r="J1035" s="7"/>
      <c r="N1035" s="7"/>
      <c r="O1035" s="7"/>
      <c r="P1035" s="7"/>
      <c r="T1035" s="7"/>
      <c r="U1035" s="7"/>
      <c r="V1035" s="7"/>
      <c r="W1035" s="7"/>
      <c r="X1035" s="7"/>
      <c r="Y1035" s="7"/>
      <c r="Z1035" s="7"/>
      <c r="AA1035" s="7"/>
      <c r="AB1035" s="7"/>
    </row>
    <row r="1036" ht="15.75" customHeight="1">
      <c r="H1036" s="7"/>
      <c r="I1036" s="7"/>
      <c r="J1036" s="7"/>
      <c r="N1036" s="7"/>
      <c r="O1036" s="7"/>
      <c r="P1036" s="7"/>
      <c r="T1036" s="7"/>
      <c r="U1036" s="7"/>
      <c r="V1036" s="7"/>
      <c r="W1036" s="7"/>
      <c r="X1036" s="7"/>
      <c r="Y1036" s="7"/>
      <c r="Z1036" s="7"/>
      <c r="AA1036" s="7"/>
      <c r="AB1036" s="7"/>
    </row>
    <row r="1037" ht="15.75" customHeight="1">
      <c r="H1037" s="7"/>
      <c r="I1037" s="7"/>
      <c r="J1037" s="7"/>
      <c r="N1037" s="7"/>
      <c r="O1037" s="7"/>
      <c r="P1037" s="7"/>
      <c r="T1037" s="7"/>
      <c r="U1037" s="7"/>
      <c r="V1037" s="7"/>
      <c r="W1037" s="7"/>
      <c r="X1037" s="7"/>
      <c r="Y1037" s="7"/>
      <c r="Z1037" s="7"/>
      <c r="AA1037" s="7"/>
      <c r="AB1037" s="7"/>
    </row>
    <row r="1038" ht="15.75" customHeight="1">
      <c r="H1038" s="7"/>
      <c r="I1038" s="7"/>
      <c r="J1038" s="7"/>
      <c r="N1038" s="7"/>
      <c r="O1038" s="7"/>
      <c r="P1038" s="7"/>
      <c r="T1038" s="7"/>
      <c r="U1038" s="7"/>
      <c r="V1038" s="7"/>
      <c r="W1038" s="7"/>
      <c r="X1038" s="7"/>
      <c r="Y1038" s="7"/>
      <c r="Z1038" s="7"/>
      <c r="AA1038" s="7"/>
      <c r="AB1038" s="7"/>
    </row>
    <row r="1039" ht="15.75" customHeight="1">
      <c r="H1039" s="7"/>
      <c r="I1039" s="7"/>
      <c r="J1039" s="7"/>
      <c r="N1039" s="7"/>
      <c r="O1039" s="7"/>
      <c r="P1039" s="7"/>
      <c r="T1039" s="7"/>
      <c r="U1039" s="7"/>
      <c r="V1039" s="7"/>
      <c r="W1039" s="7"/>
      <c r="X1039" s="7"/>
      <c r="Y1039" s="7"/>
      <c r="Z1039" s="7"/>
      <c r="AA1039" s="7"/>
      <c r="AB1039" s="7"/>
    </row>
    <row r="1040" ht="15.75" customHeight="1">
      <c r="H1040" s="7"/>
      <c r="I1040" s="7"/>
      <c r="J1040" s="7"/>
      <c r="N1040" s="7"/>
      <c r="O1040" s="7"/>
      <c r="P1040" s="7"/>
      <c r="T1040" s="7"/>
      <c r="U1040" s="7"/>
      <c r="V1040" s="7"/>
      <c r="W1040" s="7"/>
      <c r="X1040" s="7"/>
      <c r="Y1040" s="7"/>
      <c r="Z1040" s="7"/>
      <c r="AA1040" s="7"/>
      <c r="AB1040" s="7"/>
    </row>
    <row r="1041" ht="15.75" customHeight="1">
      <c r="H1041" s="7"/>
      <c r="I1041" s="7"/>
      <c r="J1041" s="7"/>
      <c r="N1041" s="7"/>
      <c r="O1041" s="7"/>
      <c r="P1041" s="7"/>
      <c r="T1041" s="7"/>
      <c r="U1041" s="7"/>
      <c r="V1041" s="7"/>
      <c r="W1041" s="7"/>
      <c r="X1041" s="7"/>
      <c r="Y1041" s="7"/>
      <c r="Z1041" s="7"/>
      <c r="AA1041" s="7"/>
      <c r="AB1041" s="7"/>
    </row>
    <row r="1042" ht="15.75" customHeight="1">
      <c r="H1042" s="7"/>
      <c r="I1042" s="7"/>
      <c r="J1042" s="7"/>
      <c r="N1042" s="7"/>
      <c r="O1042" s="7"/>
      <c r="P1042" s="7"/>
      <c r="T1042" s="7"/>
      <c r="U1042" s="7"/>
      <c r="V1042" s="7"/>
      <c r="W1042" s="7"/>
      <c r="X1042" s="7"/>
      <c r="Y1042" s="7"/>
      <c r="Z1042" s="7"/>
      <c r="AA1042" s="7"/>
      <c r="AB1042" s="7"/>
    </row>
    <row r="1043" ht="15.75" customHeight="1">
      <c r="H1043" s="7"/>
      <c r="I1043" s="7"/>
      <c r="J1043" s="7"/>
      <c r="N1043" s="7"/>
      <c r="O1043" s="7"/>
      <c r="P1043" s="7"/>
      <c r="T1043" s="7"/>
      <c r="U1043" s="7"/>
      <c r="V1043" s="7"/>
      <c r="W1043" s="7"/>
      <c r="X1043" s="7"/>
      <c r="Y1043" s="7"/>
      <c r="Z1043" s="7"/>
      <c r="AA1043" s="7"/>
      <c r="AB1043" s="7"/>
    </row>
    <row r="1044" ht="15.75" customHeight="1">
      <c r="H1044" s="7"/>
      <c r="I1044" s="7"/>
      <c r="J1044" s="7"/>
      <c r="N1044" s="7"/>
      <c r="O1044" s="7"/>
      <c r="P1044" s="7"/>
      <c r="T1044" s="7"/>
      <c r="U1044" s="7"/>
      <c r="V1044" s="7"/>
      <c r="W1044" s="7"/>
      <c r="X1044" s="7"/>
      <c r="Y1044" s="7"/>
      <c r="Z1044" s="7"/>
      <c r="AA1044" s="7"/>
      <c r="AB1044" s="7"/>
    </row>
    <row r="1045" ht="15.75" customHeight="1">
      <c r="H1045" s="7"/>
      <c r="I1045" s="7"/>
      <c r="J1045" s="7"/>
      <c r="N1045" s="7"/>
      <c r="O1045" s="7"/>
      <c r="P1045" s="7"/>
      <c r="T1045" s="7"/>
      <c r="U1045" s="7"/>
      <c r="V1045" s="7"/>
      <c r="W1045" s="7"/>
      <c r="X1045" s="7"/>
      <c r="Y1045" s="7"/>
      <c r="Z1045" s="7"/>
      <c r="AA1045" s="7"/>
      <c r="AB1045" s="7"/>
    </row>
    <row r="1046" ht="15.75" customHeight="1">
      <c r="H1046" s="7"/>
      <c r="I1046" s="7"/>
      <c r="J1046" s="7"/>
      <c r="N1046" s="7"/>
      <c r="O1046" s="7"/>
      <c r="P1046" s="7"/>
      <c r="T1046" s="7"/>
      <c r="U1046" s="7"/>
      <c r="V1046" s="7"/>
      <c r="W1046" s="7"/>
      <c r="X1046" s="7"/>
      <c r="Y1046" s="7"/>
      <c r="Z1046" s="7"/>
      <c r="AA1046" s="7"/>
      <c r="AB1046" s="7"/>
    </row>
    <row r="1047" ht="15.75" customHeight="1">
      <c r="H1047" s="7"/>
      <c r="I1047" s="7"/>
      <c r="J1047" s="7"/>
      <c r="N1047" s="7"/>
      <c r="O1047" s="7"/>
      <c r="P1047" s="7"/>
      <c r="T1047" s="7"/>
      <c r="U1047" s="7"/>
      <c r="V1047" s="7"/>
      <c r="W1047" s="7"/>
      <c r="X1047" s="7"/>
      <c r="Y1047" s="7"/>
      <c r="Z1047" s="7"/>
      <c r="AA1047" s="7"/>
      <c r="AB1047" s="7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4:G55"/>
    <mergeCell ref="H54:J55"/>
    <mergeCell ref="A135:D135"/>
    <mergeCell ref="A193:D193"/>
    <mergeCell ref="A226:C226"/>
    <mergeCell ref="A227:C227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75" footer="0.0" header="0.0" left="0.7" right="0.7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17.86"/>
    <col customWidth="1" min="6" max="6" width="16.43"/>
    <col customWidth="1" min="7" max="8" width="20.29"/>
    <col customWidth="1" min="9" max="9" width="15.57"/>
    <col customWidth="1" min="10" max="10" width="18.86"/>
    <col customWidth="1" min="11" max="26" width="8.71"/>
  </cols>
  <sheetData>
    <row r="1" ht="14.25" customHeight="1">
      <c r="A1" s="397"/>
      <c r="B1" s="397"/>
      <c r="C1" s="397"/>
      <c r="D1" s="398"/>
      <c r="E1" s="397"/>
      <c r="F1" s="398"/>
      <c r="G1" s="397"/>
      <c r="H1" s="397"/>
      <c r="I1" s="7"/>
      <c r="J1" s="399" t="s">
        <v>410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397"/>
      <c r="B2" s="397"/>
      <c r="C2" s="397"/>
      <c r="D2" s="398"/>
      <c r="E2" s="397"/>
      <c r="F2" s="398"/>
      <c r="G2" s="397"/>
      <c r="H2" s="400" t="s">
        <v>411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397"/>
      <c r="B3" s="397"/>
      <c r="C3" s="397"/>
      <c r="D3" s="398"/>
      <c r="E3" s="397"/>
      <c r="F3" s="398"/>
      <c r="G3" s="397"/>
      <c r="H3" s="39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397"/>
      <c r="B4" s="401" t="s">
        <v>412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397"/>
      <c r="B5" s="401" t="s">
        <v>413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397"/>
      <c r="B6" s="402" t="s">
        <v>414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397"/>
      <c r="B7" s="403" t="s">
        <v>415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397"/>
      <c r="B8" s="397"/>
      <c r="C8" s="397"/>
      <c r="D8" s="398"/>
      <c r="E8" s="397"/>
      <c r="F8" s="398"/>
      <c r="G8" s="397"/>
      <c r="H8" s="39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0.75" customHeight="1">
      <c r="A9" s="26"/>
      <c r="B9" s="404" t="s">
        <v>416</v>
      </c>
      <c r="C9" s="405"/>
      <c r="D9" s="406"/>
      <c r="E9" s="407" t="s">
        <v>417</v>
      </c>
      <c r="F9" s="405"/>
      <c r="G9" s="405"/>
      <c r="H9" s="405"/>
      <c r="I9" s="405"/>
      <c r="J9" s="40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>
      <c r="A10" s="408" t="s">
        <v>418</v>
      </c>
      <c r="B10" s="408" t="s">
        <v>419</v>
      </c>
      <c r="C10" s="408" t="s">
        <v>420</v>
      </c>
      <c r="D10" s="409" t="s">
        <v>421</v>
      </c>
      <c r="E10" s="408" t="s">
        <v>422</v>
      </c>
      <c r="F10" s="409" t="s">
        <v>423</v>
      </c>
      <c r="G10" s="408" t="s">
        <v>424</v>
      </c>
      <c r="H10" s="408" t="s">
        <v>425</v>
      </c>
      <c r="I10" s="408" t="s">
        <v>426</v>
      </c>
      <c r="J10" s="408" t="s">
        <v>427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ht="207.0" customHeight="1">
      <c r="A11" s="410"/>
      <c r="B11" s="411" t="s">
        <v>428</v>
      </c>
      <c r="C11" s="412" t="s">
        <v>98</v>
      </c>
      <c r="D11" s="413">
        <v>68000.0</v>
      </c>
      <c r="E11" s="412" t="s">
        <v>429</v>
      </c>
      <c r="F11" s="414" t="s">
        <v>430</v>
      </c>
      <c r="G11" s="412">
        <v>68000.0</v>
      </c>
      <c r="H11" s="412" t="s">
        <v>431</v>
      </c>
      <c r="I11" s="414" t="s">
        <v>432</v>
      </c>
      <c r="J11" s="412">
        <v>68000.0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8.75" customHeight="1">
      <c r="A12" s="410"/>
      <c r="B12" s="411" t="s">
        <v>433</v>
      </c>
      <c r="C12" s="412" t="s">
        <v>100</v>
      </c>
      <c r="D12" s="413">
        <v>68000.0</v>
      </c>
      <c r="E12" s="412" t="s">
        <v>434</v>
      </c>
      <c r="F12" s="414" t="s">
        <v>435</v>
      </c>
      <c r="G12" s="412">
        <v>68000.0</v>
      </c>
      <c r="H12" s="412" t="s">
        <v>436</v>
      </c>
      <c r="I12" s="414" t="s">
        <v>437</v>
      </c>
      <c r="J12" s="412">
        <v>68000.0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3.0" customHeight="1">
      <c r="A13" s="410"/>
      <c r="B13" s="411" t="s">
        <v>438</v>
      </c>
      <c r="C13" s="412" t="s">
        <v>102</v>
      </c>
      <c r="D13" s="413">
        <v>68000.0</v>
      </c>
      <c r="E13" s="412" t="s">
        <v>439</v>
      </c>
      <c r="F13" s="414" t="s">
        <v>440</v>
      </c>
      <c r="G13" s="412">
        <v>68000.0</v>
      </c>
      <c r="H13" s="412" t="s">
        <v>441</v>
      </c>
      <c r="I13" s="414" t="s">
        <v>442</v>
      </c>
      <c r="J13" s="412">
        <v>68000.0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2.25" customHeight="1">
      <c r="A14" s="410"/>
      <c r="B14" s="411" t="s">
        <v>443</v>
      </c>
      <c r="C14" s="412" t="s">
        <v>444</v>
      </c>
      <c r="D14" s="413">
        <v>44880.0</v>
      </c>
      <c r="E14" s="412"/>
      <c r="F14" s="413"/>
      <c r="G14" s="412">
        <v>44880.0</v>
      </c>
      <c r="H14" s="412"/>
      <c r="I14" s="414" t="s">
        <v>445</v>
      </c>
      <c r="J14" s="412">
        <v>44880.0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18.5" customHeight="1">
      <c r="A15" s="410"/>
      <c r="B15" s="411" t="s">
        <v>446</v>
      </c>
      <c r="C15" s="412" t="s">
        <v>113</v>
      </c>
      <c r="D15" s="413">
        <v>60000.0</v>
      </c>
      <c r="E15" s="412" t="s">
        <v>447</v>
      </c>
      <c r="F15" s="414" t="s">
        <v>448</v>
      </c>
      <c r="G15" s="412">
        <v>60000.0</v>
      </c>
      <c r="H15" s="412" t="s">
        <v>449</v>
      </c>
      <c r="I15" s="413"/>
      <c r="J15" s="412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18.5" customHeight="1">
      <c r="A16" s="410"/>
      <c r="B16" s="411" t="s">
        <v>450</v>
      </c>
      <c r="C16" s="412" t="s">
        <v>115</v>
      </c>
      <c r="D16" s="413">
        <v>60000.0</v>
      </c>
      <c r="E16" s="412" t="s">
        <v>451</v>
      </c>
      <c r="F16" s="414" t="s">
        <v>452</v>
      </c>
      <c r="G16" s="412">
        <v>60000.0</v>
      </c>
      <c r="H16" s="412" t="s">
        <v>453</v>
      </c>
      <c r="I16" s="414" t="s">
        <v>454</v>
      </c>
      <c r="J16" s="412">
        <v>45000.0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87.0" customHeight="1">
      <c r="A17" s="410"/>
      <c r="B17" s="411" t="s">
        <v>455</v>
      </c>
      <c r="C17" s="412" t="s">
        <v>164</v>
      </c>
      <c r="D17" s="413">
        <v>4625.5</v>
      </c>
      <c r="E17" s="412" t="s">
        <v>456</v>
      </c>
      <c r="F17" s="414" t="s">
        <v>457</v>
      </c>
      <c r="G17" s="412">
        <v>4625.5</v>
      </c>
      <c r="H17" s="412" t="s">
        <v>458</v>
      </c>
      <c r="I17" s="414" t="s">
        <v>459</v>
      </c>
      <c r="J17" s="412">
        <v>4625.5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72.0" customHeight="1">
      <c r="A18" s="410"/>
      <c r="B18" s="411" t="s">
        <v>460</v>
      </c>
      <c r="C18" s="412" t="s">
        <v>461</v>
      </c>
      <c r="D18" s="413">
        <v>103870.0</v>
      </c>
      <c r="E18" s="412" t="s">
        <v>462</v>
      </c>
      <c r="F18" s="414" t="s">
        <v>463</v>
      </c>
      <c r="G18" s="412">
        <v>103870.0</v>
      </c>
      <c r="H18" s="412" t="s">
        <v>464</v>
      </c>
      <c r="I18" s="414" t="s">
        <v>465</v>
      </c>
      <c r="J18" s="412">
        <v>59000.0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81.0" customHeight="1">
      <c r="A19" s="410"/>
      <c r="B19" s="411" t="s">
        <v>466</v>
      </c>
      <c r="C19" s="412" t="s">
        <v>277</v>
      </c>
      <c r="D19" s="413">
        <v>7500.0</v>
      </c>
      <c r="E19" s="412" t="s">
        <v>467</v>
      </c>
      <c r="F19" s="414" t="s">
        <v>468</v>
      </c>
      <c r="G19" s="412">
        <v>7500.0</v>
      </c>
      <c r="H19" s="412" t="s">
        <v>469</v>
      </c>
      <c r="I19" s="414" t="s">
        <v>470</v>
      </c>
      <c r="J19" s="412">
        <v>7500.0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73.5" customHeight="1">
      <c r="A20" s="410"/>
      <c r="B20" s="411" t="s">
        <v>471</v>
      </c>
      <c r="C20" s="412" t="s">
        <v>282</v>
      </c>
      <c r="D20" s="413">
        <v>5000.0</v>
      </c>
      <c r="E20" s="412" t="s">
        <v>472</v>
      </c>
      <c r="F20" s="414" t="s">
        <v>473</v>
      </c>
      <c r="G20" s="412">
        <v>5000.0</v>
      </c>
      <c r="H20" s="412" t="s">
        <v>474</v>
      </c>
      <c r="I20" s="414" t="s">
        <v>475</v>
      </c>
      <c r="J20" s="412">
        <v>5000.0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69.75" customHeight="1">
      <c r="A21" s="410"/>
      <c r="B21" s="411" t="s">
        <v>476</v>
      </c>
      <c r="C21" s="412" t="s">
        <v>312</v>
      </c>
      <c r="D21" s="413">
        <v>21549.97</v>
      </c>
      <c r="E21" s="412" t="s">
        <v>477</v>
      </c>
      <c r="F21" s="414" t="s">
        <v>478</v>
      </c>
      <c r="G21" s="412">
        <v>21549.97</v>
      </c>
      <c r="H21" s="412" t="s">
        <v>479</v>
      </c>
      <c r="I21" s="414" t="s">
        <v>480</v>
      </c>
      <c r="J21" s="412">
        <v>21549.97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63.0" customHeight="1">
      <c r="A22" s="410"/>
      <c r="B22" s="411" t="s">
        <v>481</v>
      </c>
      <c r="C22" s="412" t="s">
        <v>341</v>
      </c>
      <c r="D22" s="413">
        <v>3600.0</v>
      </c>
      <c r="E22" s="412" t="s">
        <v>482</v>
      </c>
      <c r="F22" s="414" t="s">
        <v>483</v>
      </c>
      <c r="G22" s="412">
        <v>3600.0</v>
      </c>
      <c r="H22" s="412" t="s">
        <v>484</v>
      </c>
      <c r="I22" s="413"/>
      <c r="J22" s="412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312.0" customHeight="1">
      <c r="A23" s="410"/>
      <c r="B23" s="411" t="s">
        <v>485</v>
      </c>
      <c r="C23" s="412" t="s">
        <v>342</v>
      </c>
      <c r="D23" s="413">
        <v>17000.0</v>
      </c>
      <c r="E23" s="412" t="s">
        <v>486</v>
      </c>
      <c r="F23" s="414" t="s">
        <v>487</v>
      </c>
      <c r="G23" s="412">
        <v>17000.0</v>
      </c>
      <c r="H23" s="412" t="s">
        <v>488</v>
      </c>
      <c r="I23" s="414" t="s">
        <v>489</v>
      </c>
      <c r="J23" s="412">
        <v>17000.0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81.0" customHeight="1">
      <c r="A24" s="410"/>
      <c r="B24" s="411" t="s">
        <v>490</v>
      </c>
      <c r="C24" s="412" t="s">
        <v>343</v>
      </c>
      <c r="D24" s="413">
        <v>48000.0</v>
      </c>
      <c r="E24" s="412" t="s">
        <v>491</v>
      </c>
      <c r="F24" s="414" t="s">
        <v>492</v>
      </c>
      <c r="G24" s="412">
        <v>48000.0</v>
      </c>
      <c r="H24" s="412" t="s">
        <v>493</v>
      </c>
      <c r="I24" s="414" t="s">
        <v>494</v>
      </c>
      <c r="J24" s="412">
        <v>48000.0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69.0" customHeight="1">
      <c r="A25" s="410"/>
      <c r="B25" s="411" t="s">
        <v>495</v>
      </c>
      <c r="C25" s="412" t="s">
        <v>364</v>
      </c>
      <c r="D25" s="413">
        <v>48000.0</v>
      </c>
      <c r="E25" s="412" t="s">
        <v>496</v>
      </c>
      <c r="F25" s="414" t="s">
        <v>497</v>
      </c>
      <c r="G25" s="412">
        <v>48000.0</v>
      </c>
      <c r="H25" s="412" t="s">
        <v>498</v>
      </c>
      <c r="I25" s="413"/>
      <c r="J25" s="412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81.75" customHeight="1">
      <c r="A26" s="410"/>
      <c r="B26" s="411" t="s">
        <v>499</v>
      </c>
      <c r="C26" s="412" t="s">
        <v>374</v>
      </c>
      <c r="D26" s="413">
        <v>100000.0</v>
      </c>
      <c r="E26" s="412" t="s">
        <v>500</v>
      </c>
      <c r="F26" s="414" t="s">
        <v>501</v>
      </c>
      <c r="G26" s="412">
        <v>100000.0</v>
      </c>
      <c r="H26" s="412" t="s">
        <v>502</v>
      </c>
      <c r="I26" s="414" t="s">
        <v>503</v>
      </c>
      <c r="J26" s="412">
        <v>100000.0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81.75" customHeight="1">
      <c r="A27" s="410"/>
      <c r="B27" s="411" t="s">
        <v>504</v>
      </c>
      <c r="C27" s="412" t="s">
        <v>376</v>
      </c>
      <c r="D27" s="413">
        <v>120000.0</v>
      </c>
      <c r="E27" s="412" t="s">
        <v>505</v>
      </c>
      <c r="F27" s="414" t="s">
        <v>506</v>
      </c>
      <c r="G27" s="412">
        <v>120000.0</v>
      </c>
      <c r="H27" s="412" t="s">
        <v>507</v>
      </c>
      <c r="I27" s="414" t="s">
        <v>508</v>
      </c>
      <c r="J27" s="412">
        <v>120000.0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80.25" customHeight="1">
      <c r="A28" s="410"/>
      <c r="B28" s="411" t="s">
        <v>509</v>
      </c>
      <c r="C28" s="412" t="s">
        <v>395</v>
      </c>
      <c r="D28" s="413">
        <v>1435.4</v>
      </c>
      <c r="E28" s="412" t="s">
        <v>510</v>
      </c>
      <c r="F28" s="414" t="s">
        <v>511</v>
      </c>
      <c r="G28" s="412">
        <v>1435.4</v>
      </c>
      <c r="H28" s="412"/>
      <c r="I28" s="414" t="s">
        <v>512</v>
      </c>
      <c r="J28" s="412">
        <v>1435.4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56.25" customHeight="1">
      <c r="A29" s="410"/>
      <c r="B29" s="411" t="s">
        <v>513</v>
      </c>
      <c r="C29" s="412" t="s">
        <v>397</v>
      </c>
      <c r="D29" s="413">
        <v>10000.0</v>
      </c>
      <c r="E29" s="412" t="s">
        <v>462</v>
      </c>
      <c r="F29" s="414" t="s">
        <v>514</v>
      </c>
      <c r="G29" s="412">
        <v>10000.0</v>
      </c>
      <c r="H29" s="412" t="s">
        <v>515</v>
      </c>
      <c r="I29" s="414" t="s">
        <v>516</v>
      </c>
      <c r="J29" s="412">
        <v>10000.0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78.0" customHeight="1">
      <c r="A30" s="410"/>
      <c r="B30" s="411" t="s">
        <v>513</v>
      </c>
      <c r="C30" s="412" t="s">
        <v>399</v>
      </c>
      <c r="D30" s="413">
        <v>9000.0</v>
      </c>
      <c r="E30" s="412" t="s">
        <v>517</v>
      </c>
      <c r="F30" s="414" t="s">
        <v>518</v>
      </c>
      <c r="G30" s="412">
        <v>9000.0</v>
      </c>
      <c r="H30" s="412" t="s">
        <v>519</v>
      </c>
      <c r="I30" s="414" t="s">
        <v>520</v>
      </c>
      <c r="J30" s="412">
        <v>9000.0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4.25" customHeight="1">
      <c r="A31" s="410"/>
      <c r="B31" s="410"/>
      <c r="C31" s="412"/>
      <c r="D31" s="413"/>
      <c r="E31" s="412"/>
      <c r="F31" s="413"/>
      <c r="G31" s="412"/>
      <c r="H31" s="412"/>
      <c r="I31" s="413"/>
      <c r="J31" s="412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4.25" customHeight="1">
      <c r="A32" s="415"/>
      <c r="B32" s="416" t="s">
        <v>521</v>
      </c>
      <c r="C32" s="405"/>
      <c r="D32" s="417">
        <f>SUM(D11:D31)</f>
        <v>868460.87</v>
      </c>
      <c r="E32" s="418"/>
      <c r="F32" s="417"/>
      <c r="G32" s="417">
        <f>SUM(G11:G31)</f>
        <v>868460.87</v>
      </c>
      <c r="H32" s="418"/>
      <c r="I32" s="417"/>
      <c r="J32" s="417">
        <f>SUM(J11:J31)</f>
        <v>696990.87</v>
      </c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</row>
    <row r="33" ht="32.25" customHeight="1">
      <c r="A33" s="26"/>
      <c r="B33" s="404" t="s">
        <v>522</v>
      </c>
      <c r="C33" s="405"/>
      <c r="D33" s="406"/>
      <c r="E33" s="407" t="s">
        <v>417</v>
      </c>
      <c r="F33" s="405"/>
      <c r="G33" s="405"/>
      <c r="H33" s="405"/>
      <c r="I33" s="405"/>
      <c r="J33" s="40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>
      <c r="A34" s="410"/>
      <c r="B34" s="411" t="s">
        <v>523</v>
      </c>
      <c r="C34" s="412" t="s">
        <v>267</v>
      </c>
      <c r="D34" s="413">
        <v>51400.0</v>
      </c>
      <c r="E34" s="412" t="s">
        <v>524</v>
      </c>
      <c r="F34" s="414" t="s">
        <v>525</v>
      </c>
      <c r="G34" s="412">
        <v>51400.0</v>
      </c>
      <c r="H34" s="412" t="s">
        <v>526</v>
      </c>
      <c r="I34" s="414" t="s">
        <v>527</v>
      </c>
      <c r="J34" s="412">
        <v>51400.0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39.0" customHeight="1">
      <c r="A35" s="410"/>
      <c r="B35" s="411" t="s">
        <v>528</v>
      </c>
      <c r="C35" s="412" t="s">
        <v>269</v>
      </c>
      <c r="D35" s="413">
        <v>21860.0</v>
      </c>
      <c r="E35" s="412" t="s">
        <v>529</v>
      </c>
      <c r="F35" s="414" t="s">
        <v>530</v>
      </c>
      <c r="G35" s="412">
        <v>21860.0</v>
      </c>
      <c r="H35" s="412" t="s">
        <v>531</v>
      </c>
      <c r="I35" s="414" t="s">
        <v>532</v>
      </c>
      <c r="J35" s="412">
        <v>21860.0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69.75" customHeight="1">
      <c r="A36" s="410"/>
      <c r="B36" s="411" t="s">
        <v>533</v>
      </c>
      <c r="C36" s="412" t="s">
        <v>271</v>
      </c>
      <c r="D36" s="413">
        <v>28730.0</v>
      </c>
      <c r="E36" s="412" t="s">
        <v>534</v>
      </c>
      <c r="F36" s="420" t="s">
        <v>535</v>
      </c>
      <c r="G36" s="412">
        <v>28730.0</v>
      </c>
      <c r="H36" s="412" t="s">
        <v>536</v>
      </c>
      <c r="I36" s="414" t="s">
        <v>537</v>
      </c>
      <c r="J36" s="412">
        <v>28730.0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42.0" customHeight="1">
      <c r="A37" s="410"/>
      <c r="B37" s="411" t="s">
        <v>533</v>
      </c>
      <c r="C37" s="412" t="s">
        <v>273</v>
      </c>
      <c r="D37" s="413">
        <v>19499.0</v>
      </c>
      <c r="E37" s="412" t="s">
        <v>538</v>
      </c>
      <c r="F37" s="420" t="s">
        <v>539</v>
      </c>
      <c r="G37" s="412">
        <v>19499.0</v>
      </c>
      <c r="H37" s="412" t="s">
        <v>540</v>
      </c>
      <c r="I37" s="414" t="s">
        <v>541</v>
      </c>
      <c r="J37" s="412">
        <v>19499.0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410"/>
      <c r="B38" s="410"/>
      <c r="C38" s="412"/>
      <c r="D38" s="413"/>
      <c r="E38" s="412"/>
      <c r="F38" s="413"/>
      <c r="G38" s="412"/>
      <c r="H38" s="412"/>
      <c r="I38" s="413"/>
      <c r="J38" s="412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410"/>
      <c r="B39" s="410"/>
      <c r="C39" s="412"/>
      <c r="D39" s="413"/>
      <c r="E39" s="412"/>
      <c r="F39" s="413"/>
      <c r="G39" s="412"/>
      <c r="H39" s="412"/>
      <c r="I39" s="413"/>
      <c r="J39" s="412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415"/>
      <c r="B40" s="416" t="s">
        <v>521</v>
      </c>
      <c r="C40" s="405"/>
      <c r="D40" s="417">
        <f>SUM(D34:D39)</f>
        <v>121489</v>
      </c>
      <c r="E40" s="418"/>
      <c r="F40" s="417"/>
      <c r="G40" s="417">
        <f>SUM(G34:G39)</f>
        <v>121489</v>
      </c>
      <c r="H40" s="418"/>
      <c r="I40" s="417"/>
      <c r="J40" s="417">
        <f>SUM(J34:J39)</f>
        <v>121489</v>
      </c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</row>
    <row r="41" ht="36.75" customHeight="1">
      <c r="A41" s="26"/>
      <c r="B41" s="404" t="s">
        <v>542</v>
      </c>
      <c r="C41" s="405"/>
      <c r="D41" s="406"/>
      <c r="E41" s="407" t="s">
        <v>417</v>
      </c>
      <c r="F41" s="405"/>
      <c r="G41" s="405"/>
      <c r="H41" s="405"/>
      <c r="I41" s="405"/>
      <c r="J41" s="40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>
      <c r="A42" s="410"/>
      <c r="B42" s="411" t="s">
        <v>543</v>
      </c>
      <c r="C42" s="412"/>
      <c r="D42" s="413"/>
      <c r="E42" s="412"/>
      <c r="F42" s="413"/>
      <c r="G42" s="412"/>
      <c r="H42" s="412"/>
      <c r="I42" s="413"/>
      <c r="J42" s="412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410"/>
      <c r="B43" s="410"/>
      <c r="C43" s="412"/>
      <c r="D43" s="413"/>
      <c r="E43" s="412"/>
      <c r="F43" s="413"/>
      <c r="G43" s="412"/>
      <c r="H43" s="412"/>
      <c r="I43" s="413"/>
      <c r="J43" s="412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410"/>
      <c r="B44" s="410"/>
      <c r="C44" s="412"/>
      <c r="D44" s="413"/>
      <c r="E44" s="412"/>
      <c r="F44" s="413"/>
      <c r="G44" s="412"/>
      <c r="H44" s="412"/>
      <c r="I44" s="413"/>
      <c r="J44" s="412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410"/>
      <c r="B45" s="410"/>
      <c r="C45" s="412"/>
      <c r="D45" s="413"/>
      <c r="E45" s="412"/>
      <c r="F45" s="413"/>
      <c r="G45" s="412"/>
      <c r="H45" s="412"/>
      <c r="I45" s="413"/>
      <c r="J45" s="412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410"/>
      <c r="B46" s="410"/>
      <c r="C46" s="412"/>
      <c r="D46" s="413"/>
      <c r="E46" s="412"/>
      <c r="F46" s="413"/>
      <c r="G46" s="412"/>
      <c r="H46" s="412"/>
      <c r="I46" s="413"/>
      <c r="J46" s="412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410"/>
      <c r="B47" s="410"/>
      <c r="C47" s="412"/>
      <c r="D47" s="413"/>
      <c r="E47" s="412"/>
      <c r="F47" s="413"/>
      <c r="G47" s="412"/>
      <c r="H47" s="412"/>
      <c r="I47" s="413"/>
      <c r="J47" s="412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415"/>
      <c r="B48" s="416" t="s">
        <v>521</v>
      </c>
      <c r="C48" s="405"/>
      <c r="D48" s="417">
        <f>SUM(D42:D47)</f>
        <v>0</v>
      </c>
      <c r="E48" s="418"/>
      <c r="F48" s="417"/>
      <c r="G48" s="417">
        <f>SUM(G42:G47)</f>
        <v>0</v>
      </c>
      <c r="H48" s="418"/>
      <c r="I48" s="417"/>
      <c r="J48" s="417">
        <f>SUM(J42:J47)</f>
        <v>0</v>
      </c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</row>
    <row r="49" ht="14.25" customHeight="1">
      <c r="A49" s="397"/>
      <c r="B49" s="416" t="s">
        <v>544</v>
      </c>
      <c r="C49" s="405"/>
      <c r="D49" s="417">
        <f>SUM(D32+D40+D48)</f>
        <v>989949.87</v>
      </c>
      <c r="E49" s="418"/>
      <c r="F49" s="417"/>
      <c r="G49" s="417">
        <f>SUM(G32+G40+G48)</f>
        <v>989949.87</v>
      </c>
      <c r="H49" s="418"/>
      <c r="I49" s="417"/>
      <c r="J49" s="417">
        <f>SUM(J32+J40+J48)</f>
        <v>818479.87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421"/>
      <c r="B50" s="421"/>
      <c r="C50" s="421"/>
      <c r="D50" s="422"/>
      <c r="E50" s="421"/>
      <c r="F50" s="422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</row>
    <row r="51" ht="14.25" customHeight="1">
      <c r="A51" s="397"/>
      <c r="B51" s="397"/>
      <c r="C51" s="397"/>
      <c r="D51" s="398"/>
      <c r="E51" s="397"/>
      <c r="F51" s="398"/>
      <c r="G51" s="397"/>
      <c r="H51" s="39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397"/>
      <c r="B52" s="397"/>
      <c r="C52" s="397"/>
      <c r="D52" s="398"/>
      <c r="E52" s="397"/>
      <c r="F52" s="398"/>
      <c r="G52" s="397"/>
      <c r="H52" s="39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397"/>
      <c r="B53" s="397"/>
      <c r="C53" s="397"/>
      <c r="D53" s="398"/>
      <c r="E53" s="397"/>
      <c r="F53" s="398"/>
      <c r="G53" s="397"/>
      <c r="H53" s="39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397"/>
      <c r="B54" s="397"/>
      <c r="C54" s="397"/>
      <c r="D54" s="398"/>
      <c r="E54" s="397"/>
      <c r="F54" s="398"/>
      <c r="G54" s="397"/>
      <c r="H54" s="39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397"/>
      <c r="B55" s="397"/>
      <c r="C55" s="397"/>
      <c r="D55" s="398"/>
      <c r="E55" s="397"/>
      <c r="F55" s="398"/>
      <c r="G55" s="397"/>
      <c r="H55" s="39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397"/>
      <c r="B56" s="397"/>
      <c r="C56" s="397"/>
      <c r="D56" s="398"/>
      <c r="E56" s="397"/>
      <c r="F56" s="398"/>
      <c r="G56" s="397"/>
      <c r="H56" s="39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397"/>
      <c r="B57" s="397"/>
      <c r="C57" s="397"/>
      <c r="D57" s="398"/>
      <c r="E57" s="397"/>
      <c r="F57" s="398"/>
      <c r="G57" s="397"/>
      <c r="H57" s="39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397"/>
      <c r="B58" s="397"/>
      <c r="C58" s="397"/>
      <c r="D58" s="398"/>
      <c r="E58" s="397"/>
      <c r="F58" s="398"/>
      <c r="G58" s="397"/>
      <c r="H58" s="39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397"/>
      <c r="B59" s="397"/>
      <c r="C59" s="397"/>
      <c r="D59" s="398"/>
      <c r="E59" s="397"/>
      <c r="F59" s="398"/>
      <c r="G59" s="397"/>
      <c r="H59" s="39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397"/>
      <c r="B60" s="397"/>
      <c r="C60" s="397"/>
      <c r="D60" s="398"/>
      <c r="E60" s="397"/>
      <c r="F60" s="398"/>
      <c r="G60" s="397"/>
      <c r="H60" s="39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397"/>
      <c r="B61" s="397"/>
      <c r="C61" s="397"/>
      <c r="D61" s="398"/>
      <c r="E61" s="397"/>
      <c r="F61" s="398"/>
      <c r="G61" s="397"/>
      <c r="H61" s="39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397"/>
      <c r="B62" s="397"/>
      <c r="C62" s="397"/>
      <c r="D62" s="398"/>
      <c r="E62" s="397"/>
      <c r="F62" s="398"/>
      <c r="G62" s="397"/>
      <c r="H62" s="39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397"/>
      <c r="B63" s="397"/>
      <c r="C63" s="397"/>
      <c r="D63" s="398"/>
      <c r="E63" s="397"/>
      <c r="F63" s="398"/>
      <c r="G63" s="397"/>
      <c r="H63" s="39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397"/>
      <c r="B64" s="397"/>
      <c r="C64" s="397"/>
      <c r="D64" s="398"/>
      <c r="E64" s="397"/>
      <c r="F64" s="398"/>
      <c r="G64" s="397"/>
      <c r="H64" s="39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397"/>
      <c r="B65" s="397"/>
      <c r="C65" s="397"/>
      <c r="D65" s="398"/>
      <c r="E65" s="397"/>
      <c r="F65" s="398"/>
      <c r="G65" s="397"/>
      <c r="H65" s="39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397"/>
      <c r="B66" s="397"/>
      <c r="C66" s="397"/>
      <c r="D66" s="398"/>
      <c r="E66" s="397"/>
      <c r="F66" s="398"/>
      <c r="G66" s="397"/>
      <c r="H66" s="39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397"/>
      <c r="B67" s="397"/>
      <c r="C67" s="397"/>
      <c r="D67" s="398"/>
      <c r="E67" s="397"/>
      <c r="F67" s="398"/>
      <c r="G67" s="397"/>
      <c r="H67" s="39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397"/>
      <c r="B68" s="397"/>
      <c r="C68" s="397"/>
      <c r="D68" s="398"/>
      <c r="E68" s="397"/>
      <c r="F68" s="398"/>
      <c r="G68" s="397"/>
      <c r="H68" s="39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397"/>
      <c r="B69" s="397"/>
      <c r="C69" s="397"/>
      <c r="D69" s="398"/>
      <c r="E69" s="397"/>
      <c r="F69" s="398"/>
      <c r="G69" s="397"/>
      <c r="H69" s="39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397"/>
      <c r="B70" s="397"/>
      <c r="C70" s="397"/>
      <c r="D70" s="398"/>
      <c r="E70" s="397"/>
      <c r="F70" s="398"/>
      <c r="G70" s="397"/>
      <c r="H70" s="39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397"/>
      <c r="B71" s="397"/>
      <c r="C71" s="397"/>
      <c r="D71" s="398"/>
      <c r="E71" s="397"/>
      <c r="F71" s="398"/>
      <c r="G71" s="397"/>
      <c r="H71" s="39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397"/>
      <c r="B72" s="397"/>
      <c r="C72" s="397"/>
      <c r="D72" s="398"/>
      <c r="E72" s="397"/>
      <c r="F72" s="398"/>
      <c r="G72" s="397"/>
      <c r="H72" s="39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397"/>
      <c r="B73" s="397"/>
      <c r="C73" s="397"/>
      <c r="D73" s="398"/>
      <c r="E73" s="397"/>
      <c r="F73" s="398"/>
      <c r="G73" s="397"/>
      <c r="H73" s="39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397"/>
      <c r="B74" s="397"/>
      <c r="C74" s="397"/>
      <c r="D74" s="398"/>
      <c r="E74" s="397"/>
      <c r="F74" s="398"/>
      <c r="G74" s="397"/>
      <c r="H74" s="39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397"/>
      <c r="B75" s="397"/>
      <c r="C75" s="397"/>
      <c r="D75" s="398"/>
      <c r="E75" s="397"/>
      <c r="F75" s="398"/>
      <c r="G75" s="397"/>
      <c r="H75" s="39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397"/>
      <c r="B76" s="397"/>
      <c r="C76" s="397"/>
      <c r="D76" s="398"/>
      <c r="E76" s="397"/>
      <c r="F76" s="398"/>
      <c r="G76" s="397"/>
      <c r="H76" s="39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397"/>
      <c r="B77" s="397"/>
      <c r="C77" s="397"/>
      <c r="D77" s="398"/>
      <c r="E77" s="397"/>
      <c r="F77" s="398"/>
      <c r="G77" s="397"/>
      <c r="H77" s="39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397"/>
      <c r="B78" s="397"/>
      <c r="C78" s="397"/>
      <c r="D78" s="398"/>
      <c r="E78" s="397"/>
      <c r="F78" s="398"/>
      <c r="G78" s="397"/>
      <c r="H78" s="39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397"/>
      <c r="B79" s="397"/>
      <c r="C79" s="397"/>
      <c r="D79" s="398"/>
      <c r="E79" s="397"/>
      <c r="F79" s="398"/>
      <c r="G79" s="397"/>
      <c r="H79" s="39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397"/>
      <c r="B80" s="397"/>
      <c r="C80" s="397"/>
      <c r="D80" s="398"/>
      <c r="E80" s="397"/>
      <c r="F80" s="398"/>
      <c r="G80" s="397"/>
      <c r="H80" s="39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397"/>
      <c r="B81" s="397"/>
      <c r="C81" s="397"/>
      <c r="D81" s="398"/>
      <c r="E81" s="397"/>
      <c r="F81" s="398"/>
      <c r="G81" s="397"/>
      <c r="H81" s="39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397"/>
      <c r="B82" s="397"/>
      <c r="C82" s="397"/>
      <c r="D82" s="398"/>
      <c r="E82" s="397"/>
      <c r="F82" s="398"/>
      <c r="G82" s="397"/>
      <c r="H82" s="39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397"/>
      <c r="B83" s="397"/>
      <c r="C83" s="397"/>
      <c r="D83" s="398"/>
      <c r="E83" s="397"/>
      <c r="F83" s="398"/>
      <c r="G83" s="397"/>
      <c r="H83" s="39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397"/>
      <c r="B84" s="397"/>
      <c r="C84" s="397"/>
      <c r="D84" s="398"/>
      <c r="E84" s="397"/>
      <c r="F84" s="398"/>
      <c r="G84" s="397"/>
      <c r="H84" s="39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397"/>
      <c r="B85" s="397"/>
      <c r="C85" s="397"/>
      <c r="D85" s="398"/>
      <c r="E85" s="397"/>
      <c r="F85" s="398"/>
      <c r="G85" s="397"/>
      <c r="H85" s="39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397"/>
      <c r="B86" s="397"/>
      <c r="C86" s="397"/>
      <c r="D86" s="398"/>
      <c r="E86" s="397"/>
      <c r="F86" s="398"/>
      <c r="G86" s="397"/>
      <c r="H86" s="39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397"/>
      <c r="B87" s="397"/>
      <c r="C87" s="397"/>
      <c r="D87" s="398"/>
      <c r="E87" s="397"/>
      <c r="F87" s="398"/>
      <c r="G87" s="397"/>
      <c r="H87" s="39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397"/>
      <c r="B88" s="397"/>
      <c r="C88" s="397"/>
      <c r="D88" s="398"/>
      <c r="E88" s="397"/>
      <c r="F88" s="398"/>
      <c r="G88" s="397"/>
      <c r="H88" s="39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397"/>
      <c r="B89" s="397"/>
      <c r="C89" s="397"/>
      <c r="D89" s="398"/>
      <c r="E89" s="397"/>
      <c r="F89" s="398"/>
      <c r="G89" s="397"/>
      <c r="H89" s="39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397"/>
      <c r="B90" s="397"/>
      <c r="C90" s="397"/>
      <c r="D90" s="398"/>
      <c r="E90" s="397"/>
      <c r="F90" s="398"/>
      <c r="G90" s="397"/>
      <c r="H90" s="39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397"/>
      <c r="B91" s="397"/>
      <c r="C91" s="397"/>
      <c r="D91" s="398"/>
      <c r="E91" s="397"/>
      <c r="F91" s="398"/>
      <c r="G91" s="397"/>
      <c r="H91" s="39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397"/>
      <c r="B92" s="397"/>
      <c r="C92" s="397"/>
      <c r="D92" s="398"/>
      <c r="E92" s="397"/>
      <c r="F92" s="398"/>
      <c r="G92" s="397"/>
      <c r="H92" s="39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397"/>
      <c r="B93" s="397"/>
      <c r="C93" s="397"/>
      <c r="D93" s="398"/>
      <c r="E93" s="397"/>
      <c r="F93" s="398"/>
      <c r="G93" s="397"/>
      <c r="H93" s="39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397"/>
      <c r="B94" s="397"/>
      <c r="C94" s="397"/>
      <c r="D94" s="398"/>
      <c r="E94" s="397"/>
      <c r="F94" s="398"/>
      <c r="G94" s="397"/>
      <c r="H94" s="39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397"/>
      <c r="B95" s="397"/>
      <c r="C95" s="397"/>
      <c r="D95" s="398"/>
      <c r="E95" s="397"/>
      <c r="F95" s="398"/>
      <c r="G95" s="397"/>
      <c r="H95" s="39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397"/>
      <c r="B96" s="397"/>
      <c r="C96" s="397"/>
      <c r="D96" s="398"/>
      <c r="E96" s="397"/>
      <c r="F96" s="398"/>
      <c r="G96" s="397"/>
      <c r="H96" s="39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397"/>
      <c r="B97" s="397"/>
      <c r="C97" s="397"/>
      <c r="D97" s="398"/>
      <c r="E97" s="397"/>
      <c r="F97" s="398"/>
      <c r="G97" s="397"/>
      <c r="H97" s="39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397"/>
      <c r="B98" s="397"/>
      <c r="C98" s="397"/>
      <c r="D98" s="398"/>
      <c r="E98" s="397"/>
      <c r="F98" s="398"/>
      <c r="G98" s="397"/>
      <c r="H98" s="39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397"/>
      <c r="B99" s="397"/>
      <c r="C99" s="397"/>
      <c r="D99" s="398"/>
      <c r="E99" s="397"/>
      <c r="F99" s="398"/>
      <c r="G99" s="397"/>
      <c r="H99" s="39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397"/>
      <c r="B100" s="397"/>
      <c r="C100" s="397"/>
      <c r="D100" s="398"/>
      <c r="E100" s="397"/>
      <c r="F100" s="398"/>
      <c r="G100" s="397"/>
      <c r="H100" s="39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397"/>
      <c r="B101" s="397"/>
      <c r="C101" s="397"/>
      <c r="D101" s="398"/>
      <c r="E101" s="397"/>
      <c r="F101" s="398"/>
      <c r="G101" s="397"/>
      <c r="H101" s="39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397"/>
      <c r="B102" s="397"/>
      <c r="C102" s="397"/>
      <c r="D102" s="398"/>
      <c r="E102" s="397"/>
      <c r="F102" s="398"/>
      <c r="G102" s="397"/>
      <c r="H102" s="39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397"/>
      <c r="B103" s="397"/>
      <c r="C103" s="397"/>
      <c r="D103" s="398"/>
      <c r="E103" s="397"/>
      <c r="F103" s="398"/>
      <c r="G103" s="397"/>
      <c r="H103" s="39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397"/>
      <c r="B104" s="397"/>
      <c r="C104" s="397"/>
      <c r="D104" s="398"/>
      <c r="E104" s="397"/>
      <c r="F104" s="398"/>
      <c r="G104" s="397"/>
      <c r="H104" s="39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397"/>
      <c r="B105" s="397"/>
      <c r="C105" s="397"/>
      <c r="D105" s="398"/>
      <c r="E105" s="397"/>
      <c r="F105" s="398"/>
      <c r="G105" s="397"/>
      <c r="H105" s="39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397"/>
      <c r="B106" s="397"/>
      <c r="C106" s="397"/>
      <c r="D106" s="398"/>
      <c r="E106" s="397"/>
      <c r="F106" s="398"/>
      <c r="G106" s="397"/>
      <c r="H106" s="39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397"/>
      <c r="B107" s="397"/>
      <c r="C107" s="397"/>
      <c r="D107" s="398"/>
      <c r="E107" s="397"/>
      <c r="F107" s="398"/>
      <c r="G107" s="397"/>
      <c r="H107" s="39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397"/>
      <c r="B108" s="397"/>
      <c r="C108" s="397"/>
      <c r="D108" s="398"/>
      <c r="E108" s="397"/>
      <c r="F108" s="398"/>
      <c r="G108" s="397"/>
      <c r="H108" s="39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397"/>
      <c r="B109" s="397"/>
      <c r="C109" s="397"/>
      <c r="D109" s="398"/>
      <c r="E109" s="397"/>
      <c r="F109" s="398"/>
      <c r="G109" s="397"/>
      <c r="H109" s="39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397"/>
      <c r="B110" s="397"/>
      <c r="C110" s="397"/>
      <c r="D110" s="398"/>
      <c r="E110" s="397"/>
      <c r="F110" s="398"/>
      <c r="G110" s="397"/>
      <c r="H110" s="39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397"/>
      <c r="B111" s="397"/>
      <c r="C111" s="397"/>
      <c r="D111" s="398"/>
      <c r="E111" s="397"/>
      <c r="F111" s="398"/>
      <c r="G111" s="397"/>
      <c r="H111" s="39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397"/>
      <c r="B112" s="397"/>
      <c r="C112" s="397"/>
      <c r="D112" s="398"/>
      <c r="E112" s="397"/>
      <c r="F112" s="398"/>
      <c r="G112" s="397"/>
      <c r="H112" s="39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397"/>
      <c r="B113" s="397"/>
      <c r="C113" s="397"/>
      <c r="D113" s="398"/>
      <c r="E113" s="397"/>
      <c r="F113" s="398"/>
      <c r="G113" s="397"/>
      <c r="H113" s="39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397"/>
      <c r="B114" s="397"/>
      <c r="C114" s="397"/>
      <c r="D114" s="398"/>
      <c r="E114" s="397"/>
      <c r="F114" s="398"/>
      <c r="G114" s="397"/>
      <c r="H114" s="39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397"/>
      <c r="B115" s="397"/>
      <c r="C115" s="397"/>
      <c r="D115" s="398"/>
      <c r="E115" s="397"/>
      <c r="F115" s="398"/>
      <c r="G115" s="397"/>
      <c r="H115" s="39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397"/>
      <c r="B116" s="397"/>
      <c r="C116" s="397"/>
      <c r="D116" s="398"/>
      <c r="E116" s="397"/>
      <c r="F116" s="398"/>
      <c r="G116" s="397"/>
      <c r="H116" s="39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397"/>
      <c r="B117" s="397"/>
      <c r="C117" s="397"/>
      <c r="D117" s="398"/>
      <c r="E117" s="397"/>
      <c r="F117" s="398"/>
      <c r="G117" s="397"/>
      <c r="H117" s="39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397"/>
      <c r="B118" s="397"/>
      <c r="C118" s="397"/>
      <c r="D118" s="398"/>
      <c r="E118" s="397"/>
      <c r="F118" s="398"/>
      <c r="G118" s="397"/>
      <c r="H118" s="39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397"/>
      <c r="B119" s="397"/>
      <c r="C119" s="397"/>
      <c r="D119" s="398"/>
      <c r="E119" s="397"/>
      <c r="F119" s="398"/>
      <c r="G119" s="397"/>
      <c r="H119" s="39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397"/>
      <c r="B120" s="397"/>
      <c r="C120" s="397"/>
      <c r="D120" s="398"/>
      <c r="E120" s="397"/>
      <c r="F120" s="398"/>
      <c r="G120" s="397"/>
      <c r="H120" s="39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397"/>
      <c r="B121" s="397"/>
      <c r="C121" s="397"/>
      <c r="D121" s="398"/>
      <c r="E121" s="397"/>
      <c r="F121" s="398"/>
      <c r="G121" s="397"/>
      <c r="H121" s="39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397"/>
      <c r="B122" s="397"/>
      <c r="C122" s="397"/>
      <c r="D122" s="398"/>
      <c r="E122" s="397"/>
      <c r="F122" s="398"/>
      <c r="G122" s="397"/>
      <c r="H122" s="39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397"/>
      <c r="B123" s="397"/>
      <c r="C123" s="397"/>
      <c r="D123" s="398"/>
      <c r="E123" s="397"/>
      <c r="F123" s="398"/>
      <c r="G123" s="397"/>
      <c r="H123" s="39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397"/>
      <c r="B124" s="397"/>
      <c r="C124" s="397"/>
      <c r="D124" s="398"/>
      <c r="E124" s="397"/>
      <c r="F124" s="398"/>
      <c r="G124" s="397"/>
      <c r="H124" s="39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397"/>
      <c r="B125" s="397"/>
      <c r="C125" s="397"/>
      <c r="D125" s="398"/>
      <c r="E125" s="397"/>
      <c r="F125" s="398"/>
      <c r="G125" s="397"/>
      <c r="H125" s="39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397"/>
      <c r="B126" s="397"/>
      <c r="C126" s="397"/>
      <c r="D126" s="398"/>
      <c r="E126" s="397"/>
      <c r="F126" s="398"/>
      <c r="G126" s="397"/>
      <c r="H126" s="39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397"/>
      <c r="B127" s="397"/>
      <c r="C127" s="397"/>
      <c r="D127" s="398"/>
      <c r="E127" s="397"/>
      <c r="F127" s="398"/>
      <c r="G127" s="397"/>
      <c r="H127" s="39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397"/>
      <c r="B128" s="397"/>
      <c r="C128" s="397"/>
      <c r="D128" s="398"/>
      <c r="E128" s="397"/>
      <c r="F128" s="398"/>
      <c r="G128" s="397"/>
      <c r="H128" s="39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397"/>
      <c r="B129" s="397"/>
      <c r="C129" s="397"/>
      <c r="D129" s="398"/>
      <c r="E129" s="397"/>
      <c r="F129" s="398"/>
      <c r="G129" s="397"/>
      <c r="H129" s="39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397"/>
      <c r="B130" s="397"/>
      <c r="C130" s="397"/>
      <c r="D130" s="398"/>
      <c r="E130" s="397"/>
      <c r="F130" s="398"/>
      <c r="G130" s="397"/>
      <c r="H130" s="39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397"/>
      <c r="B131" s="397"/>
      <c r="C131" s="397"/>
      <c r="D131" s="398"/>
      <c r="E131" s="397"/>
      <c r="F131" s="398"/>
      <c r="G131" s="397"/>
      <c r="H131" s="39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397"/>
      <c r="B132" s="397"/>
      <c r="C132" s="397"/>
      <c r="D132" s="398"/>
      <c r="E132" s="397"/>
      <c r="F132" s="398"/>
      <c r="G132" s="397"/>
      <c r="H132" s="39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397"/>
      <c r="B133" s="397"/>
      <c r="C133" s="397"/>
      <c r="D133" s="398"/>
      <c r="E133" s="397"/>
      <c r="F133" s="398"/>
      <c r="G133" s="397"/>
      <c r="H133" s="39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397"/>
      <c r="B134" s="397"/>
      <c r="C134" s="397"/>
      <c r="D134" s="398"/>
      <c r="E134" s="397"/>
      <c r="F134" s="398"/>
      <c r="G134" s="397"/>
      <c r="H134" s="39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397"/>
      <c r="B135" s="397"/>
      <c r="C135" s="397"/>
      <c r="D135" s="398"/>
      <c r="E135" s="397"/>
      <c r="F135" s="398"/>
      <c r="G135" s="397"/>
      <c r="H135" s="39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397"/>
      <c r="B136" s="397"/>
      <c r="C136" s="397"/>
      <c r="D136" s="398"/>
      <c r="E136" s="397"/>
      <c r="F136" s="398"/>
      <c r="G136" s="397"/>
      <c r="H136" s="39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397"/>
      <c r="B137" s="397"/>
      <c r="C137" s="397"/>
      <c r="D137" s="398"/>
      <c r="E137" s="397"/>
      <c r="F137" s="398"/>
      <c r="G137" s="397"/>
      <c r="H137" s="39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397"/>
      <c r="B138" s="397"/>
      <c r="C138" s="397"/>
      <c r="D138" s="398"/>
      <c r="E138" s="397"/>
      <c r="F138" s="398"/>
      <c r="G138" s="397"/>
      <c r="H138" s="39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397"/>
      <c r="B139" s="397"/>
      <c r="C139" s="397"/>
      <c r="D139" s="398"/>
      <c r="E139" s="397"/>
      <c r="F139" s="398"/>
      <c r="G139" s="397"/>
      <c r="H139" s="39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397"/>
      <c r="B140" s="397"/>
      <c r="C140" s="397"/>
      <c r="D140" s="398"/>
      <c r="E140" s="397"/>
      <c r="F140" s="398"/>
      <c r="G140" s="397"/>
      <c r="H140" s="39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397"/>
      <c r="B141" s="397"/>
      <c r="C141" s="397"/>
      <c r="D141" s="398"/>
      <c r="E141" s="397"/>
      <c r="F141" s="398"/>
      <c r="G141" s="397"/>
      <c r="H141" s="39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397"/>
      <c r="B142" s="397"/>
      <c r="C142" s="397"/>
      <c r="D142" s="398"/>
      <c r="E142" s="397"/>
      <c r="F142" s="398"/>
      <c r="G142" s="397"/>
      <c r="H142" s="39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397"/>
      <c r="B143" s="397"/>
      <c r="C143" s="397"/>
      <c r="D143" s="398"/>
      <c r="E143" s="397"/>
      <c r="F143" s="398"/>
      <c r="G143" s="397"/>
      <c r="H143" s="39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397"/>
      <c r="B144" s="397"/>
      <c r="C144" s="397"/>
      <c r="D144" s="398"/>
      <c r="E144" s="397"/>
      <c r="F144" s="398"/>
      <c r="G144" s="397"/>
      <c r="H144" s="39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397"/>
      <c r="B145" s="397"/>
      <c r="C145" s="397"/>
      <c r="D145" s="398"/>
      <c r="E145" s="397"/>
      <c r="F145" s="398"/>
      <c r="G145" s="397"/>
      <c r="H145" s="39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397"/>
      <c r="B146" s="397"/>
      <c r="C146" s="397"/>
      <c r="D146" s="398"/>
      <c r="E146" s="397"/>
      <c r="F146" s="398"/>
      <c r="G146" s="397"/>
      <c r="H146" s="39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397"/>
      <c r="B147" s="397"/>
      <c r="C147" s="397"/>
      <c r="D147" s="398"/>
      <c r="E147" s="397"/>
      <c r="F147" s="398"/>
      <c r="G147" s="397"/>
      <c r="H147" s="39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397"/>
      <c r="B148" s="397"/>
      <c r="C148" s="397"/>
      <c r="D148" s="398"/>
      <c r="E148" s="397"/>
      <c r="F148" s="398"/>
      <c r="G148" s="397"/>
      <c r="H148" s="39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397"/>
      <c r="B149" s="397"/>
      <c r="C149" s="397"/>
      <c r="D149" s="398"/>
      <c r="E149" s="397"/>
      <c r="F149" s="398"/>
      <c r="G149" s="397"/>
      <c r="H149" s="39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397"/>
      <c r="B150" s="397"/>
      <c r="C150" s="397"/>
      <c r="D150" s="398"/>
      <c r="E150" s="397"/>
      <c r="F150" s="398"/>
      <c r="G150" s="397"/>
      <c r="H150" s="39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397"/>
      <c r="B151" s="397"/>
      <c r="C151" s="397"/>
      <c r="D151" s="398"/>
      <c r="E151" s="397"/>
      <c r="F151" s="398"/>
      <c r="G151" s="397"/>
      <c r="H151" s="39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397"/>
      <c r="B152" s="397"/>
      <c r="C152" s="397"/>
      <c r="D152" s="398"/>
      <c r="E152" s="397"/>
      <c r="F152" s="398"/>
      <c r="G152" s="397"/>
      <c r="H152" s="39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397"/>
      <c r="B153" s="397"/>
      <c r="C153" s="397"/>
      <c r="D153" s="398"/>
      <c r="E153" s="397"/>
      <c r="F153" s="398"/>
      <c r="G153" s="397"/>
      <c r="H153" s="39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397"/>
      <c r="B154" s="397"/>
      <c r="C154" s="397"/>
      <c r="D154" s="398"/>
      <c r="E154" s="397"/>
      <c r="F154" s="398"/>
      <c r="G154" s="397"/>
      <c r="H154" s="39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397"/>
      <c r="B155" s="397"/>
      <c r="C155" s="397"/>
      <c r="D155" s="398"/>
      <c r="E155" s="397"/>
      <c r="F155" s="398"/>
      <c r="G155" s="397"/>
      <c r="H155" s="39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397"/>
      <c r="B156" s="397"/>
      <c r="C156" s="397"/>
      <c r="D156" s="398"/>
      <c r="E156" s="397"/>
      <c r="F156" s="398"/>
      <c r="G156" s="397"/>
      <c r="H156" s="39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397"/>
      <c r="B157" s="397"/>
      <c r="C157" s="397"/>
      <c r="D157" s="398"/>
      <c r="E157" s="397"/>
      <c r="F157" s="398"/>
      <c r="G157" s="397"/>
      <c r="H157" s="39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397"/>
      <c r="B158" s="397"/>
      <c r="C158" s="397"/>
      <c r="D158" s="398"/>
      <c r="E158" s="397"/>
      <c r="F158" s="398"/>
      <c r="G158" s="397"/>
      <c r="H158" s="39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397"/>
      <c r="B159" s="397"/>
      <c r="C159" s="397"/>
      <c r="D159" s="398"/>
      <c r="E159" s="397"/>
      <c r="F159" s="398"/>
      <c r="G159" s="397"/>
      <c r="H159" s="39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397"/>
      <c r="B160" s="397"/>
      <c r="C160" s="397"/>
      <c r="D160" s="398"/>
      <c r="E160" s="397"/>
      <c r="F160" s="398"/>
      <c r="G160" s="397"/>
      <c r="H160" s="39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397"/>
      <c r="B161" s="397"/>
      <c r="C161" s="397"/>
      <c r="D161" s="398"/>
      <c r="E161" s="397"/>
      <c r="F161" s="398"/>
      <c r="G161" s="397"/>
      <c r="H161" s="39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397"/>
      <c r="B162" s="397"/>
      <c r="C162" s="397"/>
      <c r="D162" s="398"/>
      <c r="E162" s="397"/>
      <c r="F162" s="398"/>
      <c r="G162" s="397"/>
      <c r="H162" s="39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397"/>
      <c r="B163" s="397"/>
      <c r="C163" s="397"/>
      <c r="D163" s="398"/>
      <c r="E163" s="397"/>
      <c r="F163" s="398"/>
      <c r="G163" s="397"/>
      <c r="H163" s="39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397"/>
      <c r="B164" s="397"/>
      <c r="C164" s="397"/>
      <c r="D164" s="398"/>
      <c r="E164" s="397"/>
      <c r="F164" s="398"/>
      <c r="G164" s="397"/>
      <c r="H164" s="39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397"/>
      <c r="B165" s="397"/>
      <c r="C165" s="397"/>
      <c r="D165" s="398"/>
      <c r="E165" s="397"/>
      <c r="F165" s="398"/>
      <c r="G165" s="397"/>
      <c r="H165" s="39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397"/>
      <c r="B166" s="397"/>
      <c r="C166" s="397"/>
      <c r="D166" s="398"/>
      <c r="E166" s="397"/>
      <c r="F166" s="398"/>
      <c r="G166" s="397"/>
      <c r="H166" s="39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397"/>
      <c r="B167" s="397"/>
      <c r="C167" s="397"/>
      <c r="D167" s="398"/>
      <c r="E167" s="397"/>
      <c r="F167" s="398"/>
      <c r="G167" s="397"/>
      <c r="H167" s="39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397"/>
      <c r="B168" s="397"/>
      <c r="C168" s="397"/>
      <c r="D168" s="398"/>
      <c r="E168" s="397"/>
      <c r="F168" s="398"/>
      <c r="G168" s="397"/>
      <c r="H168" s="39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397"/>
      <c r="B169" s="397"/>
      <c r="C169" s="397"/>
      <c r="D169" s="398"/>
      <c r="E169" s="397"/>
      <c r="F169" s="398"/>
      <c r="G169" s="397"/>
      <c r="H169" s="39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397"/>
      <c r="B170" s="397"/>
      <c r="C170" s="397"/>
      <c r="D170" s="398"/>
      <c r="E170" s="397"/>
      <c r="F170" s="398"/>
      <c r="G170" s="397"/>
      <c r="H170" s="39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397"/>
      <c r="B171" s="397"/>
      <c r="C171" s="397"/>
      <c r="D171" s="398"/>
      <c r="E171" s="397"/>
      <c r="F171" s="398"/>
      <c r="G171" s="397"/>
      <c r="H171" s="39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397"/>
      <c r="B172" s="397"/>
      <c r="C172" s="397"/>
      <c r="D172" s="398"/>
      <c r="E172" s="397"/>
      <c r="F172" s="398"/>
      <c r="G172" s="397"/>
      <c r="H172" s="39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397"/>
      <c r="B173" s="397"/>
      <c r="C173" s="397"/>
      <c r="D173" s="398"/>
      <c r="E173" s="397"/>
      <c r="F173" s="398"/>
      <c r="G173" s="397"/>
      <c r="H173" s="39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397"/>
      <c r="B174" s="397"/>
      <c r="C174" s="397"/>
      <c r="D174" s="398"/>
      <c r="E174" s="397"/>
      <c r="F174" s="398"/>
      <c r="G174" s="397"/>
      <c r="H174" s="39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397"/>
      <c r="B175" s="397"/>
      <c r="C175" s="397"/>
      <c r="D175" s="398"/>
      <c r="E175" s="397"/>
      <c r="F175" s="398"/>
      <c r="G175" s="397"/>
      <c r="H175" s="39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397"/>
      <c r="B176" s="397"/>
      <c r="C176" s="397"/>
      <c r="D176" s="398"/>
      <c r="E176" s="397"/>
      <c r="F176" s="398"/>
      <c r="G176" s="397"/>
      <c r="H176" s="39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397"/>
      <c r="B177" s="397"/>
      <c r="C177" s="397"/>
      <c r="D177" s="398"/>
      <c r="E177" s="397"/>
      <c r="F177" s="398"/>
      <c r="G177" s="397"/>
      <c r="H177" s="39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397"/>
      <c r="B178" s="397"/>
      <c r="C178" s="397"/>
      <c r="D178" s="398"/>
      <c r="E178" s="397"/>
      <c r="F178" s="398"/>
      <c r="G178" s="397"/>
      <c r="H178" s="39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397"/>
      <c r="B179" s="397"/>
      <c r="C179" s="397"/>
      <c r="D179" s="398"/>
      <c r="E179" s="397"/>
      <c r="F179" s="398"/>
      <c r="G179" s="397"/>
      <c r="H179" s="39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397"/>
      <c r="B180" s="397"/>
      <c r="C180" s="397"/>
      <c r="D180" s="398"/>
      <c r="E180" s="397"/>
      <c r="F180" s="398"/>
      <c r="G180" s="397"/>
      <c r="H180" s="39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397"/>
      <c r="B181" s="397"/>
      <c r="C181" s="397"/>
      <c r="D181" s="398"/>
      <c r="E181" s="397"/>
      <c r="F181" s="398"/>
      <c r="G181" s="397"/>
      <c r="H181" s="39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397"/>
      <c r="B182" s="397"/>
      <c r="C182" s="397"/>
      <c r="D182" s="398"/>
      <c r="E182" s="397"/>
      <c r="F182" s="398"/>
      <c r="G182" s="397"/>
      <c r="H182" s="39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397"/>
      <c r="B183" s="397"/>
      <c r="C183" s="397"/>
      <c r="D183" s="398"/>
      <c r="E183" s="397"/>
      <c r="F183" s="398"/>
      <c r="G183" s="397"/>
      <c r="H183" s="39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397"/>
      <c r="B184" s="397"/>
      <c r="C184" s="397"/>
      <c r="D184" s="398"/>
      <c r="E184" s="397"/>
      <c r="F184" s="398"/>
      <c r="G184" s="397"/>
      <c r="H184" s="39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397"/>
      <c r="B185" s="397"/>
      <c r="C185" s="397"/>
      <c r="D185" s="398"/>
      <c r="E185" s="397"/>
      <c r="F185" s="398"/>
      <c r="G185" s="397"/>
      <c r="H185" s="39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397"/>
      <c r="B186" s="397"/>
      <c r="C186" s="397"/>
      <c r="D186" s="398"/>
      <c r="E186" s="397"/>
      <c r="F186" s="398"/>
      <c r="G186" s="397"/>
      <c r="H186" s="39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397"/>
      <c r="B187" s="397"/>
      <c r="C187" s="397"/>
      <c r="D187" s="398"/>
      <c r="E187" s="397"/>
      <c r="F187" s="398"/>
      <c r="G187" s="397"/>
      <c r="H187" s="39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397"/>
      <c r="B188" s="397"/>
      <c r="C188" s="397"/>
      <c r="D188" s="398"/>
      <c r="E188" s="397"/>
      <c r="F188" s="398"/>
      <c r="G188" s="397"/>
      <c r="H188" s="39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397"/>
      <c r="B189" s="397"/>
      <c r="C189" s="397"/>
      <c r="D189" s="398"/>
      <c r="E189" s="397"/>
      <c r="F189" s="398"/>
      <c r="G189" s="397"/>
      <c r="H189" s="39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397"/>
      <c r="B190" s="397"/>
      <c r="C190" s="397"/>
      <c r="D190" s="398"/>
      <c r="E190" s="397"/>
      <c r="F190" s="398"/>
      <c r="G190" s="397"/>
      <c r="H190" s="39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397"/>
      <c r="B191" s="397"/>
      <c r="C191" s="397"/>
      <c r="D191" s="398"/>
      <c r="E191" s="397"/>
      <c r="F191" s="398"/>
      <c r="G191" s="397"/>
      <c r="H191" s="39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397"/>
      <c r="B192" s="397"/>
      <c r="C192" s="397"/>
      <c r="D192" s="398"/>
      <c r="E192" s="397"/>
      <c r="F192" s="398"/>
      <c r="G192" s="397"/>
      <c r="H192" s="39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397"/>
      <c r="B193" s="397"/>
      <c r="C193" s="397"/>
      <c r="D193" s="398"/>
      <c r="E193" s="397"/>
      <c r="F193" s="398"/>
      <c r="G193" s="397"/>
      <c r="H193" s="39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397"/>
      <c r="B194" s="397"/>
      <c r="C194" s="397"/>
      <c r="D194" s="398"/>
      <c r="E194" s="397"/>
      <c r="F194" s="398"/>
      <c r="G194" s="397"/>
      <c r="H194" s="39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397"/>
      <c r="B195" s="397"/>
      <c r="C195" s="397"/>
      <c r="D195" s="398"/>
      <c r="E195" s="397"/>
      <c r="F195" s="398"/>
      <c r="G195" s="397"/>
      <c r="H195" s="39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397"/>
      <c r="B196" s="397"/>
      <c r="C196" s="397"/>
      <c r="D196" s="398"/>
      <c r="E196" s="397"/>
      <c r="F196" s="398"/>
      <c r="G196" s="397"/>
      <c r="H196" s="39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397"/>
      <c r="B197" s="397"/>
      <c r="C197" s="397"/>
      <c r="D197" s="398"/>
      <c r="E197" s="397"/>
      <c r="F197" s="398"/>
      <c r="G197" s="397"/>
      <c r="H197" s="39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397"/>
      <c r="B198" s="397"/>
      <c r="C198" s="397"/>
      <c r="D198" s="398"/>
      <c r="E198" s="397"/>
      <c r="F198" s="398"/>
      <c r="G198" s="397"/>
      <c r="H198" s="39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397"/>
      <c r="B199" s="397"/>
      <c r="C199" s="397"/>
      <c r="D199" s="398"/>
      <c r="E199" s="397"/>
      <c r="F199" s="398"/>
      <c r="G199" s="397"/>
      <c r="H199" s="39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397"/>
      <c r="B200" s="397"/>
      <c r="C200" s="397"/>
      <c r="D200" s="398"/>
      <c r="E200" s="397"/>
      <c r="F200" s="398"/>
      <c r="G200" s="397"/>
      <c r="H200" s="39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397"/>
      <c r="B201" s="397"/>
      <c r="C201" s="397"/>
      <c r="D201" s="398"/>
      <c r="E201" s="397"/>
      <c r="F201" s="398"/>
      <c r="G201" s="397"/>
      <c r="H201" s="39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397"/>
      <c r="B202" s="397"/>
      <c r="C202" s="397"/>
      <c r="D202" s="398"/>
      <c r="E202" s="397"/>
      <c r="F202" s="398"/>
      <c r="G202" s="397"/>
      <c r="H202" s="39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397"/>
      <c r="B203" s="397"/>
      <c r="C203" s="397"/>
      <c r="D203" s="398"/>
      <c r="E203" s="397"/>
      <c r="F203" s="398"/>
      <c r="G203" s="397"/>
      <c r="H203" s="39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397"/>
      <c r="B204" s="397"/>
      <c r="C204" s="397"/>
      <c r="D204" s="398"/>
      <c r="E204" s="397"/>
      <c r="F204" s="398"/>
      <c r="G204" s="397"/>
      <c r="H204" s="39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397"/>
      <c r="B205" s="397"/>
      <c r="C205" s="397"/>
      <c r="D205" s="398"/>
      <c r="E205" s="397"/>
      <c r="F205" s="398"/>
      <c r="G205" s="397"/>
      <c r="H205" s="39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397"/>
      <c r="B206" s="397"/>
      <c r="C206" s="397"/>
      <c r="D206" s="398"/>
      <c r="E206" s="397"/>
      <c r="F206" s="398"/>
      <c r="G206" s="397"/>
      <c r="H206" s="39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397"/>
      <c r="B207" s="397"/>
      <c r="C207" s="397"/>
      <c r="D207" s="398"/>
      <c r="E207" s="397"/>
      <c r="F207" s="398"/>
      <c r="G207" s="397"/>
      <c r="H207" s="39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397"/>
      <c r="B208" s="397"/>
      <c r="C208" s="397"/>
      <c r="D208" s="398"/>
      <c r="E208" s="397"/>
      <c r="F208" s="398"/>
      <c r="G208" s="397"/>
      <c r="H208" s="39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397"/>
      <c r="B209" s="397"/>
      <c r="C209" s="397"/>
      <c r="D209" s="398"/>
      <c r="E209" s="397"/>
      <c r="F209" s="398"/>
      <c r="G209" s="397"/>
      <c r="H209" s="39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397"/>
      <c r="B210" s="397"/>
      <c r="C210" s="397"/>
      <c r="D210" s="398"/>
      <c r="E210" s="397"/>
      <c r="F210" s="398"/>
      <c r="G210" s="397"/>
      <c r="H210" s="39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397"/>
      <c r="B211" s="397"/>
      <c r="C211" s="397"/>
      <c r="D211" s="398"/>
      <c r="E211" s="397"/>
      <c r="F211" s="398"/>
      <c r="G211" s="397"/>
      <c r="H211" s="39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397"/>
      <c r="B212" s="397"/>
      <c r="C212" s="397"/>
      <c r="D212" s="398"/>
      <c r="E212" s="397"/>
      <c r="F212" s="398"/>
      <c r="G212" s="397"/>
      <c r="H212" s="39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397"/>
      <c r="B213" s="397"/>
      <c r="C213" s="397"/>
      <c r="D213" s="398"/>
      <c r="E213" s="397"/>
      <c r="F213" s="398"/>
      <c r="G213" s="397"/>
      <c r="H213" s="39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397"/>
      <c r="B214" s="397"/>
      <c r="C214" s="397"/>
      <c r="D214" s="398"/>
      <c r="E214" s="397"/>
      <c r="F214" s="398"/>
      <c r="G214" s="397"/>
      <c r="H214" s="39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397"/>
      <c r="B215" s="397"/>
      <c r="C215" s="397"/>
      <c r="D215" s="398"/>
      <c r="E215" s="397"/>
      <c r="F215" s="398"/>
      <c r="G215" s="397"/>
      <c r="H215" s="39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397"/>
      <c r="B216" s="397"/>
      <c r="C216" s="397"/>
      <c r="D216" s="398"/>
      <c r="E216" s="397"/>
      <c r="F216" s="398"/>
      <c r="G216" s="397"/>
      <c r="H216" s="39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397"/>
      <c r="B217" s="397"/>
      <c r="C217" s="397"/>
      <c r="D217" s="398"/>
      <c r="E217" s="397"/>
      <c r="F217" s="398"/>
      <c r="G217" s="397"/>
      <c r="H217" s="39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397"/>
      <c r="B218" s="397"/>
      <c r="C218" s="397"/>
      <c r="D218" s="398"/>
      <c r="E218" s="397"/>
      <c r="F218" s="398"/>
      <c r="G218" s="397"/>
      <c r="H218" s="39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397"/>
      <c r="B219" s="397"/>
      <c r="C219" s="397"/>
      <c r="D219" s="398"/>
      <c r="E219" s="397"/>
      <c r="F219" s="398"/>
      <c r="G219" s="397"/>
      <c r="H219" s="39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397"/>
      <c r="B220" s="397"/>
      <c r="C220" s="397"/>
      <c r="D220" s="398"/>
      <c r="E220" s="397"/>
      <c r="F220" s="398"/>
      <c r="G220" s="397"/>
      <c r="H220" s="39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397"/>
      <c r="B221" s="397"/>
      <c r="C221" s="397"/>
      <c r="D221" s="398"/>
      <c r="E221" s="397"/>
      <c r="F221" s="398"/>
      <c r="G221" s="397"/>
      <c r="H221" s="39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397"/>
      <c r="B222" s="397"/>
      <c r="C222" s="397"/>
      <c r="D222" s="398"/>
      <c r="E222" s="397"/>
      <c r="F222" s="398"/>
      <c r="G222" s="397"/>
      <c r="H222" s="39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397"/>
      <c r="B223" s="397"/>
      <c r="C223" s="397"/>
      <c r="D223" s="398"/>
      <c r="E223" s="397"/>
      <c r="F223" s="398"/>
      <c r="G223" s="397"/>
      <c r="H223" s="39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397"/>
      <c r="B224" s="397"/>
      <c r="C224" s="397"/>
      <c r="D224" s="398"/>
      <c r="E224" s="397"/>
      <c r="F224" s="398"/>
      <c r="G224" s="397"/>
      <c r="H224" s="39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397"/>
      <c r="B225" s="397"/>
      <c r="C225" s="397"/>
      <c r="D225" s="398"/>
      <c r="E225" s="397"/>
      <c r="F225" s="398"/>
      <c r="G225" s="397"/>
      <c r="H225" s="39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397"/>
      <c r="B226" s="397"/>
      <c r="C226" s="397"/>
      <c r="D226" s="398"/>
      <c r="E226" s="397"/>
      <c r="F226" s="398"/>
      <c r="G226" s="397"/>
      <c r="H226" s="39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397"/>
      <c r="B227" s="397"/>
      <c r="C227" s="397"/>
      <c r="D227" s="398"/>
      <c r="E227" s="397"/>
      <c r="F227" s="398"/>
      <c r="G227" s="397"/>
      <c r="H227" s="39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397"/>
      <c r="B228" s="397"/>
      <c r="C228" s="397"/>
      <c r="D228" s="398"/>
      <c r="E228" s="397"/>
      <c r="F228" s="398"/>
      <c r="G228" s="397"/>
      <c r="H228" s="39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397"/>
      <c r="B229" s="397"/>
      <c r="C229" s="397"/>
      <c r="D229" s="398"/>
      <c r="E229" s="397"/>
      <c r="F229" s="398"/>
      <c r="G229" s="397"/>
      <c r="H229" s="39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397"/>
      <c r="B230" s="397"/>
      <c r="C230" s="397"/>
      <c r="D230" s="398"/>
      <c r="E230" s="397"/>
      <c r="F230" s="398"/>
      <c r="G230" s="397"/>
      <c r="H230" s="39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397"/>
      <c r="B231" s="397"/>
      <c r="C231" s="397"/>
      <c r="D231" s="398"/>
      <c r="E231" s="397"/>
      <c r="F231" s="398"/>
      <c r="G231" s="397"/>
      <c r="H231" s="39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397"/>
      <c r="B232" s="397"/>
      <c r="C232" s="397"/>
      <c r="D232" s="398"/>
      <c r="E232" s="397"/>
      <c r="F232" s="398"/>
      <c r="G232" s="397"/>
      <c r="H232" s="39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397"/>
      <c r="B233" s="397"/>
      <c r="C233" s="397"/>
      <c r="D233" s="398"/>
      <c r="E233" s="397"/>
      <c r="F233" s="398"/>
      <c r="G233" s="397"/>
      <c r="H233" s="39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397"/>
      <c r="B234" s="397"/>
      <c r="C234" s="397"/>
      <c r="D234" s="398"/>
      <c r="E234" s="397"/>
      <c r="F234" s="398"/>
      <c r="G234" s="397"/>
      <c r="H234" s="39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397"/>
      <c r="B235" s="397"/>
      <c r="C235" s="397"/>
      <c r="D235" s="398"/>
      <c r="E235" s="397"/>
      <c r="F235" s="398"/>
      <c r="G235" s="397"/>
      <c r="H235" s="39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397"/>
      <c r="B236" s="397"/>
      <c r="C236" s="397"/>
      <c r="D236" s="398"/>
      <c r="E236" s="397"/>
      <c r="F236" s="398"/>
      <c r="G236" s="397"/>
      <c r="H236" s="39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397"/>
      <c r="B237" s="397"/>
      <c r="C237" s="397"/>
      <c r="D237" s="398"/>
      <c r="E237" s="397"/>
      <c r="F237" s="398"/>
      <c r="G237" s="397"/>
      <c r="H237" s="39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397"/>
      <c r="B238" s="397"/>
      <c r="C238" s="397"/>
      <c r="D238" s="398"/>
      <c r="E238" s="397"/>
      <c r="F238" s="398"/>
      <c r="G238" s="397"/>
      <c r="H238" s="39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397"/>
      <c r="B239" s="397"/>
      <c r="C239" s="397"/>
      <c r="D239" s="398"/>
      <c r="E239" s="397"/>
      <c r="F239" s="398"/>
      <c r="G239" s="397"/>
      <c r="H239" s="39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397"/>
      <c r="B240" s="397"/>
      <c r="C240" s="397"/>
      <c r="D240" s="398"/>
      <c r="E240" s="397"/>
      <c r="F240" s="398"/>
      <c r="G240" s="397"/>
      <c r="H240" s="39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397"/>
      <c r="B241" s="397"/>
      <c r="C241" s="397"/>
      <c r="D241" s="398"/>
      <c r="E241" s="397"/>
      <c r="F241" s="398"/>
      <c r="G241" s="397"/>
      <c r="H241" s="39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397"/>
      <c r="B242" s="397"/>
      <c r="C242" s="397"/>
      <c r="D242" s="398"/>
      <c r="E242" s="397"/>
      <c r="F242" s="398"/>
      <c r="G242" s="397"/>
      <c r="H242" s="39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397"/>
      <c r="B243" s="397"/>
      <c r="C243" s="397"/>
      <c r="D243" s="398"/>
      <c r="E243" s="397"/>
      <c r="F243" s="398"/>
      <c r="G243" s="397"/>
      <c r="H243" s="39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397"/>
      <c r="B244" s="397"/>
      <c r="C244" s="397"/>
      <c r="D244" s="398"/>
      <c r="E244" s="397"/>
      <c r="F244" s="398"/>
      <c r="G244" s="397"/>
      <c r="H244" s="39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397"/>
      <c r="B245" s="397"/>
      <c r="C245" s="397"/>
      <c r="D245" s="398"/>
      <c r="E245" s="397"/>
      <c r="F245" s="398"/>
      <c r="G245" s="397"/>
      <c r="H245" s="39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397"/>
      <c r="B246" s="397"/>
      <c r="C246" s="397"/>
      <c r="D246" s="398"/>
      <c r="E246" s="397"/>
      <c r="F246" s="398"/>
      <c r="G246" s="397"/>
      <c r="H246" s="39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397"/>
      <c r="B247" s="397"/>
      <c r="C247" s="397"/>
      <c r="D247" s="398"/>
      <c r="E247" s="397"/>
      <c r="F247" s="398"/>
      <c r="G247" s="397"/>
      <c r="H247" s="39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397"/>
      <c r="B248" s="397"/>
      <c r="C248" s="397"/>
      <c r="D248" s="398"/>
      <c r="E248" s="397"/>
      <c r="F248" s="398"/>
      <c r="G248" s="397"/>
      <c r="H248" s="39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397"/>
      <c r="B249" s="397"/>
      <c r="C249" s="397"/>
      <c r="D249" s="398"/>
      <c r="E249" s="397"/>
      <c r="F249" s="398"/>
      <c r="G249" s="397"/>
      <c r="H249" s="39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397"/>
      <c r="B250" s="397"/>
      <c r="C250" s="397"/>
      <c r="D250" s="398"/>
      <c r="E250" s="397"/>
      <c r="F250" s="398"/>
      <c r="G250" s="397"/>
      <c r="H250" s="39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397"/>
      <c r="B251" s="397"/>
      <c r="C251" s="397"/>
      <c r="D251" s="398"/>
      <c r="E251" s="397"/>
      <c r="F251" s="398"/>
      <c r="G251" s="397"/>
      <c r="H251" s="39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397"/>
      <c r="B252" s="397"/>
      <c r="C252" s="397"/>
      <c r="D252" s="398"/>
      <c r="E252" s="397"/>
      <c r="F252" s="398"/>
      <c r="G252" s="397"/>
      <c r="H252" s="39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397"/>
      <c r="B253" s="397"/>
      <c r="C253" s="397"/>
      <c r="D253" s="398"/>
      <c r="E253" s="397"/>
      <c r="F253" s="398"/>
      <c r="G253" s="397"/>
      <c r="H253" s="39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397"/>
      <c r="B254" s="397"/>
      <c r="C254" s="397"/>
      <c r="D254" s="398"/>
      <c r="E254" s="397"/>
      <c r="F254" s="398"/>
      <c r="G254" s="397"/>
      <c r="H254" s="39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397"/>
      <c r="B255" s="397"/>
      <c r="C255" s="397"/>
      <c r="D255" s="398"/>
      <c r="E255" s="397"/>
      <c r="F255" s="398"/>
      <c r="G255" s="397"/>
      <c r="H255" s="39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397"/>
      <c r="B256" s="397"/>
      <c r="C256" s="397"/>
      <c r="D256" s="398"/>
      <c r="E256" s="397"/>
      <c r="F256" s="398"/>
      <c r="G256" s="397"/>
      <c r="H256" s="39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397"/>
      <c r="B257" s="397"/>
      <c r="C257" s="397"/>
      <c r="D257" s="398"/>
      <c r="E257" s="397"/>
      <c r="F257" s="398"/>
      <c r="G257" s="397"/>
      <c r="H257" s="39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397"/>
      <c r="B258" s="397"/>
      <c r="C258" s="397"/>
      <c r="D258" s="398"/>
      <c r="E258" s="397"/>
      <c r="F258" s="398"/>
      <c r="G258" s="397"/>
      <c r="H258" s="39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397"/>
      <c r="B259" s="397"/>
      <c r="C259" s="397"/>
      <c r="D259" s="398"/>
      <c r="E259" s="397"/>
      <c r="F259" s="398"/>
      <c r="G259" s="397"/>
      <c r="H259" s="39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397"/>
      <c r="B260" s="397"/>
      <c r="C260" s="397"/>
      <c r="D260" s="398"/>
      <c r="E260" s="397"/>
      <c r="F260" s="398"/>
      <c r="G260" s="397"/>
      <c r="H260" s="39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397"/>
      <c r="B261" s="397"/>
      <c r="C261" s="397"/>
      <c r="D261" s="398"/>
      <c r="E261" s="397"/>
      <c r="F261" s="398"/>
      <c r="G261" s="397"/>
      <c r="H261" s="39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397"/>
      <c r="B262" s="397"/>
      <c r="C262" s="397"/>
      <c r="D262" s="398"/>
      <c r="E262" s="397"/>
      <c r="F262" s="398"/>
      <c r="G262" s="397"/>
      <c r="H262" s="39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397"/>
      <c r="B263" s="397"/>
      <c r="C263" s="397"/>
      <c r="D263" s="398"/>
      <c r="E263" s="397"/>
      <c r="F263" s="398"/>
      <c r="G263" s="397"/>
      <c r="H263" s="39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397"/>
      <c r="B264" s="397"/>
      <c r="C264" s="397"/>
      <c r="D264" s="398"/>
      <c r="E264" s="397"/>
      <c r="F264" s="398"/>
      <c r="G264" s="397"/>
      <c r="H264" s="39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397"/>
      <c r="B265" s="397"/>
      <c r="C265" s="397"/>
      <c r="D265" s="398"/>
      <c r="E265" s="397"/>
      <c r="F265" s="398"/>
      <c r="G265" s="397"/>
      <c r="H265" s="39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397"/>
      <c r="B266" s="397"/>
      <c r="C266" s="397"/>
      <c r="D266" s="398"/>
      <c r="E266" s="397"/>
      <c r="F266" s="398"/>
      <c r="G266" s="397"/>
      <c r="H266" s="39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397"/>
      <c r="B267" s="397"/>
      <c r="C267" s="397"/>
      <c r="D267" s="398"/>
      <c r="E267" s="397"/>
      <c r="F267" s="398"/>
      <c r="G267" s="397"/>
      <c r="H267" s="39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397"/>
      <c r="B268" s="397"/>
      <c r="C268" s="397"/>
      <c r="D268" s="398"/>
      <c r="E268" s="397"/>
      <c r="F268" s="398"/>
      <c r="G268" s="397"/>
      <c r="H268" s="39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397"/>
      <c r="B269" s="397"/>
      <c r="C269" s="397"/>
      <c r="D269" s="398"/>
      <c r="E269" s="397"/>
      <c r="F269" s="398"/>
      <c r="G269" s="397"/>
      <c r="H269" s="39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397"/>
      <c r="B270" s="397"/>
      <c r="C270" s="397"/>
      <c r="D270" s="398"/>
      <c r="E270" s="397"/>
      <c r="F270" s="398"/>
      <c r="G270" s="397"/>
      <c r="H270" s="39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397"/>
      <c r="B271" s="397"/>
      <c r="C271" s="397"/>
      <c r="D271" s="398"/>
      <c r="E271" s="397"/>
      <c r="F271" s="398"/>
      <c r="G271" s="397"/>
      <c r="H271" s="39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397"/>
      <c r="B272" s="397"/>
      <c r="C272" s="397"/>
      <c r="D272" s="398"/>
      <c r="E272" s="397"/>
      <c r="F272" s="398"/>
      <c r="G272" s="397"/>
      <c r="H272" s="39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397"/>
      <c r="B273" s="397"/>
      <c r="C273" s="397"/>
      <c r="D273" s="398"/>
      <c r="E273" s="397"/>
      <c r="F273" s="398"/>
      <c r="G273" s="397"/>
      <c r="H273" s="39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397"/>
      <c r="B274" s="397"/>
      <c r="C274" s="397"/>
      <c r="D274" s="398"/>
      <c r="E274" s="397"/>
      <c r="F274" s="398"/>
      <c r="G274" s="397"/>
      <c r="H274" s="39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397"/>
      <c r="B275" s="397"/>
      <c r="C275" s="397"/>
      <c r="D275" s="398"/>
      <c r="E275" s="397"/>
      <c r="F275" s="398"/>
      <c r="G275" s="397"/>
      <c r="H275" s="39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397"/>
      <c r="B276" s="397"/>
      <c r="C276" s="397"/>
      <c r="D276" s="398"/>
      <c r="E276" s="397"/>
      <c r="F276" s="398"/>
      <c r="G276" s="397"/>
      <c r="H276" s="39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397"/>
      <c r="B277" s="397"/>
      <c r="C277" s="397"/>
      <c r="D277" s="398"/>
      <c r="E277" s="397"/>
      <c r="F277" s="398"/>
      <c r="G277" s="397"/>
      <c r="H277" s="39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397"/>
      <c r="B278" s="397"/>
      <c r="C278" s="397"/>
      <c r="D278" s="398"/>
      <c r="E278" s="397"/>
      <c r="F278" s="398"/>
      <c r="G278" s="397"/>
      <c r="H278" s="39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397"/>
      <c r="B279" s="397"/>
      <c r="C279" s="397"/>
      <c r="D279" s="398"/>
      <c r="E279" s="397"/>
      <c r="F279" s="398"/>
      <c r="G279" s="397"/>
      <c r="H279" s="39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397"/>
      <c r="B280" s="397"/>
      <c r="C280" s="397"/>
      <c r="D280" s="398"/>
      <c r="E280" s="397"/>
      <c r="F280" s="398"/>
      <c r="G280" s="397"/>
      <c r="H280" s="39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397"/>
      <c r="B281" s="397"/>
      <c r="C281" s="397"/>
      <c r="D281" s="398"/>
      <c r="E281" s="397"/>
      <c r="F281" s="398"/>
      <c r="G281" s="397"/>
      <c r="H281" s="39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397"/>
      <c r="B282" s="397"/>
      <c r="C282" s="397"/>
      <c r="D282" s="398"/>
      <c r="E282" s="397"/>
      <c r="F282" s="398"/>
      <c r="G282" s="397"/>
      <c r="H282" s="39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397"/>
      <c r="B283" s="397"/>
      <c r="C283" s="397"/>
      <c r="D283" s="398"/>
      <c r="E283" s="397"/>
      <c r="F283" s="398"/>
      <c r="G283" s="397"/>
      <c r="H283" s="39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397"/>
      <c r="B284" s="397"/>
      <c r="C284" s="397"/>
      <c r="D284" s="398"/>
      <c r="E284" s="397"/>
      <c r="F284" s="398"/>
      <c r="G284" s="397"/>
      <c r="H284" s="39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397"/>
      <c r="B285" s="397"/>
      <c r="C285" s="397"/>
      <c r="D285" s="398"/>
      <c r="E285" s="397"/>
      <c r="F285" s="398"/>
      <c r="G285" s="397"/>
      <c r="H285" s="39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397"/>
      <c r="B286" s="397"/>
      <c r="C286" s="397"/>
      <c r="D286" s="398"/>
      <c r="E286" s="397"/>
      <c r="F286" s="398"/>
      <c r="G286" s="397"/>
      <c r="H286" s="39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397"/>
      <c r="B287" s="397"/>
      <c r="C287" s="397"/>
      <c r="D287" s="398"/>
      <c r="E287" s="397"/>
      <c r="F287" s="398"/>
      <c r="G287" s="397"/>
      <c r="H287" s="39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397"/>
      <c r="B288" s="397"/>
      <c r="C288" s="397"/>
      <c r="D288" s="398"/>
      <c r="E288" s="397"/>
      <c r="F288" s="398"/>
      <c r="G288" s="397"/>
      <c r="H288" s="39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397"/>
      <c r="B289" s="397"/>
      <c r="C289" s="397"/>
      <c r="D289" s="398"/>
      <c r="E289" s="397"/>
      <c r="F289" s="398"/>
      <c r="G289" s="397"/>
      <c r="H289" s="39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397"/>
      <c r="B290" s="397"/>
      <c r="C290" s="397"/>
      <c r="D290" s="398"/>
      <c r="E290" s="397"/>
      <c r="F290" s="398"/>
      <c r="G290" s="397"/>
      <c r="H290" s="39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397"/>
      <c r="B291" s="397"/>
      <c r="C291" s="397"/>
      <c r="D291" s="398"/>
      <c r="E291" s="397"/>
      <c r="F291" s="398"/>
      <c r="G291" s="397"/>
      <c r="H291" s="39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397"/>
      <c r="B292" s="397"/>
      <c r="C292" s="397"/>
      <c r="D292" s="398"/>
      <c r="E292" s="397"/>
      <c r="F292" s="398"/>
      <c r="G292" s="397"/>
      <c r="H292" s="39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397"/>
      <c r="B293" s="397"/>
      <c r="C293" s="397"/>
      <c r="D293" s="398"/>
      <c r="E293" s="397"/>
      <c r="F293" s="398"/>
      <c r="G293" s="397"/>
      <c r="H293" s="39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397"/>
      <c r="B294" s="397"/>
      <c r="C294" s="397"/>
      <c r="D294" s="398"/>
      <c r="E294" s="397"/>
      <c r="F294" s="398"/>
      <c r="G294" s="397"/>
      <c r="H294" s="39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397"/>
      <c r="B295" s="397"/>
      <c r="C295" s="397"/>
      <c r="D295" s="398"/>
      <c r="E295" s="397"/>
      <c r="F295" s="398"/>
      <c r="G295" s="397"/>
      <c r="H295" s="39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397"/>
      <c r="B296" s="397"/>
      <c r="C296" s="397"/>
      <c r="D296" s="398"/>
      <c r="E296" s="397"/>
      <c r="F296" s="398"/>
      <c r="G296" s="397"/>
      <c r="H296" s="39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397"/>
      <c r="B297" s="397"/>
      <c r="C297" s="397"/>
      <c r="D297" s="398"/>
      <c r="E297" s="397"/>
      <c r="F297" s="398"/>
      <c r="G297" s="397"/>
      <c r="H297" s="39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397"/>
      <c r="B298" s="397"/>
      <c r="C298" s="397"/>
      <c r="D298" s="398"/>
      <c r="E298" s="397"/>
      <c r="F298" s="398"/>
      <c r="G298" s="397"/>
      <c r="H298" s="39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397"/>
      <c r="B299" s="397"/>
      <c r="C299" s="397"/>
      <c r="D299" s="398"/>
      <c r="E299" s="397"/>
      <c r="F299" s="398"/>
      <c r="G299" s="397"/>
      <c r="H299" s="39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397"/>
      <c r="B300" s="397"/>
      <c r="C300" s="397"/>
      <c r="D300" s="398"/>
      <c r="E300" s="397"/>
      <c r="F300" s="398"/>
      <c r="G300" s="397"/>
      <c r="H300" s="39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397"/>
      <c r="B301" s="397"/>
      <c r="C301" s="397"/>
      <c r="D301" s="398"/>
      <c r="E301" s="397"/>
      <c r="F301" s="398"/>
      <c r="G301" s="397"/>
      <c r="H301" s="39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397"/>
      <c r="B302" s="397"/>
      <c r="C302" s="397"/>
      <c r="D302" s="398"/>
      <c r="E302" s="397"/>
      <c r="F302" s="398"/>
      <c r="G302" s="397"/>
      <c r="H302" s="39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397"/>
      <c r="B303" s="397"/>
      <c r="C303" s="397"/>
      <c r="D303" s="398"/>
      <c r="E303" s="397"/>
      <c r="F303" s="398"/>
      <c r="G303" s="397"/>
      <c r="H303" s="39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397"/>
      <c r="B304" s="397"/>
      <c r="C304" s="397"/>
      <c r="D304" s="398"/>
      <c r="E304" s="397"/>
      <c r="F304" s="398"/>
      <c r="G304" s="397"/>
      <c r="H304" s="39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397"/>
      <c r="B305" s="397"/>
      <c r="C305" s="397"/>
      <c r="D305" s="398"/>
      <c r="E305" s="397"/>
      <c r="F305" s="398"/>
      <c r="G305" s="397"/>
      <c r="H305" s="39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397"/>
      <c r="B306" s="397"/>
      <c r="C306" s="397"/>
      <c r="D306" s="398"/>
      <c r="E306" s="397"/>
      <c r="F306" s="398"/>
      <c r="G306" s="397"/>
      <c r="H306" s="39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397"/>
      <c r="B307" s="397"/>
      <c r="C307" s="397"/>
      <c r="D307" s="398"/>
      <c r="E307" s="397"/>
      <c r="F307" s="398"/>
      <c r="G307" s="397"/>
      <c r="H307" s="39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397"/>
      <c r="B308" s="397"/>
      <c r="C308" s="397"/>
      <c r="D308" s="398"/>
      <c r="E308" s="397"/>
      <c r="F308" s="398"/>
      <c r="G308" s="397"/>
      <c r="H308" s="39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397"/>
      <c r="B309" s="397"/>
      <c r="C309" s="397"/>
      <c r="D309" s="398"/>
      <c r="E309" s="397"/>
      <c r="F309" s="398"/>
      <c r="G309" s="397"/>
      <c r="H309" s="39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397"/>
      <c r="B310" s="397"/>
      <c r="C310" s="397"/>
      <c r="D310" s="398"/>
      <c r="E310" s="397"/>
      <c r="F310" s="398"/>
      <c r="G310" s="397"/>
      <c r="H310" s="39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397"/>
      <c r="B311" s="397"/>
      <c r="C311" s="397"/>
      <c r="D311" s="398"/>
      <c r="E311" s="397"/>
      <c r="F311" s="398"/>
      <c r="G311" s="397"/>
      <c r="H311" s="39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397"/>
      <c r="B312" s="397"/>
      <c r="C312" s="397"/>
      <c r="D312" s="398"/>
      <c r="E312" s="397"/>
      <c r="F312" s="398"/>
      <c r="G312" s="397"/>
      <c r="H312" s="39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397"/>
      <c r="B313" s="397"/>
      <c r="C313" s="397"/>
      <c r="D313" s="398"/>
      <c r="E313" s="397"/>
      <c r="F313" s="398"/>
      <c r="G313" s="397"/>
      <c r="H313" s="39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397"/>
      <c r="B314" s="397"/>
      <c r="C314" s="397"/>
      <c r="D314" s="398"/>
      <c r="E314" s="397"/>
      <c r="F314" s="398"/>
      <c r="G314" s="397"/>
      <c r="H314" s="39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397"/>
      <c r="B315" s="397"/>
      <c r="C315" s="397"/>
      <c r="D315" s="398"/>
      <c r="E315" s="397"/>
      <c r="F315" s="398"/>
      <c r="G315" s="397"/>
      <c r="H315" s="39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397"/>
      <c r="B316" s="397"/>
      <c r="C316" s="397"/>
      <c r="D316" s="398"/>
      <c r="E316" s="397"/>
      <c r="F316" s="398"/>
      <c r="G316" s="397"/>
      <c r="H316" s="39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397"/>
      <c r="B317" s="397"/>
      <c r="C317" s="397"/>
      <c r="D317" s="398"/>
      <c r="E317" s="397"/>
      <c r="F317" s="398"/>
      <c r="G317" s="397"/>
      <c r="H317" s="39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397"/>
      <c r="B318" s="397"/>
      <c r="C318" s="397"/>
      <c r="D318" s="398"/>
      <c r="E318" s="397"/>
      <c r="F318" s="398"/>
      <c r="G318" s="397"/>
      <c r="H318" s="39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397"/>
      <c r="B319" s="397"/>
      <c r="C319" s="397"/>
      <c r="D319" s="398"/>
      <c r="E319" s="397"/>
      <c r="F319" s="398"/>
      <c r="G319" s="397"/>
      <c r="H319" s="39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397"/>
      <c r="B320" s="397"/>
      <c r="C320" s="397"/>
      <c r="D320" s="398"/>
      <c r="E320" s="397"/>
      <c r="F320" s="398"/>
      <c r="G320" s="397"/>
      <c r="H320" s="39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397"/>
      <c r="B321" s="397"/>
      <c r="C321" s="397"/>
      <c r="D321" s="398"/>
      <c r="E321" s="397"/>
      <c r="F321" s="398"/>
      <c r="G321" s="397"/>
      <c r="H321" s="39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397"/>
      <c r="B322" s="397"/>
      <c r="C322" s="397"/>
      <c r="D322" s="398"/>
      <c r="E322" s="397"/>
      <c r="F322" s="398"/>
      <c r="G322" s="397"/>
      <c r="H322" s="39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397"/>
      <c r="B323" s="397"/>
      <c r="C323" s="397"/>
      <c r="D323" s="398"/>
      <c r="E323" s="397"/>
      <c r="F323" s="398"/>
      <c r="G323" s="397"/>
      <c r="H323" s="39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397"/>
      <c r="B324" s="397"/>
      <c r="C324" s="397"/>
      <c r="D324" s="398"/>
      <c r="E324" s="397"/>
      <c r="F324" s="398"/>
      <c r="G324" s="397"/>
      <c r="H324" s="39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397"/>
      <c r="B325" s="397"/>
      <c r="C325" s="397"/>
      <c r="D325" s="398"/>
      <c r="E325" s="397"/>
      <c r="F325" s="398"/>
      <c r="G325" s="397"/>
      <c r="H325" s="39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397"/>
      <c r="B326" s="397"/>
      <c r="C326" s="397"/>
      <c r="D326" s="398"/>
      <c r="E326" s="397"/>
      <c r="F326" s="398"/>
      <c r="G326" s="397"/>
      <c r="H326" s="39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397"/>
      <c r="B327" s="397"/>
      <c r="C327" s="397"/>
      <c r="D327" s="398"/>
      <c r="E327" s="397"/>
      <c r="F327" s="398"/>
      <c r="G327" s="397"/>
      <c r="H327" s="39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397"/>
      <c r="B328" s="397"/>
      <c r="C328" s="397"/>
      <c r="D328" s="398"/>
      <c r="E328" s="397"/>
      <c r="F328" s="398"/>
      <c r="G328" s="397"/>
      <c r="H328" s="39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397"/>
      <c r="B329" s="397"/>
      <c r="C329" s="397"/>
      <c r="D329" s="398"/>
      <c r="E329" s="397"/>
      <c r="F329" s="398"/>
      <c r="G329" s="397"/>
      <c r="H329" s="39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397"/>
      <c r="B330" s="397"/>
      <c r="C330" s="397"/>
      <c r="D330" s="398"/>
      <c r="E330" s="397"/>
      <c r="F330" s="398"/>
      <c r="G330" s="397"/>
      <c r="H330" s="39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397"/>
      <c r="B331" s="397"/>
      <c r="C331" s="397"/>
      <c r="D331" s="398"/>
      <c r="E331" s="397"/>
      <c r="F331" s="398"/>
      <c r="G331" s="397"/>
      <c r="H331" s="39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397"/>
      <c r="B332" s="397"/>
      <c r="C332" s="397"/>
      <c r="D332" s="398"/>
      <c r="E332" s="397"/>
      <c r="F332" s="398"/>
      <c r="G332" s="397"/>
      <c r="H332" s="39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397"/>
      <c r="B333" s="397"/>
      <c r="C333" s="397"/>
      <c r="D333" s="398"/>
      <c r="E333" s="397"/>
      <c r="F333" s="398"/>
      <c r="G333" s="397"/>
      <c r="H333" s="39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397"/>
      <c r="B334" s="397"/>
      <c r="C334" s="397"/>
      <c r="D334" s="398"/>
      <c r="E334" s="397"/>
      <c r="F334" s="398"/>
      <c r="G334" s="397"/>
      <c r="H334" s="39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397"/>
      <c r="B335" s="397"/>
      <c r="C335" s="397"/>
      <c r="D335" s="398"/>
      <c r="E335" s="397"/>
      <c r="F335" s="398"/>
      <c r="G335" s="397"/>
      <c r="H335" s="39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397"/>
      <c r="B336" s="397"/>
      <c r="C336" s="397"/>
      <c r="D336" s="398"/>
      <c r="E336" s="397"/>
      <c r="F336" s="398"/>
      <c r="G336" s="397"/>
      <c r="H336" s="39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397"/>
      <c r="B337" s="397"/>
      <c r="C337" s="397"/>
      <c r="D337" s="398"/>
      <c r="E337" s="397"/>
      <c r="F337" s="398"/>
      <c r="G337" s="397"/>
      <c r="H337" s="39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397"/>
      <c r="B338" s="397"/>
      <c r="C338" s="397"/>
      <c r="D338" s="398"/>
      <c r="E338" s="397"/>
      <c r="F338" s="398"/>
      <c r="G338" s="397"/>
      <c r="H338" s="39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397"/>
      <c r="B339" s="397"/>
      <c r="C339" s="397"/>
      <c r="D339" s="398"/>
      <c r="E339" s="397"/>
      <c r="F339" s="398"/>
      <c r="G339" s="397"/>
      <c r="H339" s="39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397"/>
      <c r="B340" s="397"/>
      <c r="C340" s="397"/>
      <c r="D340" s="398"/>
      <c r="E340" s="397"/>
      <c r="F340" s="398"/>
      <c r="G340" s="397"/>
      <c r="H340" s="39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397"/>
      <c r="B341" s="397"/>
      <c r="C341" s="397"/>
      <c r="D341" s="398"/>
      <c r="E341" s="397"/>
      <c r="F341" s="398"/>
      <c r="G341" s="397"/>
      <c r="H341" s="39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397"/>
      <c r="B342" s="397"/>
      <c r="C342" s="397"/>
      <c r="D342" s="398"/>
      <c r="E342" s="397"/>
      <c r="F342" s="398"/>
      <c r="G342" s="397"/>
      <c r="H342" s="39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397"/>
      <c r="B343" s="397"/>
      <c r="C343" s="397"/>
      <c r="D343" s="398"/>
      <c r="E343" s="397"/>
      <c r="F343" s="398"/>
      <c r="G343" s="397"/>
      <c r="H343" s="39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397"/>
      <c r="B344" s="397"/>
      <c r="C344" s="397"/>
      <c r="D344" s="398"/>
      <c r="E344" s="397"/>
      <c r="F344" s="398"/>
      <c r="G344" s="397"/>
      <c r="H344" s="39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397"/>
      <c r="B345" s="397"/>
      <c r="C345" s="397"/>
      <c r="D345" s="398"/>
      <c r="E345" s="397"/>
      <c r="F345" s="398"/>
      <c r="G345" s="397"/>
      <c r="H345" s="39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397"/>
      <c r="B346" s="397"/>
      <c r="C346" s="397"/>
      <c r="D346" s="398"/>
      <c r="E346" s="397"/>
      <c r="F346" s="398"/>
      <c r="G346" s="397"/>
      <c r="H346" s="39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397"/>
      <c r="B347" s="397"/>
      <c r="C347" s="397"/>
      <c r="D347" s="398"/>
      <c r="E347" s="397"/>
      <c r="F347" s="398"/>
      <c r="G347" s="397"/>
      <c r="H347" s="39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397"/>
      <c r="B348" s="397"/>
      <c r="C348" s="397"/>
      <c r="D348" s="398"/>
      <c r="E348" s="397"/>
      <c r="F348" s="398"/>
      <c r="G348" s="397"/>
      <c r="H348" s="39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397"/>
      <c r="B349" s="397"/>
      <c r="C349" s="397"/>
      <c r="D349" s="398"/>
      <c r="E349" s="397"/>
      <c r="F349" s="398"/>
      <c r="G349" s="397"/>
      <c r="H349" s="39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397"/>
      <c r="B350" s="397"/>
      <c r="C350" s="397"/>
      <c r="D350" s="398"/>
      <c r="E350" s="397"/>
      <c r="F350" s="398"/>
      <c r="G350" s="397"/>
      <c r="H350" s="39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397"/>
      <c r="B351" s="397"/>
      <c r="C351" s="397"/>
      <c r="D351" s="398"/>
      <c r="E351" s="397"/>
      <c r="F351" s="398"/>
      <c r="G351" s="397"/>
      <c r="H351" s="39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397"/>
      <c r="B352" s="397"/>
      <c r="C352" s="397"/>
      <c r="D352" s="398"/>
      <c r="E352" s="397"/>
      <c r="F352" s="398"/>
      <c r="G352" s="397"/>
      <c r="H352" s="39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397"/>
      <c r="B353" s="397"/>
      <c r="C353" s="397"/>
      <c r="D353" s="398"/>
      <c r="E353" s="397"/>
      <c r="F353" s="398"/>
      <c r="G353" s="397"/>
      <c r="H353" s="39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397"/>
      <c r="B354" s="397"/>
      <c r="C354" s="397"/>
      <c r="D354" s="398"/>
      <c r="E354" s="397"/>
      <c r="F354" s="398"/>
      <c r="G354" s="397"/>
      <c r="H354" s="39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397"/>
      <c r="B355" s="397"/>
      <c r="C355" s="397"/>
      <c r="D355" s="398"/>
      <c r="E355" s="397"/>
      <c r="F355" s="398"/>
      <c r="G355" s="397"/>
      <c r="H355" s="39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397"/>
      <c r="B356" s="397"/>
      <c r="C356" s="397"/>
      <c r="D356" s="398"/>
      <c r="E356" s="397"/>
      <c r="F356" s="398"/>
      <c r="G356" s="397"/>
      <c r="H356" s="39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397"/>
      <c r="B357" s="397"/>
      <c r="C357" s="397"/>
      <c r="D357" s="398"/>
      <c r="E357" s="397"/>
      <c r="F357" s="398"/>
      <c r="G357" s="397"/>
      <c r="H357" s="39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397"/>
      <c r="B358" s="397"/>
      <c r="C358" s="397"/>
      <c r="D358" s="398"/>
      <c r="E358" s="397"/>
      <c r="F358" s="398"/>
      <c r="G358" s="397"/>
      <c r="H358" s="39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397"/>
      <c r="B359" s="397"/>
      <c r="C359" s="397"/>
      <c r="D359" s="398"/>
      <c r="E359" s="397"/>
      <c r="F359" s="398"/>
      <c r="G359" s="397"/>
      <c r="H359" s="39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397"/>
      <c r="B360" s="397"/>
      <c r="C360" s="397"/>
      <c r="D360" s="398"/>
      <c r="E360" s="397"/>
      <c r="F360" s="398"/>
      <c r="G360" s="397"/>
      <c r="H360" s="39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397"/>
      <c r="B361" s="397"/>
      <c r="C361" s="397"/>
      <c r="D361" s="398"/>
      <c r="E361" s="397"/>
      <c r="F361" s="398"/>
      <c r="G361" s="397"/>
      <c r="H361" s="39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397"/>
      <c r="B362" s="397"/>
      <c r="C362" s="397"/>
      <c r="D362" s="398"/>
      <c r="E362" s="397"/>
      <c r="F362" s="398"/>
      <c r="G362" s="397"/>
      <c r="H362" s="39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397"/>
      <c r="B363" s="397"/>
      <c r="C363" s="397"/>
      <c r="D363" s="398"/>
      <c r="E363" s="397"/>
      <c r="F363" s="398"/>
      <c r="G363" s="397"/>
      <c r="H363" s="39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397"/>
      <c r="B364" s="397"/>
      <c r="C364" s="397"/>
      <c r="D364" s="398"/>
      <c r="E364" s="397"/>
      <c r="F364" s="398"/>
      <c r="G364" s="397"/>
      <c r="H364" s="39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397"/>
      <c r="B365" s="397"/>
      <c r="C365" s="397"/>
      <c r="D365" s="398"/>
      <c r="E365" s="397"/>
      <c r="F365" s="398"/>
      <c r="G365" s="397"/>
      <c r="H365" s="39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397"/>
      <c r="B366" s="397"/>
      <c r="C366" s="397"/>
      <c r="D366" s="398"/>
      <c r="E366" s="397"/>
      <c r="F366" s="398"/>
      <c r="G366" s="397"/>
      <c r="H366" s="39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397"/>
      <c r="B367" s="397"/>
      <c r="C367" s="397"/>
      <c r="D367" s="398"/>
      <c r="E367" s="397"/>
      <c r="F367" s="398"/>
      <c r="G367" s="397"/>
      <c r="H367" s="39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397"/>
      <c r="B368" s="397"/>
      <c r="C368" s="397"/>
      <c r="D368" s="398"/>
      <c r="E368" s="397"/>
      <c r="F368" s="398"/>
      <c r="G368" s="397"/>
      <c r="H368" s="39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397"/>
      <c r="B369" s="397"/>
      <c r="C369" s="397"/>
      <c r="D369" s="398"/>
      <c r="E369" s="397"/>
      <c r="F369" s="398"/>
      <c r="G369" s="397"/>
      <c r="H369" s="39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397"/>
      <c r="B370" s="397"/>
      <c r="C370" s="397"/>
      <c r="D370" s="398"/>
      <c r="E370" s="397"/>
      <c r="F370" s="398"/>
      <c r="G370" s="397"/>
      <c r="H370" s="39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397"/>
      <c r="B371" s="397"/>
      <c r="C371" s="397"/>
      <c r="D371" s="398"/>
      <c r="E371" s="397"/>
      <c r="F371" s="398"/>
      <c r="G371" s="397"/>
      <c r="H371" s="39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397"/>
      <c r="B372" s="397"/>
      <c r="C372" s="397"/>
      <c r="D372" s="398"/>
      <c r="E372" s="397"/>
      <c r="F372" s="398"/>
      <c r="G372" s="397"/>
      <c r="H372" s="39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397"/>
      <c r="B373" s="397"/>
      <c r="C373" s="397"/>
      <c r="D373" s="398"/>
      <c r="E373" s="397"/>
      <c r="F373" s="398"/>
      <c r="G373" s="397"/>
      <c r="H373" s="39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397"/>
      <c r="B374" s="397"/>
      <c r="C374" s="397"/>
      <c r="D374" s="398"/>
      <c r="E374" s="397"/>
      <c r="F374" s="398"/>
      <c r="G374" s="397"/>
      <c r="H374" s="39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397"/>
      <c r="B375" s="397"/>
      <c r="C375" s="397"/>
      <c r="D375" s="398"/>
      <c r="E375" s="397"/>
      <c r="F375" s="398"/>
      <c r="G375" s="397"/>
      <c r="H375" s="39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397"/>
      <c r="B376" s="397"/>
      <c r="C376" s="397"/>
      <c r="D376" s="398"/>
      <c r="E376" s="397"/>
      <c r="F376" s="398"/>
      <c r="G376" s="397"/>
      <c r="H376" s="39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397"/>
      <c r="B377" s="397"/>
      <c r="C377" s="397"/>
      <c r="D377" s="398"/>
      <c r="E377" s="397"/>
      <c r="F377" s="398"/>
      <c r="G377" s="397"/>
      <c r="H377" s="39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397"/>
      <c r="B378" s="397"/>
      <c r="C378" s="397"/>
      <c r="D378" s="398"/>
      <c r="E378" s="397"/>
      <c r="F378" s="398"/>
      <c r="G378" s="397"/>
      <c r="H378" s="39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397"/>
      <c r="B379" s="397"/>
      <c r="C379" s="397"/>
      <c r="D379" s="398"/>
      <c r="E379" s="397"/>
      <c r="F379" s="398"/>
      <c r="G379" s="397"/>
      <c r="H379" s="39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397"/>
      <c r="B380" s="397"/>
      <c r="C380" s="397"/>
      <c r="D380" s="398"/>
      <c r="E380" s="397"/>
      <c r="F380" s="398"/>
      <c r="G380" s="397"/>
      <c r="H380" s="39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397"/>
      <c r="B381" s="397"/>
      <c r="C381" s="397"/>
      <c r="D381" s="398"/>
      <c r="E381" s="397"/>
      <c r="F381" s="398"/>
      <c r="G381" s="397"/>
      <c r="H381" s="39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397"/>
      <c r="B382" s="397"/>
      <c r="C382" s="397"/>
      <c r="D382" s="398"/>
      <c r="E382" s="397"/>
      <c r="F382" s="398"/>
      <c r="G382" s="397"/>
      <c r="H382" s="39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397"/>
      <c r="B383" s="397"/>
      <c r="C383" s="397"/>
      <c r="D383" s="398"/>
      <c r="E383" s="397"/>
      <c r="F383" s="398"/>
      <c r="G383" s="397"/>
      <c r="H383" s="39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397"/>
      <c r="B384" s="397"/>
      <c r="C384" s="397"/>
      <c r="D384" s="398"/>
      <c r="E384" s="397"/>
      <c r="F384" s="398"/>
      <c r="G384" s="397"/>
      <c r="H384" s="39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397"/>
      <c r="B385" s="397"/>
      <c r="C385" s="397"/>
      <c r="D385" s="398"/>
      <c r="E385" s="397"/>
      <c r="F385" s="398"/>
      <c r="G385" s="397"/>
      <c r="H385" s="39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397"/>
      <c r="B386" s="397"/>
      <c r="C386" s="397"/>
      <c r="D386" s="398"/>
      <c r="E386" s="397"/>
      <c r="F386" s="398"/>
      <c r="G386" s="397"/>
      <c r="H386" s="39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397"/>
      <c r="B387" s="397"/>
      <c r="C387" s="397"/>
      <c r="D387" s="398"/>
      <c r="E387" s="397"/>
      <c r="F387" s="398"/>
      <c r="G387" s="397"/>
      <c r="H387" s="39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397"/>
      <c r="B388" s="397"/>
      <c r="C388" s="397"/>
      <c r="D388" s="398"/>
      <c r="E388" s="397"/>
      <c r="F388" s="398"/>
      <c r="G388" s="397"/>
      <c r="H388" s="39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397"/>
      <c r="B389" s="397"/>
      <c r="C389" s="397"/>
      <c r="D389" s="398"/>
      <c r="E389" s="397"/>
      <c r="F389" s="398"/>
      <c r="G389" s="397"/>
      <c r="H389" s="39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397"/>
      <c r="B390" s="397"/>
      <c r="C390" s="397"/>
      <c r="D390" s="398"/>
      <c r="E390" s="397"/>
      <c r="F390" s="398"/>
      <c r="G390" s="397"/>
      <c r="H390" s="39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397"/>
      <c r="B391" s="397"/>
      <c r="C391" s="397"/>
      <c r="D391" s="398"/>
      <c r="E391" s="397"/>
      <c r="F391" s="398"/>
      <c r="G391" s="397"/>
      <c r="H391" s="39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397"/>
      <c r="B392" s="397"/>
      <c r="C392" s="397"/>
      <c r="D392" s="398"/>
      <c r="E392" s="397"/>
      <c r="F392" s="398"/>
      <c r="G392" s="397"/>
      <c r="H392" s="39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397"/>
      <c r="B393" s="397"/>
      <c r="C393" s="397"/>
      <c r="D393" s="398"/>
      <c r="E393" s="397"/>
      <c r="F393" s="398"/>
      <c r="G393" s="397"/>
      <c r="H393" s="39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397"/>
      <c r="B394" s="397"/>
      <c r="C394" s="397"/>
      <c r="D394" s="398"/>
      <c r="E394" s="397"/>
      <c r="F394" s="398"/>
      <c r="G394" s="397"/>
      <c r="H394" s="39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397"/>
      <c r="B395" s="397"/>
      <c r="C395" s="397"/>
      <c r="D395" s="398"/>
      <c r="E395" s="397"/>
      <c r="F395" s="398"/>
      <c r="G395" s="397"/>
      <c r="H395" s="39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397"/>
      <c r="B396" s="397"/>
      <c r="C396" s="397"/>
      <c r="D396" s="398"/>
      <c r="E396" s="397"/>
      <c r="F396" s="398"/>
      <c r="G396" s="397"/>
      <c r="H396" s="39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397"/>
      <c r="B397" s="397"/>
      <c r="C397" s="397"/>
      <c r="D397" s="398"/>
      <c r="E397" s="397"/>
      <c r="F397" s="398"/>
      <c r="G397" s="397"/>
      <c r="H397" s="39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397"/>
      <c r="B398" s="397"/>
      <c r="C398" s="397"/>
      <c r="D398" s="398"/>
      <c r="E398" s="397"/>
      <c r="F398" s="398"/>
      <c r="G398" s="397"/>
      <c r="H398" s="39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397"/>
      <c r="B399" s="397"/>
      <c r="C399" s="397"/>
      <c r="D399" s="398"/>
      <c r="E399" s="397"/>
      <c r="F399" s="398"/>
      <c r="G399" s="397"/>
      <c r="H399" s="39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397"/>
      <c r="B400" s="397"/>
      <c r="C400" s="397"/>
      <c r="D400" s="398"/>
      <c r="E400" s="397"/>
      <c r="F400" s="398"/>
      <c r="G400" s="397"/>
      <c r="H400" s="39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397"/>
      <c r="B401" s="397"/>
      <c r="C401" s="397"/>
      <c r="D401" s="398"/>
      <c r="E401" s="397"/>
      <c r="F401" s="398"/>
      <c r="G401" s="397"/>
      <c r="H401" s="39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397"/>
      <c r="B402" s="397"/>
      <c r="C402" s="397"/>
      <c r="D402" s="398"/>
      <c r="E402" s="397"/>
      <c r="F402" s="398"/>
      <c r="G402" s="397"/>
      <c r="H402" s="39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397"/>
      <c r="B403" s="397"/>
      <c r="C403" s="397"/>
      <c r="D403" s="398"/>
      <c r="E403" s="397"/>
      <c r="F403" s="398"/>
      <c r="G403" s="397"/>
      <c r="H403" s="39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397"/>
      <c r="B404" s="397"/>
      <c r="C404" s="397"/>
      <c r="D404" s="398"/>
      <c r="E404" s="397"/>
      <c r="F404" s="398"/>
      <c r="G404" s="397"/>
      <c r="H404" s="39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397"/>
      <c r="B405" s="397"/>
      <c r="C405" s="397"/>
      <c r="D405" s="398"/>
      <c r="E405" s="397"/>
      <c r="F405" s="398"/>
      <c r="G405" s="397"/>
      <c r="H405" s="39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397"/>
      <c r="B406" s="397"/>
      <c r="C406" s="397"/>
      <c r="D406" s="398"/>
      <c r="E406" s="397"/>
      <c r="F406" s="398"/>
      <c r="G406" s="397"/>
      <c r="H406" s="39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397"/>
      <c r="B407" s="397"/>
      <c r="C407" s="397"/>
      <c r="D407" s="398"/>
      <c r="E407" s="397"/>
      <c r="F407" s="398"/>
      <c r="G407" s="397"/>
      <c r="H407" s="39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397"/>
      <c r="B408" s="397"/>
      <c r="C408" s="397"/>
      <c r="D408" s="398"/>
      <c r="E408" s="397"/>
      <c r="F408" s="398"/>
      <c r="G408" s="397"/>
      <c r="H408" s="39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397"/>
      <c r="B409" s="397"/>
      <c r="C409" s="397"/>
      <c r="D409" s="398"/>
      <c r="E409" s="397"/>
      <c r="F409" s="398"/>
      <c r="G409" s="397"/>
      <c r="H409" s="39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397"/>
      <c r="B410" s="397"/>
      <c r="C410" s="397"/>
      <c r="D410" s="398"/>
      <c r="E410" s="397"/>
      <c r="F410" s="398"/>
      <c r="G410" s="397"/>
      <c r="H410" s="39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397"/>
      <c r="B411" s="397"/>
      <c r="C411" s="397"/>
      <c r="D411" s="398"/>
      <c r="E411" s="397"/>
      <c r="F411" s="398"/>
      <c r="G411" s="397"/>
      <c r="H411" s="39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397"/>
      <c r="B412" s="397"/>
      <c r="C412" s="397"/>
      <c r="D412" s="398"/>
      <c r="E412" s="397"/>
      <c r="F412" s="398"/>
      <c r="G412" s="397"/>
      <c r="H412" s="39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397"/>
      <c r="B413" s="397"/>
      <c r="C413" s="397"/>
      <c r="D413" s="398"/>
      <c r="E413" s="397"/>
      <c r="F413" s="398"/>
      <c r="G413" s="397"/>
      <c r="H413" s="39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397"/>
      <c r="B414" s="397"/>
      <c r="C414" s="397"/>
      <c r="D414" s="398"/>
      <c r="E414" s="397"/>
      <c r="F414" s="398"/>
      <c r="G414" s="397"/>
      <c r="H414" s="39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397"/>
      <c r="B415" s="397"/>
      <c r="C415" s="397"/>
      <c r="D415" s="398"/>
      <c r="E415" s="397"/>
      <c r="F415" s="398"/>
      <c r="G415" s="397"/>
      <c r="H415" s="39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397"/>
      <c r="B416" s="397"/>
      <c r="C416" s="397"/>
      <c r="D416" s="398"/>
      <c r="E416" s="397"/>
      <c r="F416" s="398"/>
      <c r="G416" s="397"/>
      <c r="H416" s="39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397"/>
      <c r="B417" s="397"/>
      <c r="C417" s="397"/>
      <c r="D417" s="398"/>
      <c r="E417" s="397"/>
      <c r="F417" s="398"/>
      <c r="G417" s="397"/>
      <c r="H417" s="39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397"/>
      <c r="B418" s="397"/>
      <c r="C418" s="397"/>
      <c r="D418" s="398"/>
      <c r="E418" s="397"/>
      <c r="F418" s="398"/>
      <c r="G418" s="397"/>
      <c r="H418" s="39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397"/>
      <c r="B419" s="397"/>
      <c r="C419" s="397"/>
      <c r="D419" s="398"/>
      <c r="E419" s="397"/>
      <c r="F419" s="398"/>
      <c r="G419" s="397"/>
      <c r="H419" s="39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397"/>
      <c r="B420" s="397"/>
      <c r="C420" s="397"/>
      <c r="D420" s="398"/>
      <c r="E420" s="397"/>
      <c r="F420" s="398"/>
      <c r="G420" s="397"/>
      <c r="H420" s="39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397"/>
      <c r="B421" s="397"/>
      <c r="C421" s="397"/>
      <c r="D421" s="398"/>
      <c r="E421" s="397"/>
      <c r="F421" s="398"/>
      <c r="G421" s="397"/>
      <c r="H421" s="39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397"/>
      <c r="B422" s="397"/>
      <c r="C422" s="397"/>
      <c r="D422" s="398"/>
      <c r="E422" s="397"/>
      <c r="F422" s="398"/>
      <c r="G422" s="397"/>
      <c r="H422" s="39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397"/>
      <c r="B423" s="397"/>
      <c r="C423" s="397"/>
      <c r="D423" s="398"/>
      <c r="E423" s="397"/>
      <c r="F423" s="398"/>
      <c r="G423" s="397"/>
      <c r="H423" s="39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397"/>
      <c r="B424" s="397"/>
      <c r="C424" s="397"/>
      <c r="D424" s="398"/>
      <c r="E424" s="397"/>
      <c r="F424" s="398"/>
      <c r="G424" s="397"/>
      <c r="H424" s="39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397"/>
      <c r="B425" s="397"/>
      <c r="C425" s="397"/>
      <c r="D425" s="398"/>
      <c r="E425" s="397"/>
      <c r="F425" s="398"/>
      <c r="G425" s="397"/>
      <c r="H425" s="39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397"/>
      <c r="B426" s="397"/>
      <c r="C426" s="397"/>
      <c r="D426" s="398"/>
      <c r="E426" s="397"/>
      <c r="F426" s="398"/>
      <c r="G426" s="397"/>
      <c r="H426" s="39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397"/>
      <c r="B427" s="397"/>
      <c r="C427" s="397"/>
      <c r="D427" s="398"/>
      <c r="E427" s="397"/>
      <c r="F427" s="398"/>
      <c r="G427" s="397"/>
      <c r="H427" s="39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397"/>
      <c r="B428" s="397"/>
      <c r="C428" s="397"/>
      <c r="D428" s="398"/>
      <c r="E428" s="397"/>
      <c r="F428" s="398"/>
      <c r="G428" s="397"/>
      <c r="H428" s="39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397"/>
      <c r="B429" s="397"/>
      <c r="C429" s="397"/>
      <c r="D429" s="398"/>
      <c r="E429" s="397"/>
      <c r="F429" s="398"/>
      <c r="G429" s="397"/>
      <c r="H429" s="39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397"/>
      <c r="B430" s="397"/>
      <c r="C430" s="397"/>
      <c r="D430" s="398"/>
      <c r="E430" s="397"/>
      <c r="F430" s="398"/>
      <c r="G430" s="397"/>
      <c r="H430" s="39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397"/>
      <c r="B431" s="397"/>
      <c r="C431" s="397"/>
      <c r="D431" s="398"/>
      <c r="E431" s="397"/>
      <c r="F431" s="398"/>
      <c r="G431" s="397"/>
      <c r="H431" s="39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397"/>
      <c r="B432" s="397"/>
      <c r="C432" s="397"/>
      <c r="D432" s="398"/>
      <c r="E432" s="397"/>
      <c r="F432" s="398"/>
      <c r="G432" s="397"/>
      <c r="H432" s="39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397"/>
      <c r="B433" s="397"/>
      <c r="C433" s="397"/>
      <c r="D433" s="398"/>
      <c r="E433" s="397"/>
      <c r="F433" s="398"/>
      <c r="G433" s="397"/>
      <c r="H433" s="39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397"/>
      <c r="B434" s="397"/>
      <c r="C434" s="397"/>
      <c r="D434" s="398"/>
      <c r="E434" s="397"/>
      <c r="F434" s="398"/>
      <c r="G434" s="397"/>
      <c r="H434" s="39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397"/>
      <c r="B435" s="397"/>
      <c r="C435" s="397"/>
      <c r="D435" s="398"/>
      <c r="E435" s="397"/>
      <c r="F435" s="398"/>
      <c r="G435" s="397"/>
      <c r="H435" s="39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397"/>
      <c r="B436" s="397"/>
      <c r="C436" s="397"/>
      <c r="D436" s="398"/>
      <c r="E436" s="397"/>
      <c r="F436" s="398"/>
      <c r="G436" s="397"/>
      <c r="H436" s="39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397"/>
      <c r="B437" s="397"/>
      <c r="C437" s="397"/>
      <c r="D437" s="398"/>
      <c r="E437" s="397"/>
      <c r="F437" s="398"/>
      <c r="G437" s="397"/>
      <c r="H437" s="39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397"/>
      <c r="B438" s="397"/>
      <c r="C438" s="397"/>
      <c r="D438" s="398"/>
      <c r="E438" s="397"/>
      <c r="F438" s="398"/>
      <c r="G438" s="397"/>
      <c r="H438" s="39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397"/>
      <c r="B439" s="397"/>
      <c r="C439" s="397"/>
      <c r="D439" s="398"/>
      <c r="E439" s="397"/>
      <c r="F439" s="398"/>
      <c r="G439" s="397"/>
      <c r="H439" s="39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397"/>
      <c r="B440" s="397"/>
      <c r="C440" s="397"/>
      <c r="D440" s="398"/>
      <c r="E440" s="397"/>
      <c r="F440" s="398"/>
      <c r="G440" s="397"/>
      <c r="H440" s="39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397"/>
      <c r="B441" s="397"/>
      <c r="C441" s="397"/>
      <c r="D441" s="398"/>
      <c r="E441" s="397"/>
      <c r="F441" s="398"/>
      <c r="G441" s="397"/>
      <c r="H441" s="39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397"/>
      <c r="B442" s="397"/>
      <c r="C442" s="397"/>
      <c r="D442" s="398"/>
      <c r="E442" s="397"/>
      <c r="F442" s="398"/>
      <c r="G442" s="397"/>
      <c r="H442" s="39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397"/>
      <c r="B443" s="397"/>
      <c r="C443" s="397"/>
      <c r="D443" s="398"/>
      <c r="E443" s="397"/>
      <c r="F443" s="398"/>
      <c r="G443" s="397"/>
      <c r="H443" s="39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397"/>
      <c r="B444" s="397"/>
      <c r="C444" s="397"/>
      <c r="D444" s="398"/>
      <c r="E444" s="397"/>
      <c r="F444" s="398"/>
      <c r="G444" s="397"/>
      <c r="H444" s="39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397"/>
      <c r="B445" s="397"/>
      <c r="C445" s="397"/>
      <c r="D445" s="398"/>
      <c r="E445" s="397"/>
      <c r="F445" s="398"/>
      <c r="G445" s="397"/>
      <c r="H445" s="39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397"/>
      <c r="B446" s="397"/>
      <c r="C446" s="397"/>
      <c r="D446" s="398"/>
      <c r="E446" s="397"/>
      <c r="F446" s="398"/>
      <c r="G446" s="397"/>
      <c r="H446" s="39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397"/>
      <c r="B447" s="397"/>
      <c r="C447" s="397"/>
      <c r="D447" s="398"/>
      <c r="E447" s="397"/>
      <c r="F447" s="398"/>
      <c r="G447" s="397"/>
      <c r="H447" s="39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397"/>
      <c r="B448" s="397"/>
      <c r="C448" s="397"/>
      <c r="D448" s="398"/>
      <c r="E448" s="397"/>
      <c r="F448" s="398"/>
      <c r="G448" s="397"/>
      <c r="H448" s="39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397"/>
      <c r="B449" s="397"/>
      <c r="C449" s="397"/>
      <c r="D449" s="398"/>
      <c r="E449" s="397"/>
      <c r="F449" s="398"/>
      <c r="G449" s="397"/>
      <c r="H449" s="39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397"/>
      <c r="B450" s="397"/>
      <c r="C450" s="397"/>
      <c r="D450" s="398"/>
      <c r="E450" s="397"/>
      <c r="F450" s="398"/>
      <c r="G450" s="397"/>
      <c r="H450" s="39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397"/>
      <c r="B451" s="397"/>
      <c r="C451" s="397"/>
      <c r="D451" s="398"/>
      <c r="E451" s="397"/>
      <c r="F451" s="398"/>
      <c r="G451" s="397"/>
      <c r="H451" s="39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397"/>
      <c r="B452" s="397"/>
      <c r="C452" s="397"/>
      <c r="D452" s="398"/>
      <c r="E452" s="397"/>
      <c r="F452" s="398"/>
      <c r="G452" s="397"/>
      <c r="H452" s="39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397"/>
      <c r="B453" s="397"/>
      <c r="C453" s="397"/>
      <c r="D453" s="398"/>
      <c r="E453" s="397"/>
      <c r="F453" s="398"/>
      <c r="G453" s="397"/>
      <c r="H453" s="39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397"/>
      <c r="B454" s="397"/>
      <c r="C454" s="397"/>
      <c r="D454" s="398"/>
      <c r="E454" s="397"/>
      <c r="F454" s="398"/>
      <c r="G454" s="397"/>
      <c r="H454" s="39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397"/>
      <c r="B455" s="397"/>
      <c r="C455" s="397"/>
      <c r="D455" s="398"/>
      <c r="E455" s="397"/>
      <c r="F455" s="398"/>
      <c r="G455" s="397"/>
      <c r="H455" s="39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397"/>
      <c r="B456" s="397"/>
      <c r="C456" s="397"/>
      <c r="D456" s="398"/>
      <c r="E456" s="397"/>
      <c r="F456" s="398"/>
      <c r="G456" s="397"/>
      <c r="H456" s="39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397"/>
      <c r="B457" s="397"/>
      <c r="C457" s="397"/>
      <c r="D457" s="398"/>
      <c r="E457" s="397"/>
      <c r="F457" s="398"/>
      <c r="G457" s="397"/>
      <c r="H457" s="39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397"/>
      <c r="B458" s="397"/>
      <c r="C458" s="397"/>
      <c r="D458" s="398"/>
      <c r="E458" s="397"/>
      <c r="F458" s="398"/>
      <c r="G458" s="397"/>
      <c r="H458" s="39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397"/>
      <c r="B459" s="397"/>
      <c r="C459" s="397"/>
      <c r="D459" s="398"/>
      <c r="E459" s="397"/>
      <c r="F459" s="398"/>
      <c r="G459" s="397"/>
      <c r="H459" s="39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397"/>
      <c r="B460" s="397"/>
      <c r="C460" s="397"/>
      <c r="D460" s="398"/>
      <c r="E460" s="397"/>
      <c r="F460" s="398"/>
      <c r="G460" s="397"/>
      <c r="H460" s="39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397"/>
      <c r="B461" s="397"/>
      <c r="C461" s="397"/>
      <c r="D461" s="398"/>
      <c r="E461" s="397"/>
      <c r="F461" s="398"/>
      <c r="G461" s="397"/>
      <c r="H461" s="39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397"/>
      <c r="B462" s="397"/>
      <c r="C462" s="397"/>
      <c r="D462" s="398"/>
      <c r="E462" s="397"/>
      <c r="F462" s="398"/>
      <c r="G462" s="397"/>
      <c r="H462" s="39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397"/>
      <c r="B463" s="397"/>
      <c r="C463" s="397"/>
      <c r="D463" s="398"/>
      <c r="E463" s="397"/>
      <c r="F463" s="398"/>
      <c r="G463" s="397"/>
      <c r="H463" s="39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397"/>
      <c r="B464" s="397"/>
      <c r="C464" s="397"/>
      <c r="D464" s="398"/>
      <c r="E464" s="397"/>
      <c r="F464" s="398"/>
      <c r="G464" s="397"/>
      <c r="H464" s="39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397"/>
      <c r="B465" s="397"/>
      <c r="C465" s="397"/>
      <c r="D465" s="398"/>
      <c r="E465" s="397"/>
      <c r="F465" s="398"/>
      <c r="G465" s="397"/>
      <c r="H465" s="39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397"/>
      <c r="B466" s="397"/>
      <c r="C466" s="397"/>
      <c r="D466" s="398"/>
      <c r="E466" s="397"/>
      <c r="F466" s="398"/>
      <c r="G466" s="397"/>
      <c r="H466" s="39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397"/>
      <c r="B467" s="397"/>
      <c r="C467" s="397"/>
      <c r="D467" s="398"/>
      <c r="E467" s="397"/>
      <c r="F467" s="398"/>
      <c r="G467" s="397"/>
      <c r="H467" s="39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397"/>
      <c r="B468" s="397"/>
      <c r="C468" s="397"/>
      <c r="D468" s="398"/>
      <c r="E468" s="397"/>
      <c r="F468" s="398"/>
      <c r="G468" s="397"/>
      <c r="H468" s="39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397"/>
      <c r="B469" s="397"/>
      <c r="C469" s="397"/>
      <c r="D469" s="398"/>
      <c r="E469" s="397"/>
      <c r="F469" s="398"/>
      <c r="G469" s="397"/>
      <c r="H469" s="39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397"/>
      <c r="B470" s="397"/>
      <c r="C470" s="397"/>
      <c r="D470" s="398"/>
      <c r="E470" s="397"/>
      <c r="F470" s="398"/>
      <c r="G470" s="397"/>
      <c r="H470" s="39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397"/>
      <c r="B471" s="397"/>
      <c r="C471" s="397"/>
      <c r="D471" s="398"/>
      <c r="E471" s="397"/>
      <c r="F471" s="398"/>
      <c r="G471" s="397"/>
      <c r="H471" s="39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397"/>
      <c r="B472" s="397"/>
      <c r="C472" s="397"/>
      <c r="D472" s="398"/>
      <c r="E472" s="397"/>
      <c r="F472" s="398"/>
      <c r="G472" s="397"/>
      <c r="H472" s="39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397"/>
      <c r="B473" s="397"/>
      <c r="C473" s="397"/>
      <c r="D473" s="398"/>
      <c r="E473" s="397"/>
      <c r="F473" s="398"/>
      <c r="G473" s="397"/>
      <c r="H473" s="39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397"/>
      <c r="B474" s="397"/>
      <c r="C474" s="397"/>
      <c r="D474" s="398"/>
      <c r="E474" s="397"/>
      <c r="F474" s="398"/>
      <c r="G474" s="397"/>
      <c r="H474" s="39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397"/>
      <c r="B475" s="397"/>
      <c r="C475" s="397"/>
      <c r="D475" s="398"/>
      <c r="E475" s="397"/>
      <c r="F475" s="398"/>
      <c r="G475" s="397"/>
      <c r="H475" s="39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397"/>
      <c r="B476" s="397"/>
      <c r="C476" s="397"/>
      <c r="D476" s="398"/>
      <c r="E476" s="397"/>
      <c r="F476" s="398"/>
      <c r="G476" s="397"/>
      <c r="H476" s="39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397"/>
      <c r="B477" s="397"/>
      <c r="C477" s="397"/>
      <c r="D477" s="398"/>
      <c r="E477" s="397"/>
      <c r="F477" s="398"/>
      <c r="G477" s="397"/>
      <c r="H477" s="39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397"/>
      <c r="B478" s="397"/>
      <c r="C478" s="397"/>
      <c r="D478" s="398"/>
      <c r="E478" s="397"/>
      <c r="F478" s="398"/>
      <c r="G478" s="397"/>
      <c r="H478" s="39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397"/>
      <c r="B479" s="397"/>
      <c r="C479" s="397"/>
      <c r="D479" s="398"/>
      <c r="E479" s="397"/>
      <c r="F479" s="398"/>
      <c r="G479" s="397"/>
      <c r="H479" s="39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397"/>
      <c r="B480" s="397"/>
      <c r="C480" s="397"/>
      <c r="D480" s="398"/>
      <c r="E480" s="397"/>
      <c r="F480" s="398"/>
      <c r="G480" s="397"/>
      <c r="H480" s="39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397"/>
      <c r="B481" s="397"/>
      <c r="C481" s="397"/>
      <c r="D481" s="398"/>
      <c r="E481" s="397"/>
      <c r="F481" s="398"/>
      <c r="G481" s="397"/>
      <c r="H481" s="39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397"/>
      <c r="B482" s="397"/>
      <c r="C482" s="397"/>
      <c r="D482" s="398"/>
      <c r="E482" s="397"/>
      <c r="F482" s="398"/>
      <c r="G482" s="397"/>
      <c r="H482" s="39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397"/>
      <c r="B483" s="397"/>
      <c r="C483" s="397"/>
      <c r="D483" s="398"/>
      <c r="E483" s="397"/>
      <c r="F483" s="398"/>
      <c r="G483" s="397"/>
      <c r="H483" s="39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397"/>
      <c r="B484" s="397"/>
      <c r="C484" s="397"/>
      <c r="D484" s="398"/>
      <c r="E484" s="397"/>
      <c r="F484" s="398"/>
      <c r="G484" s="397"/>
      <c r="H484" s="39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397"/>
      <c r="B485" s="397"/>
      <c r="C485" s="397"/>
      <c r="D485" s="398"/>
      <c r="E485" s="397"/>
      <c r="F485" s="398"/>
      <c r="G485" s="397"/>
      <c r="H485" s="39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397"/>
      <c r="B486" s="397"/>
      <c r="C486" s="397"/>
      <c r="D486" s="398"/>
      <c r="E486" s="397"/>
      <c r="F486" s="398"/>
      <c r="G486" s="397"/>
      <c r="H486" s="39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397"/>
      <c r="B487" s="397"/>
      <c r="C487" s="397"/>
      <c r="D487" s="398"/>
      <c r="E487" s="397"/>
      <c r="F487" s="398"/>
      <c r="G487" s="397"/>
      <c r="H487" s="39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397"/>
      <c r="B488" s="397"/>
      <c r="C488" s="397"/>
      <c r="D488" s="398"/>
      <c r="E488" s="397"/>
      <c r="F488" s="398"/>
      <c r="G488" s="397"/>
      <c r="H488" s="39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397"/>
      <c r="B489" s="397"/>
      <c r="C489" s="397"/>
      <c r="D489" s="398"/>
      <c r="E489" s="397"/>
      <c r="F489" s="398"/>
      <c r="G489" s="397"/>
      <c r="H489" s="39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397"/>
      <c r="B490" s="397"/>
      <c r="C490" s="397"/>
      <c r="D490" s="398"/>
      <c r="E490" s="397"/>
      <c r="F490" s="398"/>
      <c r="G490" s="397"/>
      <c r="H490" s="39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397"/>
      <c r="B491" s="397"/>
      <c r="C491" s="397"/>
      <c r="D491" s="398"/>
      <c r="E491" s="397"/>
      <c r="F491" s="398"/>
      <c r="G491" s="397"/>
      <c r="H491" s="39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397"/>
      <c r="B492" s="397"/>
      <c r="C492" s="397"/>
      <c r="D492" s="398"/>
      <c r="E492" s="397"/>
      <c r="F492" s="398"/>
      <c r="G492" s="397"/>
      <c r="H492" s="39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397"/>
      <c r="B493" s="397"/>
      <c r="C493" s="397"/>
      <c r="D493" s="398"/>
      <c r="E493" s="397"/>
      <c r="F493" s="398"/>
      <c r="G493" s="397"/>
      <c r="H493" s="39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397"/>
      <c r="B494" s="397"/>
      <c r="C494" s="397"/>
      <c r="D494" s="398"/>
      <c r="E494" s="397"/>
      <c r="F494" s="398"/>
      <c r="G494" s="397"/>
      <c r="H494" s="39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397"/>
      <c r="B495" s="397"/>
      <c r="C495" s="397"/>
      <c r="D495" s="398"/>
      <c r="E495" s="397"/>
      <c r="F495" s="398"/>
      <c r="G495" s="397"/>
      <c r="H495" s="39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397"/>
      <c r="B496" s="397"/>
      <c r="C496" s="397"/>
      <c r="D496" s="398"/>
      <c r="E496" s="397"/>
      <c r="F496" s="398"/>
      <c r="G496" s="397"/>
      <c r="H496" s="39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397"/>
      <c r="B497" s="397"/>
      <c r="C497" s="397"/>
      <c r="D497" s="398"/>
      <c r="E497" s="397"/>
      <c r="F497" s="398"/>
      <c r="G497" s="397"/>
      <c r="H497" s="39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397"/>
      <c r="B498" s="397"/>
      <c r="C498" s="397"/>
      <c r="D498" s="398"/>
      <c r="E498" s="397"/>
      <c r="F498" s="398"/>
      <c r="G498" s="397"/>
      <c r="H498" s="39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397"/>
      <c r="B499" s="397"/>
      <c r="C499" s="397"/>
      <c r="D499" s="398"/>
      <c r="E499" s="397"/>
      <c r="F499" s="398"/>
      <c r="G499" s="397"/>
      <c r="H499" s="39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397"/>
      <c r="B500" s="397"/>
      <c r="C500" s="397"/>
      <c r="D500" s="398"/>
      <c r="E500" s="397"/>
      <c r="F500" s="398"/>
      <c r="G500" s="397"/>
      <c r="H500" s="39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397"/>
      <c r="B501" s="397"/>
      <c r="C501" s="397"/>
      <c r="D501" s="398"/>
      <c r="E501" s="397"/>
      <c r="F501" s="398"/>
      <c r="G501" s="397"/>
      <c r="H501" s="39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397"/>
      <c r="B502" s="397"/>
      <c r="C502" s="397"/>
      <c r="D502" s="398"/>
      <c r="E502" s="397"/>
      <c r="F502" s="398"/>
      <c r="G502" s="397"/>
      <c r="H502" s="39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397"/>
      <c r="B503" s="397"/>
      <c r="C503" s="397"/>
      <c r="D503" s="398"/>
      <c r="E503" s="397"/>
      <c r="F503" s="398"/>
      <c r="G503" s="397"/>
      <c r="H503" s="39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397"/>
      <c r="B504" s="397"/>
      <c r="C504" s="397"/>
      <c r="D504" s="398"/>
      <c r="E504" s="397"/>
      <c r="F504" s="398"/>
      <c r="G504" s="397"/>
      <c r="H504" s="39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397"/>
      <c r="B505" s="397"/>
      <c r="C505" s="397"/>
      <c r="D505" s="398"/>
      <c r="E505" s="397"/>
      <c r="F505" s="398"/>
      <c r="G505" s="397"/>
      <c r="H505" s="39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397"/>
      <c r="B506" s="397"/>
      <c r="C506" s="397"/>
      <c r="D506" s="398"/>
      <c r="E506" s="397"/>
      <c r="F506" s="398"/>
      <c r="G506" s="397"/>
      <c r="H506" s="39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397"/>
      <c r="B507" s="397"/>
      <c r="C507" s="397"/>
      <c r="D507" s="398"/>
      <c r="E507" s="397"/>
      <c r="F507" s="398"/>
      <c r="G507" s="397"/>
      <c r="H507" s="39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397"/>
      <c r="B508" s="397"/>
      <c r="C508" s="397"/>
      <c r="D508" s="398"/>
      <c r="E508" s="397"/>
      <c r="F508" s="398"/>
      <c r="G508" s="397"/>
      <c r="H508" s="39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397"/>
      <c r="B509" s="397"/>
      <c r="C509" s="397"/>
      <c r="D509" s="398"/>
      <c r="E509" s="397"/>
      <c r="F509" s="398"/>
      <c r="G509" s="397"/>
      <c r="H509" s="39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397"/>
      <c r="B510" s="397"/>
      <c r="C510" s="397"/>
      <c r="D510" s="398"/>
      <c r="E510" s="397"/>
      <c r="F510" s="398"/>
      <c r="G510" s="397"/>
      <c r="H510" s="39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397"/>
      <c r="B511" s="397"/>
      <c r="C511" s="397"/>
      <c r="D511" s="398"/>
      <c r="E511" s="397"/>
      <c r="F511" s="398"/>
      <c r="G511" s="397"/>
      <c r="H511" s="39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397"/>
      <c r="B512" s="397"/>
      <c r="C512" s="397"/>
      <c r="D512" s="398"/>
      <c r="E512" s="397"/>
      <c r="F512" s="398"/>
      <c r="G512" s="397"/>
      <c r="H512" s="39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397"/>
      <c r="B513" s="397"/>
      <c r="C513" s="397"/>
      <c r="D513" s="398"/>
      <c r="E513" s="397"/>
      <c r="F513" s="398"/>
      <c r="G513" s="397"/>
      <c r="H513" s="39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397"/>
      <c r="B514" s="397"/>
      <c r="C514" s="397"/>
      <c r="D514" s="398"/>
      <c r="E514" s="397"/>
      <c r="F514" s="398"/>
      <c r="G514" s="397"/>
      <c r="H514" s="39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397"/>
      <c r="B515" s="397"/>
      <c r="C515" s="397"/>
      <c r="D515" s="398"/>
      <c r="E515" s="397"/>
      <c r="F515" s="398"/>
      <c r="G515" s="397"/>
      <c r="H515" s="39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397"/>
      <c r="B516" s="397"/>
      <c r="C516" s="397"/>
      <c r="D516" s="398"/>
      <c r="E516" s="397"/>
      <c r="F516" s="398"/>
      <c r="G516" s="397"/>
      <c r="H516" s="39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397"/>
      <c r="B517" s="397"/>
      <c r="C517" s="397"/>
      <c r="D517" s="398"/>
      <c r="E517" s="397"/>
      <c r="F517" s="398"/>
      <c r="G517" s="397"/>
      <c r="H517" s="39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397"/>
      <c r="B518" s="397"/>
      <c r="C518" s="397"/>
      <c r="D518" s="398"/>
      <c r="E518" s="397"/>
      <c r="F518" s="398"/>
      <c r="G518" s="397"/>
      <c r="H518" s="39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397"/>
      <c r="B519" s="397"/>
      <c r="C519" s="397"/>
      <c r="D519" s="398"/>
      <c r="E519" s="397"/>
      <c r="F519" s="398"/>
      <c r="G519" s="397"/>
      <c r="H519" s="39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397"/>
      <c r="B520" s="397"/>
      <c r="C520" s="397"/>
      <c r="D520" s="398"/>
      <c r="E520" s="397"/>
      <c r="F520" s="398"/>
      <c r="G520" s="397"/>
      <c r="H520" s="39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397"/>
      <c r="B521" s="397"/>
      <c r="C521" s="397"/>
      <c r="D521" s="398"/>
      <c r="E521" s="397"/>
      <c r="F521" s="398"/>
      <c r="G521" s="397"/>
      <c r="H521" s="39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397"/>
      <c r="B522" s="397"/>
      <c r="C522" s="397"/>
      <c r="D522" s="398"/>
      <c r="E522" s="397"/>
      <c r="F522" s="398"/>
      <c r="G522" s="397"/>
      <c r="H522" s="39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397"/>
      <c r="B523" s="397"/>
      <c r="C523" s="397"/>
      <c r="D523" s="398"/>
      <c r="E523" s="397"/>
      <c r="F523" s="398"/>
      <c r="G523" s="397"/>
      <c r="H523" s="39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397"/>
      <c r="B524" s="397"/>
      <c r="C524" s="397"/>
      <c r="D524" s="398"/>
      <c r="E524" s="397"/>
      <c r="F524" s="398"/>
      <c r="G524" s="397"/>
      <c r="H524" s="39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397"/>
      <c r="B525" s="397"/>
      <c r="C525" s="397"/>
      <c r="D525" s="398"/>
      <c r="E525" s="397"/>
      <c r="F525" s="398"/>
      <c r="G525" s="397"/>
      <c r="H525" s="39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397"/>
      <c r="B526" s="397"/>
      <c r="C526" s="397"/>
      <c r="D526" s="398"/>
      <c r="E526" s="397"/>
      <c r="F526" s="398"/>
      <c r="G526" s="397"/>
      <c r="H526" s="39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397"/>
      <c r="B527" s="397"/>
      <c r="C527" s="397"/>
      <c r="D527" s="398"/>
      <c r="E527" s="397"/>
      <c r="F527" s="398"/>
      <c r="G527" s="397"/>
      <c r="H527" s="39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397"/>
      <c r="B528" s="397"/>
      <c r="C528" s="397"/>
      <c r="D528" s="398"/>
      <c r="E528" s="397"/>
      <c r="F528" s="398"/>
      <c r="G528" s="397"/>
      <c r="H528" s="39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397"/>
      <c r="B529" s="397"/>
      <c r="C529" s="397"/>
      <c r="D529" s="398"/>
      <c r="E529" s="397"/>
      <c r="F529" s="398"/>
      <c r="G529" s="397"/>
      <c r="H529" s="39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397"/>
      <c r="B530" s="397"/>
      <c r="C530" s="397"/>
      <c r="D530" s="398"/>
      <c r="E530" s="397"/>
      <c r="F530" s="398"/>
      <c r="G530" s="397"/>
      <c r="H530" s="39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397"/>
      <c r="B531" s="397"/>
      <c r="C531" s="397"/>
      <c r="D531" s="398"/>
      <c r="E531" s="397"/>
      <c r="F531" s="398"/>
      <c r="G531" s="397"/>
      <c r="H531" s="39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397"/>
      <c r="B532" s="397"/>
      <c r="C532" s="397"/>
      <c r="D532" s="398"/>
      <c r="E532" s="397"/>
      <c r="F532" s="398"/>
      <c r="G532" s="397"/>
      <c r="H532" s="39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397"/>
      <c r="B533" s="397"/>
      <c r="C533" s="397"/>
      <c r="D533" s="398"/>
      <c r="E533" s="397"/>
      <c r="F533" s="398"/>
      <c r="G533" s="397"/>
      <c r="H533" s="39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397"/>
      <c r="B534" s="397"/>
      <c r="C534" s="397"/>
      <c r="D534" s="398"/>
      <c r="E534" s="397"/>
      <c r="F534" s="398"/>
      <c r="G534" s="397"/>
      <c r="H534" s="39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397"/>
      <c r="B535" s="397"/>
      <c r="C535" s="397"/>
      <c r="D535" s="398"/>
      <c r="E535" s="397"/>
      <c r="F535" s="398"/>
      <c r="G535" s="397"/>
      <c r="H535" s="39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397"/>
      <c r="B536" s="397"/>
      <c r="C536" s="397"/>
      <c r="D536" s="398"/>
      <c r="E536" s="397"/>
      <c r="F536" s="398"/>
      <c r="G536" s="397"/>
      <c r="H536" s="39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397"/>
      <c r="B537" s="397"/>
      <c r="C537" s="397"/>
      <c r="D537" s="398"/>
      <c r="E537" s="397"/>
      <c r="F537" s="398"/>
      <c r="G537" s="397"/>
      <c r="H537" s="39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397"/>
      <c r="B538" s="397"/>
      <c r="C538" s="397"/>
      <c r="D538" s="398"/>
      <c r="E538" s="397"/>
      <c r="F538" s="398"/>
      <c r="G538" s="397"/>
      <c r="H538" s="39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397"/>
      <c r="B539" s="397"/>
      <c r="C539" s="397"/>
      <c r="D539" s="398"/>
      <c r="E539" s="397"/>
      <c r="F539" s="398"/>
      <c r="G539" s="397"/>
      <c r="H539" s="39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397"/>
      <c r="B540" s="397"/>
      <c r="C540" s="397"/>
      <c r="D540" s="398"/>
      <c r="E540" s="397"/>
      <c r="F540" s="398"/>
      <c r="G540" s="397"/>
      <c r="H540" s="39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397"/>
      <c r="B541" s="397"/>
      <c r="C541" s="397"/>
      <c r="D541" s="398"/>
      <c r="E541" s="397"/>
      <c r="F541" s="398"/>
      <c r="G541" s="397"/>
      <c r="H541" s="39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397"/>
      <c r="B542" s="397"/>
      <c r="C542" s="397"/>
      <c r="D542" s="398"/>
      <c r="E542" s="397"/>
      <c r="F542" s="398"/>
      <c r="G542" s="397"/>
      <c r="H542" s="39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397"/>
      <c r="B543" s="397"/>
      <c r="C543" s="397"/>
      <c r="D543" s="398"/>
      <c r="E543" s="397"/>
      <c r="F543" s="398"/>
      <c r="G543" s="397"/>
      <c r="H543" s="39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397"/>
      <c r="B544" s="397"/>
      <c r="C544" s="397"/>
      <c r="D544" s="398"/>
      <c r="E544" s="397"/>
      <c r="F544" s="398"/>
      <c r="G544" s="397"/>
      <c r="H544" s="39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397"/>
      <c r="B545" s="397"/>
      <c r="C545" s="397"/>
      <c r="D545" s="398"/>
      <c r="E545" s="397"/>
      <c r="F545" s="398"/>
      <c r="G545" s="397"/>
      <c r="H545" s="39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397"/>
      <c r="B546" s="397"/>
      <c r="C546" s="397"/>
      <c r="D546" s="398"/>
      <c r="E546" s="397"/>
      <c r="F546" s="398"/>
      <c r="G546" s="397"/>
      <c r="H546" s="39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397"/>
      <c r="B547" s="397"/>
      <c r="C547" s="397"/>
      <c r="D547" s="398"/>
      <c r="E547" s="397"/>
      <c r="F547" s="398"/>
      <c r="G547" s="397"/>
      <c r="H547" s="39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397"/>
      <c r="B548" s="397"/>
      <c r="C548" s="397"/>
      <c r="D548" s="398"/>
      <c r="E548" s="397"/>
      <c r="F548" s="398"/>
      <c r="G548" s="397"/>
      <c r="H548" s="39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397"/>
      <c r="B549" s="397"/>
      <c r="C549" s="397"/>
      <c r="D549" s="398"/>
      <c r="E549" s="397"/>
      <c r="F549" s="398"/>
      <c r="G549" s="397"/>
      <c r="H549" s="39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397"/>
      <c r="B550" s="397"/>
      <c r="C550" s="397"/>
      <c r="D550" s="398"/>
      <c r="E550" s="397"/>
      <c r="F550" s="398"/>
      <c r="G550" s="397"/>
      <c r="H550" s="39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397"/>
      <c r="B551" s="397"/>
      <c r="C551" s="397"/>
      <c r="D551" s="398"/>
      <c r="E551" s="397"/>
      <c r="F551" s="398"/>
      <c r="G551" s="397"/>
      <c r="H551" s="39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397"/>
      <c r="B552" s="397"/>
      <c r="C552" s="397"/>
      <c r="D552" s="398"/>
      <c r="E552" s="397"/>
      <c r="F552" s="398"/>
      <c r="G552" s="397"/>
      <c r="H552" s="39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397"/>
      <c r="B553" s="397"/>
      <c r="C553" s="397"/>
      <c r="D553" s="398"/>
      <c r="E553" s="397"/>
      <c r="F553" s="398"/>
      <c r="G553" s="397"/>
      <c r="H553" s="39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397"/>
      <c r="B554" s="397"/>
      <c r="C554" s="397"/>
      <c r="D554" s="398"/>
      <c r="E554" s="397"/>
      <c r="F554" s="398"/>
      <c r="G554" s="397"/>
      <c r="H554" s="39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397"/>
      <c r="B555" s="397"/>
      <c r="C555" s="397"/>
      <c r="D555" s="398"/>
      <c r="E555" s="397"/>
      <c r="F555" s="398"/>
      <c r="G555" s="397"/>
      <c r="H555" s="39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397"/>
      <c r="B556" s="397"/>
      <c r="C556" s="397"/>
      <c r="D556" s="398"/>
      <c r="E556" s="397"/>
      <c r="F556" s="398"/>
      <c r="G556" s="397"/>
      <c r="H556" s="39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397"/>
      <c r="B557" s="397"/>
      <c r="C557" s="397"/>
      <c r="D557" s="398"/>
      <c r="E557" s="397"/>
      <c r="F557" s="398"/>
      <c r="G557" s="397"/>
      <c r="H557" s="39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397"/>
      <c r="B558" s="397"/>
      <c r="C558" s="397"/>
      <c r="D558" s="398"/>
      <c r="E558" s="397"/>
      <c r="F558" s="398"/>
      <c r="G558" s="397"/>
      <c r="H558" s="39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397"/>
      <c r="B559" s="397"/>
      <c r="C559" s="397"/>
      <c r="D559" s="398"/>
      <c r="E559" s="397"/>
      <c r="F559" s="398"/>
      <c r="G559" s="397"/>
      <c r="H559" s="39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397"/>
      <c r="B560" s="397"/>
      <c r="C560" s="397"/>
      <c r="D560" s="398"/>
      <c r="E560" s="397"/>
      <c r="F560" s="398"/>
      <c r="G560" s="397"/>
      <c r="H560" s="39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397"/>
      <c r="B561" s="397"/>
      <c r="C561" s="397"/>
      <c r="D561" s="398"/>
      <c r="E561" s="397"/>
      <c r="F561" s="398"/>
      <c r="G561" s="397"/>
      <c r="H561" s="39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397"/>
      <c r="B562" s="397"/>
      <c r="C562" s="397"/>
      <c r="D562" s="398"/>
      <c r="E562" s="397"/>
      <c r="F562" s="398"/>
      <c r="G562" s="397"/>
      <c r="H562" s="39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397"/>
      <c r="B563" s="397"/>
      <c r="C563" s="397"/>
      <c r="D563" s="398"/>
      <c r="E563" s="397"/>
      <c r="F563" s="398"/>
      <c r="G563" s="397"/>
      <c r="H563" s="39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397"/>
      <c r="B564" s="397"/>
      <c r="C564" s="397"/>
      <c r="D564" s="398"/>
      <c r="E564" s="397"/>
      <c r="F564" s="398"/>
      <c r="G564" s="397"/>
      <c r="H564" s="39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397"/>
      <c r="B565" s="397"/>
      <c r="C565" s="397"/>
      <c r="D565" s="398"/>
      <c r="E565" s="397"/>
      <c r="F565" s="398"/>
      <c r="G565" s="397"/>
      <c r="H565" s="39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397"/>
      <c r="B566" s="397"/>
      <c r="C566" s="397"/>
      <c r="D566" s="398"/>
      <c r="E566" s="397"/>
      <c r="F566" s="398"/>
      <c r="G566" s="397"/>
      <c r="H566" s="39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397"/>
      <c r="B567" s="397"/>
      <c r="C567" s="397"/>
      <c r="D567" s="398"/>
      <c r="E567" s="397"/>
      <c r="F567" s="398"/>
      <c r="G567" s="397"/>
      <c r="H567" s="39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397"/>
      <c r="B568" s="397"/>
      <c r="C568" s="397"/>
      <c r="D568" s="398"/>
      <c r="E568" s="397"/>
      <c r="F568" s="398"/>
      <c r="G568" s="397"/>
      <c r="H568" s="39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397"/>
      <c r="B569" s="397"/>
      <c r="C569" s="397"/>
      <c r="D569" s="398"/>
      <c r="E569" s="397"/>
      <c r="F569" s="398"/>
      <c r="G569" s="397"/>
      <c r="H569" s="39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397"/>
      <c r="B570" s="397"/>
      <c r="C570" s="397"/>
      <c r="D570" s="398"/>
      <c r="E570" s="397"/>
      <c r="F570" s="398"/>
      <c r="G570" s="397"/>
      <c r="H570" s="39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397"/>
      <c r="B571" s="397"/>
      <c r="C571" s="397"/>
      <c r="D571" s="398"/>
      <c r="E571" s="397"/>
      <c r="F571" s="398"/>
      <c r="G571" s="397"/>
      <c r="H571" s="39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397"/>
      <c r="B572" s="397"/>
      <c r="C572" s="397"/>
      <c r="D572" s="398"/>
      <c r="E572" s="397"/>
      <c r="F572" s="398"/>
      <c r="G572" s="397"/>
      <c r="H572" s="39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397"/>
      <c r="B573" s="397"/>
      <c r="C573" s="397"/>
      <c r="D573" s="398"/>
      <c r="E573" s="397"/>
      <c r="F573" s="398"/>
      <c r="G573" s="397"/>
      <c r="H573" s="39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397"/>
      <c r="B574" s="397"/>
      <c r="C574" s="397"/>
      <c r="D574" s="398"/>
      <c r="E574" s="397"/>
      <c r="F574" s="398"/>
      <c r="G574" s="397"/>
      <c r="H574" s="39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397"/>
      <c r="B575" s="397"/>
      <c r="C575" s="397"/>
      <c r="D575" s="398"/>
      <c r="E575" s="397"/>
      <c r="F575" s="398"/>
      <c r="G575" s="397"/>
      <c r="H575" s="39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397"/>
      <c r="B576" s="397"/>
      <c r="C576" s="397"/>
      <c r="D576" s="398"/>
      <c r="E576" s="397"/>
      <c r="F576" s="398"/>
      <c r="G576" s="397"/>
      <c r="H576" s="39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397"/>
      <c r="B577" s="397"/>
      <c r="C577" s="397"/>
      <c r="D577" s="398"/>
      <c r="E577" s="397"/>
      <c r="F577" s="398"/>
      <c r="G577" s="397"/>
      <c r="H577" s="39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397"/>
      <c r="B578" s="397"/>
      <c r="C578" s="397"/>
      <c r="D578" s="398"/>
      <c r="E578" s="397"/>
      <c r="F578" s="398"/>
      <c r="G578" s="397"/>
      <c r="H578" s="39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397"/>
      <c r="B579" s="397"/>
      <c r="C579" s="397"/>
      <c r="D579" s="398"/>
      <c r="E579" s="397"/>
      <c r="F579" s="398"/>
      <c r="G579" s="397"/>
      <c r="H579" s="39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397"/>
      <c r="B580" s="397"/>
      <c r="C580" s="397"/>
      <c r="D580" s="398"/>
      <c r="E580" s="397"/>
      <c r="F580" s="398"/>
      <c r="G580" s="397"/>
      <c r="H580" s="39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397"/>
      <c r="B581" s="397"/>
      <c r="C581" s="397"/>
      <c r="D581" s="398"/>
      <c r="E581" s="397"/>
      <c r="F581" s="398"/>
      <c r="G581" s="397"/>
      <c r="H581" s="39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397"/>
      <c r="B582" s="397"/>
      <c r="C582" s="397"/>
      <c r="D582" s="398"/>
      <c r="E582" s="397"/>
      <c r="F582" s="398"/>
      <c r="G582" s="397"/>
      <c r="H582" s="39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397"/>
      <c r="B583" s="397"/>
      <c r="C583" s="397"/>
      <c r="D583" s="398"/>
      <c r="E583" s="397"/>
      <c r="F583" s="398"/>
      <c r="G583" s="397"/>
      <c r="H583" s="39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397"/>
      <c r="B584" s="397"/>
      <c r="C584" s="397"/>
      <c r="D584" s="398"/>
      <c r="E584" s="397"/>
      <c r="F584" s="398"/>
      <c r="G584" s="397"/>
      <c r="H584" s="39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397"/>
      <c r="B585" s="397"/>
      <c r="C585" s="397"/>
      <c r="D585" s="398"/>
      <c r="E585" s="397"/>
      <c r="F585" s="398"/>
      <c r="G585" s="397"/>
      <c r="H585" s="39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397"/>
      <c r="B586" s="397"/>
      <c r="C586" s="397"/>
      <c r="D586" s="398"/>
      <c r="E586" s="397"/>
      <c r="F586" s="398"/>
      <c r="G586" s="397"/>
      <c r="H586" s="39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397"/>
      <c r="B587" s="397"/>
      <c r="C587" s="397"/>
      <c r="D587" s="398"/>
      <c r="E587" s="397"/>
      <c r="F587" s="398"/>
      <c r="G587" s="397"/>
      <c r="H587" s="39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397"/>
      <c r="B588" s="397"/>
      <c r="C588" s="397"/>
      <c r="D588" s="398"/>
      <c r="E588" s="397"/>
      <c r="F588" s="398"/>
      <c r="G588" s="397"/>
      <c r="H588" s="39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397"/>
      <c r="B589" s="397"/>
      <c r="C589" s="397"/>
      <c r="D589" s="398"/>
      <c r="E589" s="397"/>
      <c r="F589" s="398"/>
      <c r="G589" s="397"/>
      <c r="H589" s="39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397"/>
      <c r="B590" s="397"/>
      <c r="C590" s="397"/>
      <c r="D590" s="398"/>
      <c r="E590" s="397"/>
      <c r="F590" s="398"/>
      <c r="G590" s="397"/>
      <c r="H590" s="39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397"/>
      <c r="B591" s="397"/>
      <c r="C591" s="397"/>
      <c r="D591" s="398"/>
      <c r="E591" s="397"/>
      <c r="F591" s="398"/>
      <c r="G591" s="397"/>
      <c r="H591" s="39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397"/>
      <c r="B592" s="397"/>
      <c r="C592" s="397"/>
      <c r="D592" s="398"/>
      <c r="E592" s="397"/>
      <c r="F592" s="398"/>
      <c r="G592" s="397"/>
      <c r="H592" s="39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397"/>
      <c r="B593" s="397"/>
      <c r="C593" s="397"/>
      <c r="D593" s="398"/>
      <c r="E593" s="397"/>
      <c r="F593" s="398"/>
      <c r="G593" s="397"/>
      <c r="H593" s="39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397"/>
      <c r="B594" s="397"/>
      <c r="C594" s="397"/>
      <c r="D594" s="398"/>
      <c r="E594" s="397"/>
      <c r="F594" s="398"/>
      <c r="G594" s="397"/>
      <c r="H594" s="39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397"/>
      <c r="B595" s="397"/>
      <c r="C595" s="397"/>
      <c r="D595" s="398"/>
      <c r="E595" s="397"/>
      <c r="F595" s="398"/>
      <c r="G595" s="397"/>
      <c r="H595" s="39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397"/>
      <c r="B596" s="397"/>
      <c r="C596" s="397"/>
      <c r="D596" s="398"/>
      <c r="E596" s="397"/>
      <c r="F596" s="398"/>
      <c r="G596" s="397"/>
      <c r="H596" s="39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397"/>
      <c r="B597" s="397"/>
      <c r="C597" s="397"/>
      <c r="D597" s="398"/>
      <c r="E597" s="397"/>
      <c r="F597" s="398"/>
      <c r="G597" s="397"/>
      <c r="H597" s="39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397"/>
      <c r="B598" s="397"/>
      <c r="C598" s="397"/>
      <c r="D598" s="398"/>
      <c r="E598" s="397"/>
      <c r="F598" s="398"/>
      <c r="G598" s="397"/>
      <c r="H598" s="39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397"/>
      <c r="B599" s="397"/>
      <c r="C599" s="397"/>
      <c r="D599" s="398"/>
      <c r="E599" s="397"/>
      <c r="F599" s="398"/>
      <c r="G599" s="397"/>
      <c r="H599" s="39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397"/>
      <c r="B600" s="397"/>
      <c r="C600" s="397"/>
      <c r="D600" s="398"/>
      <c r="E600" s="397"/>
      <c r="F600" s="398"/>
      <c r="G600" s="397"/>
      <c r="H600" s="39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397"/>
      <c r="B601" s="397"/>
      <c r="C601" s="397"/>
      <c r="D601" s="398"/>
      <c r="E601" s="397"/>
      <c r="F601" s="398"/>
      <c r="G601" s="397"/>
      <c r="H601" s="39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397"/>
      <c r="B602" s="397"/>
      <c r="C602" s="397"/>
      <c r="D602" s="398"/>
      <c r="E602" s="397"/>
      <c r="F602" s="398"/>
      <c r="G602" s="397"/>
      <c r="H602" s="39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397"/>
      <c r="B603" s="397"/>
      <c r="C603" s="397"/>
      <c r="D603" s="398"/>
      <c r="E603" s="397"/>
      <c r="F603" s="398"/>
      <c r="G603" s="397"/>
      <c r="H603" s="39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397"/>
      <c r="B604" s="397"/>
      <c r="C604" s="397"/>
      <c r="D604" s="398"/>
      <c r="E604" s="397"/>
      <c r="F604" s="398"/>
      <c r="G604" s="397"/>
      <c r="H604" s="39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397"/>
      <c r="B605" s="397"/>
      <c r="C605" s="397"/>
      <c r="D605" s="398"/>
      <c r="E605" s="397"/>
      <c r="F605" s="398"/>
      <c r="G605" s="397"/>
      <c r="H605" s="39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397"/>
      <c r="B606" s="397"/>
      <c r="C606" s="397"/>
      <c r="D606" s="398"/>
      <c r="E606" s="397"/>
      <c r="F606" s="398"/>
      <c r="G606" s="397"/>
      <c r="H606" s="39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397"/>
      <c r="B607" s="397"/>
      <c r="C607" s="397"/>
      <c r="D607" s="398"/>
      <c r="E607" s="397"/>
      <c r="F607" s="398"/>
      <c r="G607" s="397"/>
      <c r="H607" s="39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397"/>
      <c r="B608" s="397"/>
      <c r="C608" s="397"/>
      <c r="D608" s="398"/>
      <c r="E608" s="397"/>
      <c r="F608" s="398"/>
      <c r="G608" s="397"/>
      <c r="H608" s="39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397"/>
      <c r="B609" s="397"/>
      <c r="C609" s="397"/>
      <c r="D609" s="398"/>
      <c r="E609" s="397"/>
      <c r="F609" s="398"/>
      <c r="G609" s="397"/>
      <c r="H609" s="39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397"/>
      <c r="B610" s="397"/>
      <c r="C610" s="397"/>
      <c r="D610" s="398"/>
      <c r="E610" s="397"/>
      <c r="F610" s="398"/>
      <c r="G610" s="397"/>
      <c r="H610" s="39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397"/>
      <c r="B611" s="397"/>
      <c r="C611" s="397"/>
      <c r="D611" s="398"/>
      <c r="E611" s="397"/>
      <c r="F611" s="398"/>
      <c r="G611" s="397"/>
      <c r="H611" s="39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397"/>
      <c r="B612" s="397"/>
      <c r="C612" s="397"/>
      <c r="D612" s="398"/>
      <c r="E612" s="397"/>
      <c r="F612" s="398"/>
      <c r="G612" s="397"/>
      <c r="H612" s="39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397"/>
      <c r="B613" s="397"/>
      <c r="C613" s="397"/>
      <c r="D613" s="398"/>
      <c r="E613" s="397"/>
      <c r="F613" s="398"/>
      <c r="G613" s="397"/>
      <c r="H613" s="39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397"/>
      <c r="B614" s="397"/>
      <c r="C614" s="397"/>
      <c r="D614" s="398"/>
      <c r="E614" s="397"/>
      <c r="F614" s="398"/>
      <c r="G614" s="397"/>
      <c r="H614" s="39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397"/>
      <c r="B615" s="397"/>
      <c r="C615" s="397"/>
      <c r="D615" s="398"/>
      <c r="E615" s="397"/>
      <c r="F615" s="398"/>
      <c r="G615" s="397"/>
      <c r="H615" s="39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397"/>
      <c r="B616" s="397"/>
      <c r="C616" s="397"/>
      <c r="D616" s="398"/>
      <c r="E616" s="397"/>
      <c r="F616" s="398"/>
      <c r="G616" s="397"/>
      <c r="H616" s="39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397"/>
      <c r="B617" s="397"/>
      <c r="C617" s="397"/>
      <c r="D617" s="398"/>
      <c r="E617" s="397"/>
      <c r="F617" s="398"/>
      <c r="G617" s="397"/>
      <c r="H617" s="39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397"/>
      <c r="B618" s="397"/>
      <c r="C618" s="397"/>
      <c r="D618" s="398"/>
      <c r="E618" s="397"/>
      <c r="F618" s="398"/>
      <c r="G618" s="397"/>
      <c r="H618" s="39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397"/>
      <c r="B619" s="397"/>
      <c r="C619" s="397"/>
      <c r="D619" s="398"/>
      <c r="E619" s="397"/>
      <c r="F619" s="398"/>
      <c r="G619" s="397"/>
      <c r="H619" s="39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397"/>
      <c r="B620" s="397"/>
      <c r="C620" s="397"/>
      <c r="D620" s="398"/>
      <c r="E620" s="397"/>
      <c r="F620" s="398"/>
      <c r="G620" s="397"/>
      <c r="H620" s="39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397"/>
      <c r="B621" s="397"/>
      <c r="C621" s="397"/>
      <c r="D621" s="398"/>
      <c r="E621" s="397"/>
      <c r="F621" s="398"/>
      <c r="G621" s="397"/>
      <c r="H621" s="39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397"/>
      <c r="B622" s="397"/>
      <c r="C622" s="397"/>
      <c r="D622" s="398"/>
      <c r="E622" s="397"/>
      <c r="F622" s="398"/>
      <c r="G622" s="397"/>
      <c r="H622" s="39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397"/>
      <c r="B623" s="397"/>
      <c r="C623" s="397"/>
      <c r="D623" s="398"/>
      <c r="E623" s="397"/>
      <c r="F623" s="398"/>
      <c r="G623" s="397"/>
      <c r="H623" s="39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397"/>
      <c r="B624" s="397"/>
      <c r="C624" s="397"/>
      <c r="D624" s="398"/>
      <c r="E624" s="397"/>
      <c r="F624" s="398"/>
      <c r="G624" s="397"/>
      <c r="H624" s="39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397"/>
      <c r="B625" s="397"/>
      <c r="C625" s="397"/>
      <c r="D625" s="398"/>
      <c r="E625" s="397"/>
      <c r="F625" s="398"/>
      <c r="G625" s="397"/>
      <c r="H625" s="39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397"/>
      <c r="B626" s="397"/>
      <c r="C626" s="397"/>
      <c r="D626" s="398"/>
      <c r="E626" s="397"/>
      <c r="F626" s="398"/>
      <c r="G626" s="397"/>
      <c r="H626" s="39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397"/>
      <c r="B627" s="397"/>
      <c r="C627" s="397"/>
      <c r="D627" s="398"/>
      <c r="E627" s="397"/>
      <c r="F627" s="398"/>
      <c r="G627" s="397"/>
      <c r="H627" s="39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397"/>
      <c r="B628" s="397"/>
      <c r="C628" s="397"/>
      <c r="D628" s="398"/>
      <c r="E628" s="397"/>
      <c r="F628" s="398"/>
      <c r="G628" s="397"/>
      <c r="H628" s="39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397"/>
      <c r="B629" s="397"/>
      <c r="C629" s="397"/>
      <c r="D629" s="398"/>
      <c r="E629" s="397"/>
      <c r="F629" s="398"/>
      <c r="G629" s="397"/>
      <c r="H629" s="39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397"/>
      <c r="B630" s="397"/>
      <c r="C630" s="397"/>
      <c r="D630" s="398"/>
      <c r="E630" s="397"/>
      <c r="F630" s="398"/>
      <c r="G630" s="397"/>
      <c r="H630" s="39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397"/>
      <c r="B631" s="397"/>
      <c r="C631" s="397"/>
      <c r="D631" s="398"/>
      <c r="E631" s="397"/>
      <c r="F631" s="398"/>
      <c r="G631" s="397"/>
      <c r="H631" s="39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397"/>
      <c r="B632" s="397"/>
      <c r="C632" s="397"/>
      <c r="D632" s="398"/>
      <c r="E632" s="397"/>
      <c r="F632" s="398"/>
      <c r="G632" s="397"/>
      <c r="H632" s="39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397"/>
      <c r="B633" s="397"/>
      <c r="C633" s="397"/>
      <c r="D633" s="398"/>
      <c r="E633" s="397"/>
      <c r="F633" s="398"/>
      <c r="G633" s="397"/>
      <c r="H633" s="39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397"/>
      <c r="B634" s="397"/>
      <c r="C634" s="397"/>
      <c r="D634" s="398"/>
      <c r="E634" s="397"/>
      <c r="F634" s="398"/>
      <c r="G634" s="397"/>
      <c r="H634" s="39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397"/>
      <c r="B635" s="397"/>
      <c r="C635" s="397"/>
      <c r="D635" s="398"/>
      <c r="E635" s="397"/>
      <c r="F635" s="398"/>
      <c r="G635" s="397"/>
      <c r="H635" s="39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397"/>
      <c r="B636" s="397"/>
      <c r="C636" s="397"/>
      <c r="D636" s="398"/>
      <c r="E636" s="397"/>
      <c r="F636" s="398"/>
      <c r="G636" s="397"/>
      <c r="H636" s="39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397"/>
      <c r="B637" s="397"/>
      <c r="C637" s="397"/>
      <c r="D637" s="398"/>
      <c r="E637" s="397"/>
      <c r="F637" s="398"/>
      <c r="G637" s="397"/>
      <c r="H637" s="39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397"/>
      <c r="B638" s="397"/>
      <c r="C638" s="397"/>
      <c r="D638" s="398"/>
      <c r="E638" s="397"/>
      <c r="F638" s="398"/>
      <c r="G638" s="397"/>
      <c r="H638" s="39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397"/>
      <c r="B639" s="397"/>
      <c r="C639" s="397"/>
      <c r="D639" s="398"/>
      <c r="E639" s="397"/>
      <c r="F639" s="398"/>
      <c r="G639" s="397"/>
      <c r="H639" s="39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397"/>
      <c r="B640" s="397"/>
      <c r="C640" s="397"/>
      <c r="D640" s="398"/>
      <c r="E640" s="397"/>
      <c r="F640" s="398"/>
      <c r="G640" s="397"/>
      <c r="H640" s="39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397"/>
      <c r="B641" s="397"/>
      <c r="C641" s="397"/>
      <c r="D641" s="398"/>
      <c r="E641" s="397"/>
      <c r="F641" s="398"/>
      <c r="G641" s="397"/>
      <c r="H641" s="39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397"/>
      <c r="B642" s="397"/>
      <c r="C642" s="397"/>
      <c r="D642" s="398"/>
      <c r="E642" s="397"/>
      <c r="F642" s="398"/>
      <c r="G642" s="397"/>
      <c r="H642" s="39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397"/>
      <c r="B643" s="397"/>
      <c r="C643" s="397"/>
      <c r="D643" s="398"/>
      <c r="E643" s="397"/>
      <c r="F643" s="398"/>
      <c r="G643" s="397"/>
      <c r="H643" s="39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397"/>
      <c r="B644" s="397"/>
      <c r="C644" s="397"/>
      <c r="D644" s="398"/>
      <c r="E644" s="397"/>
      <c r="F644" s="398"/>
      <c r="G644" s="397"/>
      <c r="H644" s="39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397"/>
      <c r="B645" s="397"/>
      <c r="C645" s="397"/>
      <c r="D645" s="398"/>
      <c r="E645" s="397"/>
      <c r="F645" s="398"/>
      <c r="G645" s="397"/>
      <c r="H645" s="39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397"/>
      <c r="B646" s="397"/>
      <c r="C646" s="397"/>
      <c r="D646" s="398"/>
      <c r="E646" s="397"/>
      <c r="F646" s="398"/>
      <c r="G646" s="397"/>
      <c r="H646" s="39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397"/>
      <c r="B647" s="397"/>
      <c r="C647" s="397"/>
      <c r="D647" s="398"/>
      <c r="E647" s="397"/>
      <c r="F647" s="398"/>
      <c r="G647" s="397"/>
      <c r="H647" s="39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397"/>
      <c r="B648" s="397"/>
      <c r="C648" s="397"/>
      <c r="D648" s="398"/>
      <c r="E648" s="397"/>
      <c r="F648" s="398"/>
      <c r="G648" s="397"/>
      <c r="H648" s="39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397"/>
      <c r="B649" s="397"/>
      <c r="C649" s="397"/>
      <c r="D649" s="398"/>
      <c r="E649" s="397"/>
      <c r="F649" s="398"/>
      <c r="G649" s="397"/>
      <c r="H649" s="39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397"/>
      <c r="B650" s="397"/>
      <c r="C650" s="397"/>
      <c r="D650" s="398"/>
      <c r="E650" s="397"/>
      <c r="F650" s="398"/>
      <c r="G650" s="397"/>
      <c r="H650" s="39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397"/>
      <c r="B651" s="397"/>
      <c r="C651" s="397"/>
      <c r="D651" s="398"/>
      <c r="E651" s="397"/>
      <c r="F651" s="398"/>
      <c r="G651" s="397"/>
      <c r="H651" s="39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397"/>
      <c r="B652" s="397"/>
      <c r="C652" s="397"/>
      <c r="D652" s="398"/>
      <c r="E652" s="397"/>
      <c r="F652" s="398"/>
      <c r="G652" s="397"/>
      <c r="H652" s="39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397"/>
      <c r="B653" s="397"/>
      <c r="C653" s="397"/>
      <c r="D653" s="398"/>
      <c r="E653" s="397"/>
      <c r="F653" s="398"/>
      <c r="G653" s="397"/>
      <c r="H653" s="39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397"/>
      <c r="B654" s="397"/>
      <c r="C654" s="397"/>
      <c r="D654" s="398"/>
      <c r="E654" s="397"/>
      <c r="F654" s="398"/>
      <c r="G654" s="397"/>
      <c r="H654" s="39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397"/>
      <c r="B655" s="397"/>
      <c r="C655" s="397"/>
      <c r="D655" s="398"/>
      <c r="E655" s="397"/>
      <c r="F655" s="398"/>
      <c r="G655" s="397"/>
      <c r="H655" s="39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397"/>
      <c r="B656" s="397"/>
      <c r="C656" s="397"/>
      <c r="D656" s="398"/>
      <c r="E656" s="397"/>
      <c r="F656" s="398"/>
      <c r="G656" s="397"/>
      <c r="H656" s="39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397"/>
      <c r="B657" s="397"/>
      <c r="C657" s="397"/>
      <c r="D657" s="398"/>
      <c r="E657" s="397"/>
      <c r="F657" s="398"/>
      <c r="G657" s="397"/>
      <c r="H657" s="39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397"/>
      <c r="B658" s="397"/>
      <c r="C658" s="397"/>
      <c r="D658" s="398"/>
      <c r="E658" s="397"/>
      <c r="F658" s="398"/>
      <c r="G658" s="397"/>
      <c r="H658" s="39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397"/>
      <c r="B659" s="397"/>
      <c r="C659" s="397"/>
      <c r="D659" s="398"/>
      <c r="E659" s="397"/>
      <c r="F659" s="398"/>
      <c r="G659" s="397"/>
      <c r="H659" s="39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397"/>
      <c r="B660" s="397"/>
      <c r="C660" s="397"/>
      <c r="D660" s="398"/>
      <c r="E660" s="397"/>
      <c r="F660" s="398"/>
      <c r="G660" s="397"/>
      <c r="H660" s="39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397"/>
      <c r="B661" s="397"/>
      <c r="C661" s="397"/>
      <c r="D661" s="398"/>
      <c r="E661" s="397"/>
      <c r="F661" s="398"/>
      <c r="G661" s="397"/>
      <c r="H661" s="39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397"/>
      <c r="B662" s="397"/>
      <c r="C662" s="397"/>
      <c r="D662" s="398"/>
      <c r="E662" s="397"/>
      <c r="F662" s="398"/>
      <c r="G662" s="397"/>
      <c r="H662" s="39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397"/>
      <c r="B663" s="397"/>
      <c r="C663" s="397"/>
      <c r="D663" s="398"/>
      <c r="E663" s="397"/>
      <c r="F663" s="398"/>
      <c r="G663" s="397"/>
      <c r="H663" s="39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397"/>
      <c r="B664" s="397"/>
      <c r="C664" s="397"/>
      <c r="D664" s="398"/>
      <c r="E664" s="397"/>
      <c r="F664" s="398"/>
      <c r="G664" s="397"/>
      <c r="H664" s="39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397"/>
      <c r="B665" s="397"/>
      <c r="C665" s="397"/>
      <c r="D665" s="398"/>
      <c r="E665" s="397"/>
      <c r="F665" s="398"/>
      <c r="G665" s="397"/>
      <c r="H665" s="39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397"/>
      <c r="B666" s="397"/>
      <c r="C666" s="397"/>
      <c r="D666" s="398"/>
      <c r="E666" s="397"/>
      <c r="F666" s="398"/>
      <c r="G666" s="397"/>
      <c r="H666" s="39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397"/>
      <c r="B667" s="397"/>
      <c r="C667" s="397"/>
      <c r="D667" s="398"/>
      <c r="E667" s="397"/>
      <c r="F667" s="398"/>
      <c r="G667" s="397"/>
      <c r="H667" s="39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397"/>
      <c r="B668" s="397"/>
      <c r="C668" s="397"/>
      <c r="D668" s="398"/>
      <c r="E668" s="397"/>
      <c r="F668" s="398"/>
      <c r="G668" s="397"/>
      <c r="H668" s="39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397"/>
      <c r="B669" s="397"/>
      <c r="C669" s="397"/>
      <c r="D669" s="398"/>
      <c r="E669" s="397"/>
      <c r="F669" s="398"/>
      <c r="G669" s="397"/>
      <c r="H669" s="39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397"/>
      <c r="B670" s="397"/>
      <c r="C670" s="397"/>
      <c r="D670" s="398"/>
      <c r="E670" s="397"/>
      <c r="F670" s="398"/>
      <c r="G670" s="397"/>
      <c r="H670" s="39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397"/>
      <c r="B671" s="397"/>
      <c r="C671" s="397"/>
      <c r="D671" s="398"/>
      <c r="E671" s="397"/>
      <c r="F671" s="398"/>
      <c r="G671" s="397"/>
      <c r="H671" s="39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397"/>
      <c r="B672" s="397"/>
      <c r="C672" s="397"/>
      <c r="D672" s="398"/>
      <c r="E672" s="397"/>
      <c r="F672" s="398"/>
      <c r="G672" s="397"/>
      <c r="H672" s="39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397"/>
      <c r="B673" s="397"/>
      <c r="C673" s="397"/>
      <c r="D673" s="398"/>
      <c r="E673" s="397"/>
      <c r="F673" s="398"/>
      <c r="G673" s="397"/>
      <c r="H673" s="39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397"/>
      <c r="B674" s="397"/>
      <c r="C674" s="397"/>
      <c r="D674" s="398"/>
      <c r="E674" s="397"/>
      <c r="F674" s="398"/>
      <c r="G674" s="397"/>
      <c r="H674" s="39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397"/>
      <c r="B675" s="397"/>
      <c r="C675" s="397"/>
      <c r="D675" s="398"/>
      <c r="E675" s="397"/>
      <c r="F675" s="398"/>
      <c r="G675" s="397"/>
      <c r="H675" s="39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397"/>
      <c r="B676" s="397"/>
      <c r="C676" s="397"/>
      <c r="D676" s="398"/>
      <c r="E676" s="397"/>
      <c r="F676" s="398"/>
      <c r="G676" s="397"/>
      <c r="H676" s="39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397"/>
      <c r="B677" s="397"/>
      <c r="C677" s="397"/>
      <c r="D677" s="398"/>
      <c r="E677" s="397"/>
      <c r="F677" s="398"/>
      <c r="G677" s="397"/>
      <c r="H677" s="39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397"/>
      <c r="B678" s="397"/>
      <c r="C678" s="397"/>
      <c r="D678" s="398"/>
      <c r="E678" s="397"/>
      <c r="F678" s="398"/>
      <c r="G678" s="397"/>
      <c r="H678" s="39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397"/>
      <c r="B679" s="397"/>
      <c r="C679" s="397"/>
      <c r="D679" s="398"/>
      <c r="E679" s="397"/>
      <c r="F679" s="398"/>
      <c r="G679" s="397"/>
      <c r="H679" s="39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397"/>
      <c r="B680" s="397"/>
      <c r="C680" s="397"/>
      <c r="D680" s="398"/>
      <c r="E680" s="397"/>
      <c r="F680" s="398"/>
      <c r="G680" s="397"/>
      <c r="H680" s="39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397"/>
      <c r="B681" s="397"/>
      <c r="C681" s="397"/>
      <c r="D681" s="398"/>
      <c r="E681" s="397"/>
      <c r="F681" s="398"/>
      <c r="G681" s="397"/>
      <c r="H681" s="39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397"/>
      <c r="B682" s="397"/>
      <c r="C682" s="397"/>
      <c r="D682" s="398"/>
      <c r="E682" s="397"/>
      <c r="F682" s="398"/>
      <c r="G682" s="397"/>
      <c r="H682" s="39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397"/>
      <c r="B683" s="397"/>
      <c r="C683" s="397"/>
      <c r="D683" s="398"/>
      <c r="E683" s="397"/>
      <c r="F683" s="398"/>
      <c r="G683" s="397"/>
      <c r="H683" s="39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397"/>
      <c r="B684" s="397"/>
      <c r="C684" s="397"/>
      <c r="D684" s="398"/>
      <c r="E684" s="397"/>
      <c r="F684" s="398"/>
      <c r="G684" s="397"/>
      <c r="H684" s="39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397"/>
      <c r="B685" s="397"/>
      <c r="C685" s="397"/>
      <c r="D685" s="398"/>
      <c r="E685" s="397"/>
      <c r="F685" s="398"/>
      <c r="G685" s="397"/>
      <c r="H685" s="39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397"/>
      <c r="B686" s="397"/>
      <c r="C686" s="397"/>
      <c r="D686" s="398"/>
      <c r="E686" s="397"/>
      <c r="F686" s="398"/>
      <c r="G686" s="397"/>
      <c r="H686" s="39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397"/>
      <c r="B687" s="397"/>
      <c r="C687" s="397"/>
      <c r="D687" s="398"/>
      <c r="E687" s="397"/>
      <c r="F687" s="398"/>
      <c r="G687" s="397"/>
      <c r="H687" s="39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397"/>
      <c r="B688" s="397"/>
      <c r="C688" s="397"/>
      <c r="D688" s="398"/>
      <c r="E688" s="397"/>
      <c r="F688" s="398"/>
      <c r="G688" s="397"/>
      <c r="H688" s="39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397"/>
      <c r="B689" s="397"/>
      <c r="C689" s="397"/>
      <c r="D689" s="398"/>
      <c r="E689" s="397"/>
      <c r="F689" s="398"/>
      <c r="G689" s="397"/>
      <c r="H689" s="39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397"/>
      <c r="B690" s="397"/>
      <c r="C690" s="397"/>
      <c r="D690" s="398"/>
      <c r="E690" s="397"/>
      <c r="F690" s="398"/>
      <c r="G690" s="397"/>
      <c r="H690" s="39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397"/>
      <c r="B691" s="397"/>
      <c r="C691" s="397"/>
      <c r="D691" s="398"/>
      <c r="E691" s="397"/>
      <c r="F691" s="398"/>
      <c r="G691" s="397"/>
      <c r="H691" s="39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397"/>
      <c r="B692" s="397"/>
      <c r="C692" s="397"/>
      <c r="D692" s="398"/>
      <c r="E692" s="397"/>
      <c r="F692" s="398"/>
      <c r="G692" s="397"/>
      <c r="H692" s="39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397"/>
      <c r="B693" s="397"/>
      <c r="C693" s="397"/>
      <c r="D693" s="398"/>
      <c r="E693" s="397"/>
      <c r="F693" s="398"/>
      <c r="G693" s="397"/>
      <c r="H693" s="39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397"/>
      <c r="B694" s="397"/>
      <c r="C694" s="397"/>
      <c r="D694" s="398"/>
      <c r="E694" s="397"/>
      <c r="F694" s="398"/>
      <c r="G694" s="397"/>
      <c r="H694" s="39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397"/>
      <c r="B695" s="397"/>
      <c r="C695" s="397"/>
      <c r="D695" s="398"/>
      <c r="E695" s="397"/>
      <c r="F695" s="398"/>
      <c r="G695" s="397"/>
      <c r="H695" s="39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397"/>
      <c r="B696" s="397"/>
      <c r="C696" s="397"/>
      <c r="D696" s="398"/>
      <c r="E696" s="397"/>
      <c r="F696" s="398"/>
      <c r="G696" s="397"/>
      <c r="H696" s="39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397"/>
      <c r="B697" s="397"/>
      <c r="C697" s="397"/>
      <c r="D697" s="398"/>
      <c r="E697" s="397"/>
      <c r="F697" s="398"/>
      <c r="G697" s="397"/>
      <c r="H697" s="39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397"/>
      <c r="B698" s="397"/>
      <c r="C698" s="397"/>
      <c r="D698" s="398"/>
      <c r="E698" s="397"/>
      <c r="F698" s="398"/>
      <c r="G698" s="397"/>
      <c r="H698" s="39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397"/>
      <c r="B699" s="397"/>
      <c r="C699" s="397"/>
      <c r="D699" s="398"/>
      <c r="E699" s="397"/>
      <c r="F699" s="398"/>
      <c r="G699" s="397"/>
      <c r="H699" s="39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397"/>
      <c r="B700" s="397"/>
      <c r="C700" s="397"/>
      <c r="D700" s="398"/>
      <c r="E700" s="397"/>
      <c r="F700" s="398"/>
      <c r="G700" s="397"/>
      <c r="H700" s="39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397"/>
      <c r="B701" s="397"/>
      <c r="C701" s="397"/>
      <c r="D701" s="398"/>
      <c r="E701" s="397"/>
      <c r="F701" s="398"/>
      <c r="G701" s="397"/>
      <c r="H701" s="39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397"/>
      <c r="B702" s="397"/>
      <c r="C702" s="397"/>
      <c r="D702" s="398"/>
      <c r="E702" s="397"/>
      <c r="F702" s="398"/>
      <c r="G702" s="397"/>
      <c r="H702" s="39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397"/>
      <c r="B703" s="397"/>
      <c r="C703" s="397"/>
      <c r="D703" s="398"/>
      <c r="E703" s="397"/>
      <c r="F703" s="398"/>
      <c r="G703" s="397"/>
      <c r="H703" s="39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397"/>
      <c r="B704" s="397"/>
      <c r="C704" s="397"/>
      <c r="D704" s="398"/>
      <c r="E704" s="397"/>
      <c r="F704" s="398"/>
      <c r="G704" s="397"/>
      <c r="H704" s="39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397"/>
      <c r="B705" s="397"/>
      <c r="C705" s="397"/>
      <c r="D705" s="398"/>
      <c r="E705" s="397"/>
      <c r="F705" s="398"/>
      <c r="G705" s="397"/>
      <c r="H705" s="39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397"/>
      <c r="B706" s="397"/>
      <c r="C706" s="397"/>
      <c r="D706" s="398"/>
      <c r="E706" s="397"/>
      <c r="F706" s="398"/>
      <c r="G706" s="397"/>
      <c r="H706" s="39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397"/>
      <c r="B707" s="397"/>
      <c r="C707" s="397"/>
      <c r="D707" s="398"/>
      <c r="E707" s="397"/>
      <c r="F707" s="398"/>
      <c r="G707" s="397"/>
      <c r="H707" s="39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397"/>
      <c r="B708" s="397"/>
      <c r="C708" s="397"/>
      <c r="D708" s="398"/>
      <c r="E708" s="397"/>
      <c r="F708" s="398"/>
      <c r="G708" s="397"/>
      <c r="H708" s="39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397"/>
      <c r="B709" s="397"/>
      <c r="C709" s="397"/>
      <c r="D709" s="398"/>
      <c r="E709" s="397"/>
      <c r="F709" s="398"/>
      <c r="G709" s="397"/>
      <c r="H709" s="39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397"/>
      <c r="B710" s="397"/>
      <c r="C710" s="397"/>
      <c r="D710" s="398"/>
      <c r="E710" s="397"/>
      <c r="F710" s="398"/>
      <c r="G710" s="397"/>
      <c r="H710" s="39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397"/>
      <c r="B711" s="397"/>
      <c r="C711" s="397"/>
      <c r="D711" s="398"/>
      <c r="E711" s="397"/>
      <c r="F711" s="398"/>
      <c r="G711" s="397"/>
      <c r="H711" s="39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397"/>
      <c r="B712" s="397"/>
      <c r="C712" s="397"/>
      <c r="D712" s="398"/>
      <c r="E712" s="397"/>
      <c r="F712" s="398"/>
      <c r="G712" s="397"/>
      <c r="H712" s="39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397"/>
      <c r="B713" s="397"/>
      <c r="C713" s="397"/>
      <c r="D713" s="398"/>
      <c r="E713" s="397"/>
      <c r="F713" s="398"/>
      <c r="G713" s="397"/>
      <c r="H713" s="39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397"/>
      <c r="B714" s="397"/>
      <c r="C714" s="397"/>
      <c r="D714" s="398"/>
      <c r="E714" s="397"/>
      <c r="F714" s="398"/>
      <c r="G714" s="397"/>
      <c r="H714" s="39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397"/>
      <c r="B715" s="397"/>
      <c r="C715" s="397"/>
      <c r="D715" s="398"/>
      <c r="E715" s="397"/>
      <c r="F715" s="398"/>
      <c r="G715" s="397"/>
      <c r="H715" s="39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397"/>
      <c r="B716" s="397"/>
      <c r="C716" s="397"/>
      <c r="D716" s="398"/>
      <c r="E716" s="397"/>
      <c r="F716" s="398"/>
      <c r="G716" s="397"/>
      <c r="H716" s="39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397"/>
      <c r="B717" s="397"/>
      <c r="C717" s="397"/>
      <c r="D717" s="398"/>
      <c r="E717" s="397"/>
      <c r="F717" s="398"/>
      <c r="G717" s="397"/>
      <c r="H717" s="39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397"/>
      <c r="B718" s="397"/>
      <c r="C718" s="397"/>
      <c r="D718" s="398"/>
      <c r="E718" s="397"/>
      <c r="F718" s="398"/>
      <c r="G718" s="397"/>
      <c r="H718" s="39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397"/>
      <c r="B719" s="397"/>
      <c r="C719" s="397"/>
      <c r="D719" s="398"/>
      <c r="E719" s="397"/>
      <c r="F719" s="398"/>
      <c r="G719" s="397"/>
      <c r="H719" s="39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397"/>
      <c r="B720" s="397"/>
      <c r="C720" s="397"/>
      <c r="D720" s="398"/>
      <c r="E720" s="397"/>
      <c r="F720" s="398"/>
      <c r="G720" s="397"/>
      <c r="H720" s="39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397"/>
      <c r="B721" s="397"/>
      <c r="C721" s="397"/>
      <c r="D721" s="398"/>
      <c r="E721" s="397"/>
      <c r="F721" s="398"/>
      <c r="G721" s="397"/>
      <c r="H721" s="39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397"/>
      <c r="B722" s="397"/>
      <c r="C722" s="397"/>
      <c r="D722" s="398"/>
      <c r="E722" s="397"/>
      <c r="F722" s="398"/>
      <c r="G722" s="397"/>
      <c r="H722" s="39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397"/>
      <c r="B723" s="397"/>
      <c r="C723" s="397"/>
      <c r="D723" s="398"/>
      <c r="E723" s="397"/>
      <c r="F723" s="398"/>
      <c r="G723" s="397"/>
      <c r="H723" s="39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397"/>
      <c r="B724" s="397"/>
      <c r="C724" s="397"/>
      <c r="D724" s="398"/>
      <c r="E724" s="397"/>
      <c r="F724" s="398"/>
      <c r="G724" s="397"/>
      <c r="H724" s="39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397"/>
      <c r="B725" s="397"/>
      <c r="C725" s="397"/>
      <c r="D725" s="398"/>
      <c r="E725" s="397"/>
      <c r="F725" s="398"/>
      <c r="G725" s="397"/>
      <c r="H725" s="39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397"/>
      <c r="B726" s="397"/>
      <c r="C726" s="397"/>
      <c r="D726" s="398"/>
      <c r="E726" s="397"/>
      <c r="F726" s="398"/>
      <c r="G726" s="397"/>
      <c r="H726" s="39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397"/>
      <c r="B727" s="397"/>
      <c r="C727" s="397"/>
      <c r="D727" s="398"/>
      <c r="E727" s="397"/>
      <c r="F727" s="398"/>
      <c r="G727" s="397"/>
      <c r="H727" s="39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397"/>
      <c r="B728" s="397"/>
      <c r="C728" s="397"/>
      <c r="D728" s="398"/>
      <c r="E728" s="397"/>
      <c r="F728" s="398"/>
      <c r="G728" s="397"/>
      <c r="H728" s="39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397"/>
      <c r="B729" s="397"/>
      <c r="C729" s="397"/>
      <c r="D729" s="398"/>
      <c r="E729" s="397"/>
      <c r="F729" s="398"/>
      <c r="G729" s="397"/>
      <c r="H729" s="39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397"/>
      <c r="B730" s="397"/>
      <c r="C730" s="397"/>
      <c r="D730" s="398"/>
      <c r="E730" s="397"/>
      <c r="F730" s="398"/>
      <c r="G730" s="397"/>
      <c r="H730" s="39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397"/>
      <c r="B731" s="397"/>
      <c r="C731" s="397"/>
      <c r="D731" s="398"/>
      <c r="E731" s="397"/>
      <c r="F731" s="398"/>
      <c r="G731" s="397"/>
      <c r="H731" s="39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397"/>
      <c r="B732" s="397"/>
      <c r="C732" s="397"/>
      <c r="D732" s="398"/>
      <c r="E732" s="397"/>
      <c r="F732" s="398"/>
      <c r="G732" s="397"/>
      <c r="H732" s="39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397"/>
      <c r="B733" s="397"/>
      <c r="C733" s="397"/>
      <c r="D733" s="398"/>
      <c r="E733" s="397"/>
      <c r="F733" s="398"/>
      <c r="G733" s="397"/>
      <c r="H733" s="39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397"/>
      <c r="B734" s="397"/>
      <c r="C734" s="397"/>
      <c r="D734" s="398"/>
      <c r="E734" s="397"/>
      <c r="F734" s="398"/>
      <c r="G734" s="397"/>
      <c r="H734" s="39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397"/>
      <c r="B735" s="397"/>
      <c r="C735" s="397"/>
      <c r="D735" s="398"/>
      <c r="E735" s="397"/>
      <c r="F735" s="398"/>
      <c r="G735" s="397"/>
      <c r="H735" s="39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397"/>
      <c r="B736" s="397"/>
      <c r="C736" s="397"/>
      <c r="D736" s="398"/>
      <c r="E736" s="397"/>
      <c r="F736" s="398"/>
      <c r="G736" s="397"/>
      <c r="H736" s="39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397"/>
      <c r="B737" s="397"/>
      <c r="C737" s="397"/>
      <c r="D737" s="398"/>
      <c r="E737" s="397"/>
      <c r="F737" s="398"/>
      <c r="G737" s="397"/>
      <c r="H737" s="39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397"/>
      <c r="B738" s="397"/>
      <c r="C738" s="397"/>
      <c r="D738" s="398"/>
      <c r="E738" s="397"/>
      <c r="F738" s="398"/>
      <c r="G738" s="397"/>
      <c r="H738" s="39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397"/>
      <c r="B739" s="397"/>
      <c r="C739" s="397"/>
      <c r="D739" s="398"/>
      <c r="E739" s="397"/>
      <c r="F739" s="398"/>
      <c r="G739" s="397"/>
      <c r="H739" s="39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397"/>
      <c r="B740" s="397"/>
      <c r="C740" s="397"/>
      <c r="D740" s="398"/>
      <c r="E740" s="397"/>
      <c r="F740" s="398"/>
      <c r="G740" s="397"/>
      <c r="H740" s="39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397"/>
      <c r="B741" s="397"/>
      <c r="C741" s="397"/>
      <c r="D741" s="398"/>
      <c r="E741" s="397"/>
      <c r="F741" s="398"/>
      <c r="G741" s="397"/>
      <c r="H741" s="39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397"/>
      <c r="B742" s="397"/>
      <c r="C742" s="397"/>
      <c r="D742" s="398"/>
      <c r="E742" s="397"/>
      <c r="F742" s="398"/>
      <c r="G742" s="397"/>
      <c r="H742" s="39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397"/>
      <c r="B743" s="397"/>
      <c r="C743" s="397"/>
      <c r="D743" s="398"/>
      <c r="E743" s="397"/>
      <c r="F743" s="398"/>
      <c r="G743" s="397"/>
      <c r="H743" s="39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397"/>
      <c r="B744" s="397"/>
      <c r="C744" s="397"/>
      <c r="D744" s="398"/>
      <c r="E744" s="397"/>
      <c r="F744" s="398"/>
      <c r="G744" s="397"/>
      <c r="H744" s="39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397"/>
      <c r="B745" s="397"/>
      <c r="C745" s="397"/>
      <c r="D745" s="398"/>
      <c r="E745" s="397"/>
      <c r="F745" s="398"/>
      <c r="G745" s="397"/>
      <c r="H745" s="39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397"/>
      <c r="B746" s="397"/>
      <c r="C746" s="397"/>
      <c r="D746" s="398"/>
      <c r="E746" s="397"/>
      <c r="F746" s="398"/>
      <c r="G746" s="397"/>
      <c r="H746" s="39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397"/>
      <c r="B747" s="397"/>
      <c r="C747" s="397"/>
      <c r="D747" s="398"/>
      <c r="E747" s="397"/>
      <c r="F747" s="398"/>
      <c r="G747" s="397"/>
      <c r="H747" s="39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397"/>
      <c r="B748" s="397"/>
      <c r="C748" s="397"/>
      <c r="D748" s="398"/>
      <c r="E748" s="397"/>
      <c r="F748" s="398"/>
      <c r="G748" s="397"/>
      <c r="H748" s="39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397"/>
      <c r="B749" s="397"/>
      <c r="C749" s="397"/>
      <c r="D749" s="398"/>
      <c r="E749" s="397"/>
      <c r="F749" s="398"/>
      <c r="G749" s="397"/>
      <c r="H749" s="39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397"/>
      <c r="B750" s="397"/>
      <c r="C750" s="397"/>
      <c r="D750" s="398"/>
      <c r="E750" s="397"/>
      <c r="F750" s="398"/>
      <c r="G750" s="397"/>
      <c r="H750" s="39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397"/>
      <c r="B751" s="397"/>
      <c r="C751" s="397"/>
      <c r="D751" s="398"/>
      <c r="E751" s="397"/>
      <c r="F751" s="398"/>
      <c r="G751" s="397"/>
      <c r="H751" s="39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397"/>
      <c r="B752" s="397"/>
      <c r="C752" s="397"/>
      <c r="D752" s="398"/>
      <c r="E752" s="397"/>
      <c r="F752" s="398"/>
      <c r="G752" s="397"/>
      <c r="H752" s="39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397"/>
      <c r="B753" s="397"/>
      <c r="C753" s="397"/>
      <c r="D753" s="398"/>
      <c r="E753" s="397"/>
      <c r="F753" s="398"/>
      <c r="G753" s="397"/>
      <c r="H753" s="39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397"/>
      <c r="B754" s="397"/>
      <c r="C754" s="397"/>
      <c r="D754" s="398"/>
      <c r="E754" s="397"/>
      <c r="F754" s="398"/>
      <c r="G754" s="397"/>
      <c r="H754" s="39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397"/>
      <c r="B755" s="397"/>
      <c r="C755" s="397"/>
      <c r="D755" s="398"/>
      <c r="E755" s="397"/>
      <c r="F755" s="398"/>
      <c r="G755" s="397"/>
      <c r="H755" s="39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397"/>
      <c r="B756" s="397"/>
      <c r="C756" s="397"/>
      <c r="D756" s="398"/>
      <c r="E756" s="397"/>
      <c r="F756" s="398"/>
      <c r="G756" s="397"/>
      <c r="H756" s="39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397"/>
      <c r="B757" s="397"/>
      <c r="C757" s="397"/>
      <c r="D757" s="398"/>
      <c r="E757" s="397"/>
      <c r="F757" s="398"/>
      <c r="G757" s="397"/>
      <c r="H757" s="39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397"/>
      <c r="B758" s="397"/>
      <c r="C758" s="397"/>
      <c r="D758" s="398"/>
      <c r="E758" s="397"/>
      <c r="F758" s="398"/>
      <c r="G758" s="397"/>
      <c r="H758" s="39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397"/>
      <c r="B759" s="397"/>
      <c r="C759" s="397"/>
      <c r="D759" s="398"/>
      <c r="E759" s="397"/>
      <c r="F759" s="398"/>
      <c r="G759" s="397"/>
      <c r="H759" s="39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397"/>
      <c r="B760" s="397"/>
      <c r="C760" s="397"/>
      <c r="D760" s="398"/>
      <c r="E760" s="397"/>
      <c r="F760" s="398"/>
      <c r="G760" s="397"/>
      <c r="H760" s="39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397"/>
      <c r="B761" s="397"/>
      <c r="C761" s="397"/>
      <c r="D761" s="398"/>
      <c r="E761" s="397"/>
      <c r="F761" s="398"/>
      <c r="G761" s="397"/>
      <c r="H761" s="39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397"/>
      <c r="B762" s="397"/>
      <c r="C762" s="397"/>
      <c r="D762" s="398"/>
      <c r="E762" s="397"/>
      <c r="F762" s="398"/>
      <c r="G762" s="397"/>
      <c r="H762" s="39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397"/>
      <c r="B763" s="397"/>
      <c r="C763" s="397"/>
      <c r="D763" s="398"/>
      <c r="E763" s="397"/>
      <c r="F763" s="398"/>
      <c r="G763" s="397"/>
      <c r="H763" s="39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397"/>
      <c r="B764" s="397"/>
      <c r="C764" s="397"/>
      <c r="D764" s="398"/>
      <c r="E764" s="397"/>
      <c r="F764" s="398"/>
      <c r="G764" s="397"/>
      <c r="H764" s="39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397"/>
      <c r="B765" s="397"/>
      <c r="C765" s="397"/>
      <c r="D765" s="398"/>
      <c r="E765" s="397"/>
      <c r="F765" s="398"/>
      <c r="G765" s="397"/>
      <c r="H765" s="39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397"/>
      <c r="B766" s="397"/>
      <c r="C766" s="397"/>
      <c r="D766" s="398"/>
      <c r="E766" s="397"/>
      <c r="F766" s="398"/>
      <c r="G766" s="397"/>
      <c r="H766" s="39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397"/>
      <c r="B767" s="397"/>
      <c r="C767" s="397"/>
      <c r="D767" s="398"/>
      <c r="E767" s="397"/>
      <c r="F767" s="398"/>
      <c r="G767" s="397"/>
      <c r="H767" s="39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397"/>
      <c r="B768" s="397"/>
      <c r="C768" s="397"/>
      <c r="D768" s="398"/>
      <c r="E768" s="397"/>
      <c r="F768" s="398"/>
      <c r="G768" s="397"/>
      <c r="H768" s="39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397"/>
      <c r="B769" s="397"/>
      <c r="C769" s="397"/>
      <c r="D769" s="398"/>
      <c r="E769" s="397"/>
      <c r="F769" s="398"/>
      <c r="G769" s="397"/>
      <c r="H769" s="39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397"/>
      <c r="B770" s="397"/>
      <c r="C770" s="397"/>
      <c r="D770" s="398"/>
      <c r="E770" s="397"/>
      <c r="F770" s="398"/>
      <c r="G770" s="397"/>
      <c r="H770" s="39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397"/>
      <c r="B771" s="397"/>
      <c r="C771" s="397"/>
      <c r="D771" s="398"/>
      <c r="E771" s="397"/>
      <c r="F771" s="398"/>
      <c r="G771" s="397"/>
      <c r="H771" s="39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397"/>
      <c r="B772" s="397"/>
      <c r="C772" s="397"/>
      <c r="D772" s="398"/>
      <c r="E772" s="397"/>
      <c r="F772" s="398"/>
      <c r="G772" s="397"/>
      <c r="H772" s="39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397"/>
      <c r="B773" s="397"/>
      <c r="C773" s="397"/>
      <c r="D773" s="398"/>
      <c r="E773" s="397"/>
      <c r="F773" s="398"/>
      <c r="G773" s="397"/>
      <c r="H773" s="39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397"/>
      <c r="B774" s="397"/>
      <c r="C774" s="397"/>
      <c r="D774" s="398"/>
      <c r="E774" s="397"/>
      <c r="F774" s="398"/>
      <c r="G774" s="397"/>
      <c r="H774" s="39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397"/>
      <c r="B775" s="397"/>
      <c r="C775" s="397"/>
      <c r="D775" s="398"/>
      <c r="E775" s="397"/>
      <c r="F775" s="398"/>
      <c r="G775" s="397"/>
      <c r="H775" s="39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397"/>
      <c r="B776" s="397"/>
      <c r="C776" s="397"/>
      <c r="D776" s="398"/>
      <c r="E776" s="397"/>
      <c r="F776" s="398"/>
      <c r="G776" s="397"/>
      <c r="H776" s="39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397"/>
      <c r="B777" s="397"/>
      <c r="C777" s="397"/>
      <c r="D777" s="398"/>
      <c r="E777" s="397"/>
      <c r="F777" s="398"/>
      <c r="G777" s="397"/>
      <c r="H777" s="39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397"/>
      <c r="B778" s="397"/>
      <c r="C778" s="397"/>
      <c r="D778" s="398"/>
      <c r="E778" s="397"/>
      <c r="F778" s="398"/>
      <c r="G778" s="397"/>
      <c r="H778" s="39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397"/>
      <c r="B779" s="397"/>
      <c r="C779" s="397"/>
      <c r="D779" s="398"/>
      <c r="E779" s="397"/>
      <c r="F779" s="398"/>
      <c r="G779" s="397"/>
      <c r="H779" s="39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397"/>
      <c r="B780" s="397"/>
      <c r="C780" s="397"/>
      <c r="D780" s="398"/>
      <c r="E780" s="397"/>
      <c r="F780" s="398"/>
      <c r="G780" s="397"/>
      <c r="H780" s="39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397"/>
      <c r="B781" s="397"/>
      <c r="C781" s="397"/>
      <c r="D781" s="398"/>
      <c r="E781" s="397"/>
      <c r="F781" s="398"/>
      <c r="G781" s="397"/>
      <c r="H781" s="39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397"/>
      <c r="B782" s="397"/>
      <c r="C782" s="397"/>
      <c r="D782" s="398"/>
      <c r="E782" s="397"/>
      <c r="F782" s="398"/>
      <c r="G782" s="397"/>
      <c r="H782" s="39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397"/>
      <c r="B783" s="397"/>
      <c r="C783" s="397"/>
      <c r="D783" s="398"/>
      <c r="E783" s="397"/>
      <c r="F783" s="398"/>
      <c r="G783" s="397"/>
      <c r="H783" s="39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397"/>
      <c r="B784" s="397"/>
      <c r="C784" s="397"/>
      <c r="D784" s="398"/>
      <c r="E784" s="397"/>
      <c r="F784" s="398"/>
      <c r="G784" s="397"/>
      <c r="H784" s="39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397"/>
      <c r="B785" s="397"/>
      <c r="C785" s="397"/>
      <c r="D785" s="398"/>
      <c r="E785" s="397"/>
      <c r="F785" s="398"/>
      <c r="G785" s="397"/>
      <c r="H785" s="39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397"/>
      <c r="B786" s="397"/>
      <c r="C786" s="397"/>
      <c r="D786" s="398"/>
      <c r="E786" s="397"/>
      <c r="F786" s="398"/>
      <c r="G786" s="397"/>
      <c r="H786" s="39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397"/>
      <c r="B787" s="397"/>
      <c r="C787" s="397"/>
      <c r="D787" s="398"/>
      <c r="E787" s="397"/>
      <c r="F787" s="398"/>
      <c r="G787" s="397"/>
      <c r="H787" s="39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397"/>
      <c r="B788" s="397"/>
      <c r="C788" s="397"/>
      <c r="D788" s="398"/>
      <c r="E788" s="397"/>
      <c r="F788" s="398"/>
      <c r="G788" s="397"/>
      <c r="H788" s="39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397"/>
      <c r="B789" s="397"/>
      <c r="C789" s="397"/>
      <c r="D789" s="398"/>
      <c r="E789" s="397"/>
      <c r="F789" s="398"/>
      <c r="G789" s="397"/>
      <c r="H789" s="39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397"/>
      <c r="B790" s="397"/>
      <c r="C790" s="397"/>
      <c r="D790" s="398"/>
      <c r="E790" s="397"/>
      <c r="F790" s="398"/>
      <c r="G790" s="397"/>
      <c r="H790" s="39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397"/>
      <c r="B791" s="397"/>
      <c r="C791" s="397"/>
      <c r="D791" s="398"/>
      <c r="E791" s="397"/>
      <c r="F791" s="398"/>
      <c r="G791" s="397"/>
      <c r="H791" s="39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397"/>
      <c r="B792" s="397"/>
      <c r="C792" s="397"/>
      <c r="D792" s="398"/>
      <c r="E792" s="397"/>
      <c r="F792" s="398"/>
      <c r="G792" s="397"/>
      <c r="H792" s="39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397"/>
      <c r="B793" s="397"/>
      <c r="C793" s="397"/>
      <c r="D793" s="398"/>
      <c r="E793" s="397"/>
      <c r="F793" s="398"/>
      <c r="G793" s="397"/>
      <c r="H793" s="39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397"/>
      <c r="B794" s="397"/>
      <c r="C794" s="397"/>
      <c r="D794" s="398"/>
      <c r="E794" s="397"/>
      <c r="F794" s="398"/>
      <c r="G794" s="397"/>
      <c r="H794" s="39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397"/>
      <c r="B795" s="397"/>
      <c r="C795" s="397"/>
      <c r="D795" s="398"/>
      <c r="E795" s="397"/>
      <c r="F795" s="398"/>
      <c r="G795" s="397"/>
      <c r="H795" s="39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397"/>
      <c r="B796" s="397"/>
      <c r="C796" s="397"/>
      <c r="D796" s="398"/>
      <c r="E796" s="397"/>
      <c r="F796" s="398"/>
      <c r="G796" s="397"/>
      <c r="H796" s="39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397"/>
      <c r="B797" s="397"/>
      <c r="C797" s="397"/>
      <c r="D797" s="398"/>
      <c r="E797" s="397"/>
      <c r="F797" s="398"/>
      <c r="G797" s="397"/>
      <c r="H797" s="39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397"/>
      <c r="B798" s="397"/>
      <c r="C798" s="397"/>
      <c r="D798" s="398"/>
      <c r="E798" s="397"/>
      <c r="F798" s="398"/>
      <c r="G798" s="397"/>
      <c r="H798" s="39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397"/>
      <c r="B799" s="397"/>
      <c r="C799" s="397"/>
      <c r="D799" s="398"/>
      <c r="E799" s="397"/>
      <c r="F799" s="398"/>
      <c r="G799" s="397"/>
      <c r="H799" s="39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397"/>
      <c r="B800" s="397"/>
      <c r="C800" s="397"/>
      <c r="D800" s="398"/>
      <c r="E800" s="397"/>
      <c r="F800" s="398"/>
      <c r="G800" s="397"/>
      <c r="H800" s="39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397"/>
      <c r="B801" s="397"/>
      <c r="C801" s="397"/>
      <c r="D801" s="398"/>
      <c r="E801" s="397"/>
      <c r="F801" s="398"/>
      <c r="G801" s="397"/>
      <c r="H801" s="39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397"/>
      <c r="B802" s="397"/>
      <c r="C802" s="397"/>
      <c r="D802" s="398"/>
      <c r="E802" s="397"/>
      <c r="F802" s="398"/>
      <c r="G802" s="397"/>
      <c r="H802" s="39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397"/>
      <c r="B803" s="397"/>
      <c r="C803" s="397"/>
      <c r="D803" s="398"/>
      <c r="E803" s="397"/>
      <c r="F803" s="398"/>
      <c r="G803" s="397"/>
      <c r="H803" s="39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397"/>
      <c r="B804" s="397"/>
      <c r="C804" s="397"/>
      <c r="D804" s="398"/>
      <c r="E804" s="397"/>
      <c r="F804" s="398"/>
      <c r="G804" s="397"/>
      <c r="H804" s="39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397"/>
      <c r="B805" s="397"/>
      <c r="C805" s="397"/>
      <c r="D805" s="398"/>
      <c r="E805" s="397"/>
      <c r="F805" s="398"/>
      <c r="G805" s="397"/>
      <c r="H805" s="39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397"/>
      <c r="B806" s="397"/>
      <c r="C806" s="397"/>
      <c r="D806" s="398"/>
      <c r="E806" s="397"/>
      <c r="F806" s="398"/>
      <c r="G806" s="397"/>
      <c r="H806" s="39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397"/>
      <c r="B807" s="397"/>
      <c r="C807" s="397"/>
      <c r="D807" s="398"/>
      <c r="E807" s="397"/>
      <c r="F807" s="398"/>
      <c r="G807" s="397"/>
      <c r="H807" s="39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397"/>
      <c r="B808" s="397"/>
      <c r="C808" s="397"/>
      <c r="D808" s="398"/>
      <c r="E808" s="397"/>
      <c r="F808" s="398"/>
      <c r="G808" s="397"/>
      <c r="H808" s="39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397"/>
      <c r="B809" s="397"/>
      <c r="C809" s="397"/>
      <c r="D809" s="398"/>
      <c r="E809" s="397"/>
      <c r="F809" s="398"/>
      <c r="G809" s="397"/>
      <c r="H809" s="39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397"/>
      <c r="B810" s="397"/>
      <c r="C810" s="397"/>
      <c r="D810" s="398"/>
      <c r="E810" s="397"/>
      <c r="F810" s="398"/>
      <c r="G810" s="397"/>
      <c r="H810" s="39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397"/>
      <c r="B811" s="397"/>
      <c r="C811" s="397"/>
      <c r="D811" s="398"/>
      <c r="E811" s="397"/>
      <c r="F811" s="398"/>
      <c r="G811" s="397"/>
      <c r="H811" s="39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397"/>
      <c r="B812" s="397"/>
      <c r="C812" s="397"/>
      <c r="D812" s="398"/>
      <c r="E812" s="397"/>
      <c r="F812" s="398"/>
      <c r="G812" s="397"/>
      <c r="H812" s="39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397"/>
      <c r="B813" s="397"/>
      <c r="C813" s="397"/>
      <c r="D813" s="398"/>
      <c r="E813" s="397"/>
      <c r="F813" s="398"/>
      <c r="G813" s="397"/>
      <c r="H813" s="39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397"/>
      <c r="B814" s="397"/>
      <c r="C814" s="397"/>
      <c r="D814" s="398"/>
      <c r="E814" s="397"/>
      <c r="F814" s="398"/>
      <c r="G814" s="397"/>
      <c r="H814" s="39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397"/>
      <c r="B815" s="397"/>
      <c r="C815" s="397"/>
      <c r="D815" s="398"/>
      <c r="E815" s="397"/>
      <c r="F815" s="398"/>
      <c r="G815" s="397"/>
      <c r="H815" s="39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397"/>
      <c r="B816" s="397"/>
      <c r="C816" s="397"/>
      <c r="D816" s="398"/>
      <c r="E816" s="397"/>
      <c r="F816" s="398"/>
      <c r="G816" s="397"/>
      <c r="H816" s="39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397"/>
      <c r="B817" s="397"/>
      <c r="C817" s="397"/>
      <c r="D817" s="398"/>
      <c r="E817" s="397"/>
      <c r="F817" s="398"/>
      <c r="G817" s="397"/>
      <c r="H817" s="39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397"/>
      <c r="B818" s="397"/>
      <c r="C818" s="397"/>
      <c r="D818" s="398"/>
      <c r="E818" s="397"/>
      <c r="F818" s="398"/>
      <c r="G818" s="397"/>
      <c r="H818" s="39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397"/>
      <c r="B819" s="397"/>
      <c r="C819" s="397"/>
      <c r="D819" s="398"/>
      <c r="E819" s="397"/>
      <c r="F819" s="398"/>
      <c r="G819" s="397"/>
      <c r="H819" s="39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397"/>
      <c r="B820" s="397"/>
      <c r="C820" s="397"/>
      <c r="D820" s="398"/>
      <c r="E820" s="397"/>
      <c r="F820" s="398"/>
      <c r="G820" s="397"/>
      <c r="H820" s="39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397"/>
      <c r="B821" s="397"/>
      <c r="C821" s="397"/>
      <c r="D821" s="398"/>
      <c r="E821" s="397"/>
      <c r="F821" s="398"/>
      <c r="G821" s="397"/>
      <c r="H821" s="39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397"/>
      <c r="B822" s="397"/>
      <c r="C822" s="397"/>
      <c r="D822" s="398"/>
      <c r="E822" s="397"/>
      <c r="F822" s="398"/>
      <c r="G822" s="397"/>
      <c r="H822" s="39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397"/>
      <c r="B823" s="397"/>
      <c r="C823" s="397"/>
      <c r="D823" s="398"/>
      <c r="E823" s="397"/>
      <c r="F823" s="398"/>
      <c r="G823" s="397"/>
      <c r="H823" s="39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397"/>
      <c r="B824" s="397"/>
      <c r="C824" s="397"/>
      <c r="D824" s="398"/>
      <c r="E824" s="397"/>
      <c r="F824" s="398"/>
      <c r="G824" s="397"/>
      <c r="H824" s="39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397"/>
      <c r="B825" s="397"/>
      <c r="C825" s="397"/>
      <c r="D825" s="398"/>
      <c r="E825" s="397"/>
      <c r="F825" s="398"/>
      <c r="G825" s="397"/>
      <c r="H825" s="39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397"/>
      <c r="B826" s="397"/>
      <c r="C826" s="397"/>
      <c r="D826" s="398"/>
      <c r="E826" s="397"/>
      <c r="F826" s="398"/>
      <c r="G826" s="397"/>
      <c r="H826" s="39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397"/>
      <c r="B827" s="397"/>
      <c r="C827" s="397"/>
      <c r="D827" s="398"/>
      <c r="E827" s="397"/>
      <c r="F827" s="398"/>
      <c r="G827" s="397"/>
      <c r="H827" s="39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397"/>
      <c r="B828" s="397"/>
      <c r="C828" s="397"/>
      <c r="D828" s="398"/>
      <c r="E828" s="397"/>
      <c r="F828" s="398"/>
      <c r="G828" s="397"/>
      <c r="H828" s="39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397"/>
      <c r="B829" s="397"/>
      <c r="C829" s="397"/>
      <c r="D829" s="398"/>
      <c r="E829" s="397"/>
      <c r="F829" s="398"/>
      <c r="G829" s="397"/>
      <c r="H829" s="39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397"/>
      <c r="B830" s="397"/>
      <c r="C830" s="397"/>
      <c r="D830" s="398"/>
      <c r="E830" s="397"/>
      <c r="F830" s="398"/>
      <c r="G830" s="397"/>
      <c r="H830" s="39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397"/>
      <c r="B831" s="397"/>
      <c r="C831" s="397"/>
      <c r="D831" s="398"/>
      <c r="E831" s="397"/>
      <c r="F831" s="398"/>
      <c r="G831" s="397"/>
      <c r="H831" s="39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397"/>
      <c r="B832" s="397"/>
      <c r="C832" s="397"/>
      <c r="D832" s="398"/>
      <c r="E832" s="397"/>
      <c r="F832" s="398"/>
      <c r="G832" s="397"/>
      <c r="H832" s="39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397"/>
      <c r="B833" s="397"/>
      <c r="C833" s="397"/>
      <c r="D833" s="398"/>
      <c r="E833" s="397"/>
      <c r="F833" s="398"/>
      <c r="G833" s="397"/>
      <c r="H833" s="39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397"/>
      <c r="B834" s="397"/>
      <c r="C834" s="397"/>
      <c r="D834" s="398"/>
      <c r="E834" s="397"/>
      <c r="F834" s="398"/>
      <c r="G834" s="397"/>
      <c r="H834" s="39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397"/>
      <c r="B835" s="397"/>
      <c r="C835" s="397"/>
      <c r="D835" s="398"/>
      <c r="E835" s="397"/>
      <c r="F835" s="398"/>
      <c r="G835" s="397"/>
      <c r="H835" s="39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397"/>
      <c r="B836" s="397"/>
      <c r="C836" s="397"/>
      <c r="D836" s="398"/>
      <c r="E836" s="397"/>
      <c r="F836" s="398"/>
      <c r="G836" s="397"/>
      <c r="H836" s="39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397"/>
      <c r="B837" s="397"/>
      <c r="C837" s="397"/>
      <c r="D837" s="398"/>
      <c r="E837" s="397"/>
      <c r="F837" s="398"/>
      <c r="G837" s="397"/>
      <c r="H837" s="39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397"/>
      <c r="B838" s="397"/>
      <c r="C838" s="397"/>
      <c r="D838" s="398"/>
      <c r="E838" s="397"/>
      <c r="F838" s="398"/>
      <c r="G838" s="397"/>
      <c r="H838" s="39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397"/>
      <c r="B839" s="397"/>
      <c r="C839" s="397"/>
      <c r="D839" s="398"/>
      <c r="E839" s="397"/>
      <c r="F839" s="398"/>
      <c r="G839" s="397"/>
      <c r="H839" s="39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397"/>
      <c r="B840" s="397"/>
      <c r="C840" s="397"/>
      <c r="D840" s="398"/>
      <c r="E840" s="397"/>
      <c r="F840" s="398"/>
      <c r="G840" s="397"/>
      <c r="H840" s="39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397"/>
      <c r="B841" s="397"/>
      <c r="C841" s="397"/>
      <c r="D841" s="398"/>
      <c r="E841" s="397"/>
      <c r="F841" s="398"/>
      <c r="G841" s="397"/>
      <c r="H841" s="39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397"/>
      <c r="B842" s="397"/>
      <c r="C842" s="397"/>
      <c r="D842" s="398"/>
      <c r="E842" s="397"/>
      <c r="F842" s="398"/>
      <c r="G842" s="397"/>
      <c r="H842" s="39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397"/>
      <c r="B843" s="397"/>
      <c r="C843" s="397"/>
      <c r="D843" s="398"/>
      <c r="E843" s="397"/>
      <c r="F843" s="398"/>
      <c r="G843" s="397"/>
      <c r="H843" s="39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397"/>
      <c r="B844" s="397"/>
      <c r="C844" s="397"/>
      <c r="D844" s="398"/>
      <c r="E844" s="397"/>
      <c r="F844" s="398"/>
      <c r="G844" s="397"/>
      <c r="H844" s="39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397"/>
      <c r="B845" s="397"/>
      <c r="C845" s="397"/>
      <c r="D845" s="398"/>
      <c r="E845" s="397"/>
      <c r="F845" s="398"/>
      <c r="G845" s="397"/>
      <c r="H845" s="39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397"/>
      <c r="B846" s="397"/>
      <c r="C846" s="397"/>
      <c r="D846" s="398"/>
      <c r="E846" s="397"/>
      <c r="F846" s="398"/>
      <c r="G846" s="397"/>
      <c r="H846" s="39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397"/>
      <c r="B847" s="397"/>
      <c r="C847" s="397"/>
      <c r="D847" s="398"/>
      <c r="E847" s="397"/>
      <c r="F847" s="398"/>
      <c r="G847" s="397"/>
      <c r="H847" s="39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397"/>
      <c r="B848" s="397"/>
      <c r="C848" s="397"/>
      <c r="D848" s="398"/>
      <c r="E848" s="397"/>
      <c r="F848" s="398"/>
      <c r="G848" s="397"/>
      <c r="H848" s="39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397"/>
      <c r="B849" s="397"/>
      <c r="C849" s="397"/>
      <c r="D849" s="398"/>
      <c r="E849" s="397"/>
      <c r="F849" s="398"/>
      <c r="G849" s="397"/>
      <c r="H849" s="39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397"/>
      <c r="B850" s="397"/>
      <c r="C850" s="397"/>
      <c r="D850" s="398"/>
      <c r="E850" s="397"/>
      <c r="F850" s="398"/>
      <c r="G850" s="397"/>
      <c r="H850" s="39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397"/>
      <c r="B851" s="397"/>
      <c r="C851" s="397"/>
      <c r="D851" s="398"/>
      <c r="E851" s="397"/>
      <c r="F851" s="398"/>
      <c r="G851" s="397"/>
      <c r="H851" s="39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397"/>
      <c r="B852" s="397"/>
      <c r="C852" s="397"/>
      <c r="D852" s="398"/>
      <c r="E852" s="397"/>
      <c r="F852" s="398"/>
      <c r="G852" s="397"/>
      <c r="H852" s="39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397"/>
      <c r="B853" s="397"/>
      <c r="C853" s="397"/>
      <c r="D853" s="398"/>
      <c r="E853" s="397"/>
      <c r="F853" s="398"/>
      <c r="G853" s="397"/>
      <c r="H853" s="39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397"/>
      <c r="B854" s="397"/>
      <c r="C854" s="397"/>
      <c r="D854" s="398"/>
      <c r="E854" s="397"/>
      <c r="F854" s="398"/>
      <c r="G854" s="397"/>
      <c r="H854" s="39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397"/>
      <c r="B855" s="397"/>
      <c r="C855" s="397"/>
      <c r="D855" s="398"/>
      <c r="E855" s="397"/>
      <c r="F855" s="398"/>
      <c r="G855" s="397"/>
      <c r="H855" s="39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397"/>
      <c r="B856" s="397"/>
      <c r="C856" s="397"/>
      <c r="D856" s="398"/>
      <c r="E856" s="397"/>
      <c r="F856" s="398"/>
      <c r="G856" s="397"/>
      <c r="H856" s="39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397"/>
      <c r="B857" s="397"/>
      <c r="C857" s="397"/>
      <c r="D857" s="398"/>
      <c r="E857" s="397"/>
      <c r="F857" s="398"/>
      <c r="G857" s="397"/>
      <c r="H857" s="39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397"/>
      <c r="B858" s="397"/>
      <c r="C858" s="397"/>
      <c r="D858" s="398"/>
      <c r="E858" s="397"/>
      <c r="F858" s="398"/>
      <c r="G858" s="397"/>
      <c r="H858" s="39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397"/>
      <c r="B859" s="397"/>
      <c r="C859" s="397"/>
      <c r="D859" s="398"/>
      <c r="E859" s="397"/>
      <c r="F859" s="398"/>
      <c r="G859" s="397"/>
      <c r="H859" s="39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397"/>
      <c r="B860" s="397"/>
      <c r="C860" s="397"/>
      <c r="D860" s="398"/>
      <c r="E860" s="397"/>
      <c r="F860" s="398"/>
      <c r="G860" s="397"/>
      <c r="H860" s="39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397"/>
      <c r="B861" s="397"/>
      <c r="C861" s="397"/>
      <c r="D861" s="398"/>
      <c r="E861" s="397"/>
      <c r="F861" s="398"/>
      <c r="G861" s="397"/>
      <c r="H861" s="39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397"/>
      <c r="B862" s="397"/>
      <c r="C862" s="397"/>
      <c r="D862" s="398"/>
      <c r="E862" s="397"/>
      <c r="F862" s="398"/>
      <c r="G862" s="397"/>
      <c r="H862" s="39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397"/>
      <c r="B863" s="397"/>
      <c r="C863" s="397"/>
      <c r="D863" s="398"/>
      <c r="E863" s="397"/>
      <c r="F863" s="398"/>
      <c r="G863" s="397"/>
      <c r="H863" s="39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397"/>
      <c r="B864" s="397"/>
      <c r="C864" s="397"/>
      <c r="D864" s="398"/>
      <c r="E864" s="397"/>
      <c r="F864" s="398"/>
      <c r="G864" s="397"/>
      <c r="H864" s="39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397"/>
      <c r="B865" s="397"/>
      <c r="C865" s="397"/>
      <c r="D865" s="398"/>
      <c r="E865" s="397"/>
      <c r="F865" s="398"/>
      <c r="G865" s="397"/>
      <c r="H865" s="39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397"/>
      <c r="B866" s="397"/>
      <c r="C866" s="397"/>
      <c r="D866" s="398"/>
      <c r="E866" s="397"/>
      <c r="F866" s="398"/>
      <c r="G866" s="397"/>
      <c r="H866" s="39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397"/>
      <c r="B867" s="397"/>
      <c r="C867" s="397"/>
      <c r="D867" s="398"/>
      <c r="E867" s="397"/>
      <c r="F867" s="398"/>
      <c r="G867" s="397"/>
      <c r="H867" s="39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397"/>
      <c r="B868" s="397"/>
      <c r="C868" s="397"/>
      <c r="D868" s="398"/>
      <c r="E868" s="397"/>
      <c r="F868" s="398"/>
      <c r="G868" s="397"/>
      <c r="H868" s="39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397"/>
      <c r="B869" s="397"/>
      <c r="C869" s="397"/>
      <c r="D869" s="398"/>
      <c r="E869" s="397"/>
      <c r="F869" s="398"/>
      <c r="G869" s="397"/>
      <c r="H869" s="39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397"/>
      <c r="B870" s="397"/>
      <c r="C870" s="397"/>
      <c r="D870" s="398"/>
      <c r="E870" s="397"/>
      <c r="F870" s="398"/>
      <c r="G870" s="397"/>
      <c r="H870" s="39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397"/>
      <c r="B871" s="397"/>
      <c r="C871" s="397"/>
      <c r="D871" s="398"/>
      <c r="E871" s="397"/>
      <c r="F871" s="398"/>
      <c r="G871" s="397"/>
      <c r="H871" s="39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397"/>
      <c r="B872" s="397"/>
      <c r="C872" s="397"/>
      <c r="D872" s="398"/>
      <c r="E872" s="397"/>
      <c r="F872" s="398"/>
      <c r="G872" s="397"/>
      <c r="H872" s="39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397"/>
      <c r="B873" s="397"/>
      <c r="C873" s="397"/>
      <c r="D873" s="398"/>
      <c r="E873" s="397"/>
      <c r="F873" s="398"/>
      <c r="G873" s="397"/>
      <c r="H873" s="39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397"/>
      <c r="B874" s="397"/>
      <c r="C874" s="397"/>
      <c r="D874" s="398"/>
      <c r="E874" s="397"/>
      <c r="F874" s="398"/>
      <c r="G874" s="397"/>
      <c r="H874" s="39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397"/>
      <c r="B875" s="397"/>
      <c r="C875" s="397"/>
      <c r="D875" s="398"/>
      <c r="E875" s="397"/>
      <c r="F875" s="398"/>
      <c r="G875" s="397"/>
      <c r="H875" s="39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397"/>
      <c r="B876" s="397"/>
      <c r="C876" s="397"/>
      <c r="D876" s="398"/>
      <c r="E876" s="397"/>
      <c r="F876" s="398"/>
      <c r="G876" s="397"/>
      <c r="H876" s="39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397"/>
      <c r="B877" s="397"/>
      <c r="C877" s="397"/>
      <c r="D877" s="398"/>
      <c r="E877" s="397"/>
      <c r="F877" s="398"/>
      <c r="G877" s="397"/>
      <c r="H877" s="39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397"/>
      <c r="B878" s="397"/>
      <c r="C878" s="397"/>
      <c r="D878" s="398"/>
      <c r="E878" s="397"/>
      <c r="F878" s="398"/>
      <c r="G878" s="397"/>
      <c r="H878" s="39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397"/>
      <c r="B879" s="397"/>
      <c r="C879" s="397"/>
      <c r="D879" s="398"/>
      <c r="E879" s="397"/>
      <c r="F879" s="398"/>
      <c r="G879" s="397"/>
      <c r="H879" s="39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397"/>
      <c r="B880" s="397"/>
      <c r="C880" s="397"/>
      <c r="D880" s="398"/>
      <c r="E880" s="397"/>
      <c r="F880" s="398"/>
      <c r="G880" s="397"/>
      <c r="H880" s="39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397"/>
      <c r="B881" s="397"/>
      <c r="C881" s="397"/>
      <c r="D881" s="398"/>
      <c r="E881" s="397"/>
      <c r="F881" s="398"/>
      <c r="G881" s="397"/>
      <c r="H881" s="39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397"/>
      <c r="B882" s="397"/>
      <c r="C882" s="397"/>
      <c r="D882" s="398"/>
      <c r="E882" s="397"/>
      <c r="F882" s="398"/>
      <c r="G882" s="397"/>
      <c r="H882" s="39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397"/>
      <c r="B883" s="397"/>
      <c r="C883" s="397"/>
      <c r="D883" s="398"/>
      <c r="E883" s="397"/>
      <c r="F883" s="398"/>
      <c r="G883" s="397"/>
      <c r="H883" s="39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397"/>
      <c r="B884" s="397"/>
      <c r="C884" s="397"/>
      <c r="D884" s="398"/>
      <c r="E884" s="397"/>
      <c r="F884" s="398"/>
      <c r="G884" s="397"/>
      <c r="H884" s="39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397"/>
      <c r="B885" s="397"/>
      <c r="C885" s="397"/>
      <c r="D885" s="398"/>
      <c r="E885" s="397"/>
      <c r="F885" s="398"/>
      <c r="G885" s="397"/>
      <c r="H885" s="39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397"/>
      <c r="B886" s="397"/>
      <c r="C886" s="397"/>
      <c r="D886" s="398"/>
      <c r="E886" s="397"/>
      <c r="F886" s="398"/>
      <c r="G886" s="397"/>
      <c r="H886" s="39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397"/>
      <c r="B887" s="397"/>
      <c r="C887" s="397"/>
      <c r="D887" s="398"/>
      <c r="E887" s="397"/>
      <c r="F887" s="398"/>
      <c r="G887" s="397"/>
      <c r="H887" s="39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397"/>
      <c r="B888" s="397"/>
      <c r="C888" s="397"/>
      <c r="D888" s="398"/>
      <c r="E888" s="397"/>
      <c r="F888" s="398"/>
      <c r="G888" s="397"/>
      <c r="H888" s="39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397"/>
      <c r="B889" s="397"/>
      <c r="C889" s="397"/>
      <c r="D889" s="398"/>
      <c r="E889" s="397"/>
      <c r="F889" s="398"/>
      <c r="G889" s="397"/>
      <c r="H889" s="39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397"/>
      <c r="B890" s="397"/>
      <c r="C890" s="397"/>
      <c r="D890" s="398"/>
      <c r="E890" s="397"/>
      <c r="F890" s="398"/>
      <c r="G890" s="397"/>
      <c r="H890" s="39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397"/>
      <c r="B891" s="397"/>
      <c r="C891" s="397"/>
      <c r="D891" s="398"/>
      <c r="E891" s="397"/>
      <c r="F891" s="398"/>
      <c r="G891" s="397"/>
      <c r="H891" s="39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397"/>
      <c r="B892" s="397"/>
      <c r="C892" s="397"/>
      <c r="D892" s="398"/>
      <c r="E892" s="397"/>
      <c r="F892" s="398"/>
      <c r="G892" s="397"/>
      <c r="H892" s="39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397"/>
      <c r="B893" s="397"/>
      <c r="C893" s="397"/>
      <c r="D893" s="398"/>
      <c r="E893" s="397"/>
      <c r="F893" s="398"/>
      <c r="G893" s="397"/>
      <c r="H893" s="39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397"/>
      <c r="B894" s="397"/>
      <c r="C894" s="397"/>
      <c r="D894" s="398"/>
      <c r="E894" s="397"/>
      <c r="F894" s="398"/>
      <c r="G894" s="397"/>
      <c r="H894" s="39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397"/>
      <c r="B895" s="397"/>
      <c r="C895" s="397"/>
      <c r="D895" s="398"/>
      <c r="E895" s="397"/>
      <c r="F895" s="398"/>
      <c r="G895" s="397"/>
      <c r="H895" s="39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397"/>
      <c r="B896" s="397"/>
      <c r="C896" s="397"/>
      <c r="D896" s="398"/>
      <c r="E896" s="397"/>
      <c r="F896" s="398"/>
      <c r="G896" s="397"/>
      <c r="H896" s="39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397"/>
      <c r="B897" s="397"/>
      <c r="C897" s="397"/>
      <c r="D897" s="398"/>
      <c r="E897" s="397"/>
      <c r="F897" s="398"/>
      <c r="G897" s="397"/>
      <c r="H897" s="39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397"/>
      <c r="B898" s="397"/>
      <c r="C898" s="397"/>
      <c r="D898" s="398"/>
      <c r="E898" s="397"/>
      <c r="F898" s="398"/>
      <c r="G898" s="397"/>
      <c r="H898" s="39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397"/>
      <c r="B899" s="397"/>
      <c r="C899" s="397"/>
      <c r="D899" s="398"/>
      <c r="E899" s="397"/>
      <c r="F899" s="398"/>
      <c r="G899" s="397"/>
      <c r="H899" s="39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397"/>
      <c r="B900" s="397"/>
      <c r="C900" s="397"/>
      <c r="D900" s="398"/>
      <c r="E900" s="397"/>
      <c r="F900" s="398"/>
      <c r="G900" s="397"/>
      <c r="H900" s="39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397"/>
      <c r="B901" s="397"/>
      <c r="C901" s="397"/>
      <c r="D901" s="398"/>
      <c r="E901" s="397"/>
      <c r="F901" s="398"/>
      <c r="G901" s="397"/>
      <c r="H901" s="39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397"/>
      <c r="B902" s="397"/>
      <c r="C902" s="397"/>
      <c r="D902" s="398"/>
      <c r="E902" s="397"/>
      <c r="F902" s="398"/>
      <c r="G902" s="397"/>
      <c r="H902" s="39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397"/>
      <c r="B903" s="397"/>
      <c r="C903" s="397"/>
      <c r="D903" s="398"/>
      <c r="E903" s="397"/>
      <c r="F903" s="398"/>
      <c r="G903" s="397"/>
      <c r="H903" s="39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397"/>
      <c r="B904" s="397"/>
      <c r="C904" s="397"/>
      <c r="D904" s="398"/>
      <c r="E904" s="397"/>
      <c r="F904" s="398"/>
      <c r="G904" s="397"/>
      <c r="H904" s="39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397"/>
      <c r="B905" s="397"/>
      <c r="C905" s="397"/>
      <c r="D905" s="398"/>
      <c r="E905" s="397"/>
      <c r="F905" s="398"/>
      <c r="G905" s="397"/>
      <c r="H905" s="39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397"/>
      <c r="B906" s="397"/>
      <c r="C906" s="397"/>
      <c r="D906" s="398"/>
      <c r="E906" s="397"/>
      <c r="F906" s="398"/>
      <c r="G906" s="397"/>
      <c r="H906" s="39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397"/>
      <c r="B907" s="397"/>
      <c r="C907" s="397"/>
      <c r="D907" s="398"/>
      <c r="E907" s="397"/>
      <c r="F907" s="398"/>
      <c r="G907" s="397"/>
      <c r="H907" s="39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397"/>
      <c r="B908" s="397"/>
      <c r="C908" s="397"/>
      <c r="D908" s="398"/>
      <c r="E908" s="397"/>
      <c r="F908" s="398"/>
      <c r="G908" s="397"/>
      <c r="H908" s="39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397"/>
      <c r="B909" s="397"/>
      <c r="C909" s="397"/>
      <c r="D909" s="398"/>
      <c r="E909" s="397"/>
      <c r="F909" s="398"/>
      <c r="G909" s="397"/>
      <c r="H909" s="39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397"/>
      <c r="B910" s="397"/>
      <c r="C910" s="397"/>
      <c r="D910" s="398"/>
      <c r="E910" s="397"/>
      <c r="F910" s="398"/>
      <c r="G910" s="397"/>
      <c r="H910" s="39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397"/>
      <c r="B911" s="397"/>
      <c r="C911" s="397"/>
      <c r="D911" s="398"/>
      <c r="E911" s="397"/>
      <c r="F911" s="398"/>
      <c r="G911" s="397"/>
      <c r="H911" s="39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397"/>
      <c r="B912" s="397"/>
      <c r="C912" s="397"/>
      <c r="D912" s="398"/>
      <c r="E912" s="397"/>
      <c r="F912" s="398"/>
      <c r="G912" s="397"/>
      <c r="H912" s="39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397"/>
      <c r="B913" s="397"/>
      <c r="C913" s="397"/>
      <c r="D913" s="398"/>
      <c r="E913" s="397"/>
      <c r="F913" s="398"/>
      <c r="G913" s="397"/>
      <c r="H913" s="39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397"/>
      <c r="B914" s="397"/>
      <c r="C914" s="397"/>
      <c r="D914" s="398"/>
      <c r="E914" s="397"/>
      <c r="F914" s="398"/>
      <c r="G914" s="397"/>
      <c r="H914" s="39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397"/>
      <c r="B915" s="397"/>
      <c r="C915" s="397"/>
      <c r="D915" s="398"/>
      <c r="E915" s="397"/>
      <c r="F915" s="398"/>
      <c r="G915" s="397"/>
      <c r="H915" s="39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397"/>
      <c r="B916" s="397"/>
      <c r="C916" s="397"/>
      <c r="D916" s="398"/>
      <c r="E916" s="397"/>
      <c r="F916" s="398"/>
      <c r="G916" s="397"/>
      <c r="H916" s="39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397"/>
      <c r="B917" s="397"/>
      <c r="C917" s="397"/>
      <c r="D917" s="398"/>
      <c r="E917" s="397"/>
      <c r="F917" s="398"/>
      <c r="G917" s="397"/>
      <c r="H917" s="39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397"/>
      <c r="B918" s="397"/>
      <c r="C918" s="397"/>
      <c r="D918" s="398"/>
      <c r="E918" s="397"/>
      <c r="F918" s="398"/>
      <c r="G918" s="397"/>
      <c r="H918" s="39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397"/>
      <c r="B919" s="397"/>
      <c r="C919" s="397"/>
      <c r="D919" s="398"/>
      <c r="E919" s="397"/>
      <c r="F919" s="398"/>
      <c r="G919" s="397"/>
      <c r="H919" s="39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397"/>
      <c r="B920" s="397"/>
      <c r="C920" s="397"/>
      <c r="D920" s="398"/>
      <c r="E920" s="397"/>
      <c r="F920" s="398"/>
      <c r="G920" s="397"/>
      <c r="H920" s="39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397"/>
      <c r="B921" s="397"/>
      <c r="C921" s="397"/>
      <c r="D921" s="398"/>
      <c r="E921" s="397"/>
      <c r="F921" s="398"/>
      <c r="G921" s="397"/>
      <c r="H921" s="39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397"/>
      <c r="B922" s="397"/>
      <c r="C922" s="397"/>
      <c r="D922" s="398"/>
      <c r="E922" s="397"/>
      <c r="F922" s="398"/>
      <c r="G922" s="397"/>
      <c r="H922" s="39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397"/>
      <c r="B923" s="397"/>
      <c r="C923" s="397"/>
      <c r="D923" s="398"/>
      <c r="E923" s="397"/>
      <c r="F923" s="398"/>
      <c r="G923" s="397"/>
      <c r="H923" s="39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397"/>
      <c r="B924" s="397"/>
      <c r="C924" s="397"/>
      <c r="D924" s="398"/>
      <c r="E924" s="397"/>
      <c r="F924" s="398"/>
      <c r="G924" s="397"/>
      <c r="H924" s="39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397"/>
      <c r="B925" s="397"/>
      <c r="C925" s="397"/>
      <c r="D925" s="398"/>
      <c r="E925" s="397"/>
      <c r="F925" s="398"/>
      <c r="G925" s="397"/>
      <c r="H925" s="39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397"/>
      <c r="B926" s="397"/>
      <c r="C926" s="397"/>
      <c r="D926" s="398"/>
      <c r="E926" s="397"/>
      <c r="F926" s="398"/>
      <c r="G926" s="397"/>
      <c r="H926" s="39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397"/>
      <c r="B927" s="397"/>
      <c r="C927" s="397"/>
      <c r="D927" s="398"/>
      <c r="E927" s="397"/>
      <c r="F927" s="398"/>
      <c r="G927" s="397"/>
      <c r="H927" s="39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397"/>
      <c r="B928" s="397"/>
      <c r="C928" s="397"/>
      <c r="D928" s="398"/>
      <c r="E928" s="397"/>
      <c r="F928" s="398"/>
      <c r="G928" s="397"/>
      <c r="H928" s="39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397"/>
      <c r="B929" s="397"/>
      <c r="C929" s="397"/>
      <c r="D929" s="398"/>
      <c r="E929" s="397"/>
      <c r="F929" s="398"/>
      <c r="G929" s="397"/>
      <c r="H929" s="39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397"/>
      <c r="B930" s="397"/>
      <c r="C930" s="397"/>
      <c r="D930" s="398"/>
      <c r="E930" s="397"/>
      <c r="F930" s="398"/>
      <c r="G930" s="397"/>
      <c r="H930" s="39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397"/>
      <c r="B931" s="397"/>
      <c r="C931" s="397"/>
      <c r="D931" s="398"/>
      <c r="E931" s="397"/>
      <c r="F931" s="398"/>
      <c r="G931" s="397"/>
      <c r="H931" s="39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397"/>
      <c r="B932" s="397"/>
      <c r="C932" s="397"/>
      <c r="D932" s="398"/>
      <c r="E932" s="397"/>
      <c r="F932" s="398"/>
      <c r="G932" s="397"/>
      <c r="H932" s="39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397"/>
      <c r="B933" s="397"/>
      <c r="C933" s="397"/>
      <c r="D933" s="398"/>
      <c r="E933" s="397"/>
      <c r="F933" s="398"/>
      <c r="G933" s="397"/>
      <c r="H933" s="39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397"/>
      <c r="B934" s="397"/>
      <c r="C934" s="397"/>
      <c r="D934" s="398"/>
      <c r="E934" s="397"/>
      <c r="F934" s="398"/>
      <c r="G934" s="397"/>
      <c r="H934" s="39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397"/>
      <c r="B935" s="397"/>
      <c r="C935" s="397"/>
      <c r="D935" s="398"/>
      <c r="E935" s="397"/>
      <c r="F935" s="398"/>
      <c r="G935" s="397"/>
      <c r="H935" s="39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397"/>
      <c r="B936" s="397"/>
      <c r="C936" s="397"/>
      <c r="D936" s="398"/>
      <c r="E936" s="397"/>
      <c r="F936" s="398"/>
      <c r="G936" s="397"/>
      <c r="H936" s="39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397"/>
      <c r="B937" s="397"/>
      <c r="C937" s="397"/>
      <c r="D937" s="398"/>
      <c r="E937" s="397"/>
      <c r="F937" s="398"/>
      <c r="G937" s="397"/>
      <c r="H937" s="39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397"/>
      <c r="B938" s="397"/>
      <c r="C938" s="397"/>
      <c r="D938" s="398"/>
      <c r="E938" s="397"/>
      <c r="F938" s="398"/>
      <c r="G938" s="397"/>
      <c r="H938" s="39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397"/>
      <c r="B939" s="397"/>
      <c r="C939" s="397"/>
      <c r="D939" s="398"/>
      <c r="E939" s="397"/>
      <c r="F939" s="398"/>
      <c r="G939" s="397"/>
      <c r="H939" s="39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397"/>
      <c r="B940" s="397"/>
      <c r="C940" s="397"/>
      <c r="D940" s="398"/>
      <c r="E940" s="397"/>
      <c r="F940" s="398"/>
      <c r="G940" s="397"/>
      <c r="H940" s="39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397"/>
      <c r="B941" s="397"/>
      <c r="C941" s="397"/>
      <c r="D941" s="398"/>
      <c r="E941" s="397"/>
      <c r="F941" s="398"/>
      <c r="G941" s="397"/>
      <c r="H941" s="39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397"/>
      <c r="B942" s="397"/>
      <c r="C942" s="397"/>
      <c r="D942" s="398"/>
      <c r="E942" s="397"/>
      <c r="F942" s="398"/>
      <c r="G942" s="397"/>
      <c r="H942" s="39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397"/>
      <c r="B943" s="397"/>
      <c r="C943" s="397"/>
      <c r="D943" s="398"/>
      <c r="E943" s="397"/>
      <c r="F943" s="398"/>
      <c r="G943" s="397"/>
      <c r="H943" s="39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397"/>
      <c r="B944" s="397"/>
      <c r="C944" s="397"/>
      <c r="D944" s="398"/>
      <c r="E944" s="397"/>
      <c r="F944" s="398"/>
      <c r="G944" s="397"/>
      <c r="H944" s="39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397"/>
      <c r="B945" s="397"/>
      <c r="C945" s="397"/>
      <c r="D945" s="398"/>
      <c r="E945" s="397"/>
      <c r="F945" s="398"/>
      <c r="G945" s="397"/>
      <c r="H945" s="39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397"/>
      <c r="B946" s="397"/>
      <c r="C946" s="397"/>
      <c r="D946" s="398"/>
      <c r="E946" s="397"/>
      <c r="F946" s="398"/>
      <c r="G946" s="397"/>
      <c r="H946" s="39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397"/>
      <c r="B947" s="397"/>
      <c r="C947" s="397"/>
      <c r="D947" s="398"/>
      <c r="E947" s="397"/>
      <c r="F947" s="398"/>
      <c r="G947" s="397"/>
      <c r="H947" s="39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397"/>
      <c r="B948" s="397"/>
      <c r="C948" s="397"/>
      <c r="D948" s="398"/>
      <c r="E948" s="397"/>
      <c r="F948" s="398"/>
      <c r="G948" s="397"/>
      <c r="H948" s="39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397"/>
      <c r="B949" s="397"/>
      <c r="C949" s="397"/>
      <c r="D949" s="398"/>
      <c r="E949" s="397"/>
      <c r="F949" s="398"/>
      <c r="G949" s="397"/>
      <c r="H949" s="39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397"/>
      <c r="B950" s="397"/>
      <c r="C950" s="397"/>
      <c r="D950" s="398"/>
      <c r="E950" s="397"/>
      <c r="F950" s="398"/>
      <c r="G950" s="397"/>
      <c r="H950" s="39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397"/>
      <c r="B951" s="397"/>
      <c r="C951" s="397"/>
      <c r="D951" s="398"/>
      <c r="E951" s="397"/>
      <c r="F951" s="398"/>
      <c r="G951" s="397"/>
      <c r="H951" s="39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397"/>
      <c r="B952" s="397"/>
      <c r="C952" s="397"/>
      <c r="D952" s="398"/>
      <c r="E952" s="397"/>
      <c r="F952" s="398"/>
      <c r="G952" s="397"/>
      <c r="H952" s="39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397"/>
      <c r="B953" s="397"/>
      <c r="C953" s="397"/>
      <c r="D953" s="398"/>
      <c r="E953" s="397"/>
      <c r="F953" s="398"/>
      <c r="G953" s="397"/>
      <c r="H953" s="39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397"/>
      <c r="B954" s="397"/>
      <c r="C954" s="397"/>
      <c r="D954" s="398"/>
      <c r="E954" s="397"/>
      <c r="F954" s="398"/>
      <c r="G954" s="397"/>
      <c r="H954" s="39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397"/>
      <c r="B955" s="397"/>
      <c r="C955" s="397"/>
      <c r="D955" s="398"/>
      <c r="E955" s="397"/>
      <c r="F955" s="398"/>
      <c r="G955" s="397"/>
      <c r="H955" s="39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397"/>
      <c r="B956" s="397"/>
      <c r="C956" s="397"/>
      <c r="D956" s="398"/>
      <c r="E956" s="397"/>
      <c r="F956" s="398"/>
      <c r="G956" s="397"/>
      <c r="H956" s="39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397"/>
      <c r="B957" s="397"/>
      <c r="C957" s="397"/>
      <c r="D957" s="398"/>
      <c r="E957" s="397"/>
      <c r="F957" s="398"/>
      <c r="G957" s="397"/>
      <c r="H957" s="39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397"/>
      <c r="B958" s="397"/>
      <c r="C958" s="397"/>
      <c r="D958" s="398"/>
      <c r="E958" s="397"/>
      <c r="F958" s="398"/>
      <c r="G958" s="397"/>
      <c r="H958" s="39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397"/>
      <c r="B959" s="397"/>
      <c r="C959" s="397"/>
      <c r="D959" s="398"/>
      <c r="E959" s="397"/>
      <c r="F959" s="398"/>
      <c r="G959" s="397"/>
      <c r="H959" s="39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397"/>
      <c r="B960" s="397"/>
      <c r="C960" s="397"/>
      <c r="D960" s="398"/>
      <c r="E960" s="397"/>
      <c r="F960" s="398"/>
      <c r="G960" s="397"/>
      <c r="H960" s="39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397"/>
      <c r="B961" s="397"/>
      <c r="C961" s="397"/>
      <c r="D961" s="398"/>
      <c r="E961" s="397"/>
      <c r="F961" s="398"/>
      <c r="G961" s="397"/>
      <c r="H961" s="39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397"/>
      <c r="B962" s="397"/>
      <c r="C962" s="397"/>
      <c r="D962" s="398"/>
      <c r="E962" s="397"/>
      <c r="F962" s="398"/>
      <c r="G962" s="397"/>
      <c r="H962" s="39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397"/>
      <c r="B963" s="397"/>
      <c r="C963" s="397"/>
      <c r="D963" s="398"/>
      <c r="E963" s="397"/>
      <c r="F963" s="398"/>
      <c r="G963" s="397"/>
      <c r="H963" s="39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397"/>
      <c r="B964" s="397"/>
      <c r="C964" s="397"/>
      <c r="D964" s="398"/>
      <c r="E964" s="397"/>
      <c r="F964" s="398"/>
      <c r="G964" s="397"/>
      <c r="H964" s="39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397"/>
      <c r="B965" s="397"/>
      <c r="C965" s="397"/>
      <c r="D965" s="398"/>
      <c r="E965" s="397"/>
      <c r="F965" s="398"/>
      <c r="G965" s="397"/>
      <c r="H965" s="39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397"/>
      <c r="B966" s="397"/>
      <c r="C966" s="397"/>
      <c r="D966" s="398"/>
      <c r="E966" s="397"/>
      <c r="F966" s="398"/>
      <c r="G966" s="397"/>
      <c r="H966" s="39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397"/>
      <c r="B967" s="397"/>
      <c r="C967" s="397"/>
      <c r="D967" s="398"/>
      <c r="E967" s="397"/>
      <c r="F967" s="398"/>
      <c r="G967" s="397"/>
      <c r="H967" s="39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397"/>
      <c r="B968" s="397"/>
      <c r="C968" s="397"/>
      <c r="D968" s="398"/>
      <c r="E968" s="397"/>
      <c r="F968" s="398"/>
      <c r="G968" s="397"/>
      <c r="H968" s="39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397"/>
      <c r="B969" s="397"/>
      <c r="C969" s="397"/>
      <c r="D969" s="398"/>
      <c r="E969" s="397"/>
      <c r="F969" s="398"/>
      <c r="G969" s="397"/>
      <c r="H969" s="39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397"/>
      <c r="B970" s="397"/>
      <c r="C970" s="397"/>
      <c r="D970" s="398"/>
      <c r="E970" s="397"/>
      <c r="F970" s="398"/>
      <c r="G970" s="397"/>
      <c r="H970" s="39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397"/>
      <c r="B971" s="397"/>
      <c r="C971" s="397"/>
      <c r="D971" s="398"/>
      <c r="E971" s="397"/>
      <c r="F971" s="398"/>
      <c r="G971" s="397"/>
      <c r="H971" s="39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397"/>
      <c r="B972" s="397"/>
      <c r="C972" s="397"/>
      <c r="D972" s="398"/>
      <c r="E972" s="397"/>
      <c r="F972" s="398"/>
      <c r="G972" s="397"/>
      <c r="H972" s="39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397"/>
      <c r="B973" s="397"/>
      <c r="C973" s="397"/>
      <c r="D973" s="398"/>
      <c r="E973" s="397"/>
      <c r="F973" s="398"/>
      <c r="G973" s="397"/>
      <c r="H973" s="39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397"/>
      <c r="B974" s="397"/>
      <c r="C974" s="397"/>
      <c r="D974" s="398"/>
      <c r="E974" s="397"/>
      <c r="F974" s="398"/>
      <c r="G974" s="397"/>
      <c r="H974" s="39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397"/>
      <c r="B975" s="397"/>
      <c r="C975" s="397"/>
      <c r="D975" s="398"/>
      <c r="E975" s="397"/>
      <c r="F975" s="398"/>
      <c r="G975" s="397"/>
      <c r="H975" s="39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397"/>
      <c r="B976" s="397"/>
      <c r="C976" s="397"/>
      <c r="D976" s="398"/>
      <c r="E976" s="397"/>
      <c r="F976" s="398"/>
      <c r="G976" s="397"/>
      <c r="H976" s="39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397"/>
      <c r="B977" s="397"/>
      <c r="C977" s="397"/>
      <c r="D977" s="398"/>
      <c r="E977" s="397"/>
      <c r="F977" s="398"/>
      <c r="G977" s="397"/>
      <c r="H977" s="39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397"/>
      <c r="B978" s="397"/>
      <c r="C978" s="397"/>
      <c r="D978" s="398"/>
      <c r="E978" s="397"/>
      <c r="F978" s="398"/>
      <c r="G978" s="397"/>
      <c r="H978" s="39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397"/>
      <c r="B979" s="397"/>
      <c r="C979" s="397"/>
      <c r="D979" s="398"/>
      <c r="E979" s="397"/>
      <c r="F979" s="398"/>
      <c r="G979" s="397"/>
      <c r="H979" s="39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397"/>
      <c r="B980" s="397"/>
      <c r="C980" s="397"/>
      <c r="D980" s="398"/>
      <c r="E980" s="397"/>
      <c r="F980" s="398"/>
      <c r="G980" s="397"/>
      <c r="H980" s="39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397"/>
      <c r="B981" s="397"/>
      <c r="C981" s="397"/>
      <c r="D981" s="398"/>
      <c r="E981" s="397"/>
      <c r="F981" s="398"/>
      <c r="G981" s="397"/>
      <c r="H981" s="39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397"/>
      <c r="B982" s="397"/>
      <c r="C982" s="397"/>
      <c r="D982" s="398"/>
      <c r="E982" s="397"/>
      <c r="F982" s="398"/>
      <c r="G982" s="397"/>
      <c r="H982" s="39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397"/>
      <c r="B983" s="397"/>
      <c r="C983" s="397"/>
      <c r="D983" s="398"/>
      <c r="E983" s="397"/>
      <c r="F983" s="398"/>
      <c r="G983" s="397"/>
      <c r="H983" s="39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397"/>
      <c r="B984" s="397"/>
      <c r="C984" s="397"/>
      <c r="D984" s="398"/>
      <c r="E984" s="397"/>
      <c r="F984" s="398"/>
      <c r="G984" s="397"/>
      <c r="H984" s="39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397"/>
      <c r="B985" s="397"/>
      <c r="C985" s="397"/>
      <c r="D985" s="398"/>
      <c r="E985" s="397"/>
      <c r="F985" s="398"/>
      <c r="G985" s="397"/>
      <c r="H985" s="39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397"/>
      <c r="B986" s="397"/>
      <c r="C986" s="397"/>
      <c r="D986" s="398"/>
      <c r="E986" s="397"/>
      <c r="F986" s="398"/>
      <c r="G986" s="397"/>
      <c r="H986" s="39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397"/>
      <c r="B987" s="397"/>
      <c r="C987" s="397"/>
      <c r="D987" s="398"/>
      <c r="E987" s="397"/>
      <c r="F987" s="398"/>
      <c r="G987" s="397"/>
      <c r="H987" s="39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397"/>
      <c r="B988" s="397"/>
      <c r="C988" s="397"/>
      <c r="D988" s="398"/>
      <c r="E988" s="397"/>
      <c r="F988" s="398"/>
      <c r="G988" s="397"/>
      <c r="H988" s="39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397"/>
      <c r="B989" s="397"/>
      <c r="C989" s="397"/>
      <c r="D989" s="398"/>
      <c r="E989" s="397"/>
      <c r="F989" s="398"/>
      <c r="G989" s="397"/>
      <c r="H989" s="39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397"/>
      <c r="B990" s="397"/>
      <c r="C990" s="397"/>
      <c r="D990" s="398"/>
      <c r="E990" s="397"/>
      <c r="F990" s="398"/>
      <c r="G990" s="397"/>
      <c r="H990" s="39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397"/>
      <c r="B991" s="397"/>
      <c r="C991" s="397"/>
      <c r="D991" s="398"/>
      <c r="E991" s="397"/>
      <c r="F991" s="398"/>
      <c r="G991" s="397"/>
      <c r="H991" s="39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397"/>
      <c r="B992" s="397"/>
      <c r="C992" s="397"/>
      <c r="D992" s="398"/>
      <c r="E992" s="397"/>
      <c r="F992" s="398"/>
      <c r="G992" s="397"/>
      <c r="H992" s="39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397"/>
      <c r="B993" s="397"/>
      <c r="C993" s="397"/>
      <c r="D993" s="398"/>
      <c r="E993" s="397"/>
      <c r="F993" s="398"/>
      <c r="G993" s="397"/>
      <c r="H993" s="39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397"/>
      <c r="B994" s="397"/>
      <c r="C994" s="397"/>
      <c r="D994" s="398"/>
      <c r="E994" s="397"/>
      <c r="F994" s="398"/>
      <c r="G994" s="397"/>
      <c r="H994" s="39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397"/>
      <c r="B995" s="397"/>
      <c r="C995" s="397"/>
      <c r="D995" s="398"/>
      <c r="E995" s="397"/>
      <c r="F995" s="398"/>
      <c r="G995" s="397"/>
      <c r="H995" s="39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397"/>
      <c r="B996" s="397"/>
      <c r="C996" s="397"/>
      <c r="D996" s="398"/>
      <c r="E996" s="397"/>
      <c r="F996" s="398"/>
      <c r="G996" s="397"/>
      <c r="H996" s="39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397"/>
      <c r="B997" s="397"/>
      <c r="C997" s="397"/>
      <c r="D997" s="398"/>
      <c r="E997" s="397"/>
      <c r="F997" s="398"/>
      <c r="G997" s="397"/>
      <c r="H997" s="39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397"/>
      <c r="B998" s="397"/>
      <c r="C998" s="397"/>
      <c r="D998" s="398"/>
      <c r="E998" s="397"/>
      <c r="F998" s="398"/>
      <c r="G998" s="397"/>
      <c r="H998" s="39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397"/>
      <c r="B999" s="397"/>
      <c r="C999" s="397"/>
      <c r="D999" s="398"/>
      <c r="E999" s="397"/>
      <c r="F999" s="398"/>
      <c r="G999" s="397"/>
      <c r="H999" s="39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397"/>
      <c r="B1000" s="397"/>
      <c r="C1000" s="397"/>
      <c r="D1000" s="398"/>
      <c r="E1000" s="397"/>
      <c r="F1000" s="398"/>
      <c r="G1000" s="397"/>
      <c r="H1000" s="39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4.25" customHeight="1">
      <c r="A1001" s="397"/>
      <c r="B1001" s="397"/>
      <c r="C1001" s="397"/>
      <c r="D1001" s="398"/>
      <c r="E1001" s="397"/>
      <c r="F1001" s="398"/>
      <c r="G1001" s="397"/>
      <c r="H1001" s="39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4.25" customHeight="1">
      <c r="A1002" s="397"/>
      <c r="B1002" s="397"/>
      <c r="C1002" s="397"/>
      <c r="D1002" s="398"/>
      <c r="E1002" s="397"/>
      <c r="F1002" s="398"/>
      <c r="G1002" s="397"/>
      <c r="H1002" s="39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4.25" customHeight="1">
      <c r="A1003" s="397"/>
      <c r="B1003" s="397"/>
      <c r="C1003" s="397"/>
      <c r="D1003" s="398"/>
      <c r="E1003" s="397"/>
      <c r="F1003" s="398"/>
      <c r="G1003" s="397"/>
      <c r="H1003" s="39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14.25" customHeight="1">
      <c r="A1004" s="397"/>
      <c r="B1004" s="397"/>
      <c r="C1004" s="397"/>
      <c r="D1004" s="398"/>
      <c r="E1004" s="397"/>
      <c r="F1004" s="398"/>
      <c r="G1004" s="397"/>
      <c r="H1004" s="39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14.25" customHeight="1">
      <c r="A1005" s="397"/>
      <c r="B1005" s="397"/>
      <c r="C1005" s="397"/>
      <c r="D1005" s="398"/>
      <c r="E1005" s="397"/>
      <c r="F1005" s="398"/>
      <c r="G1005" s="397"/>
      <c r="H1005" s="39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14.25" customHeight="1">
      <c r="A1006" s="397"/>
      <c r="B1006" s="397"/>
      <c r="C1006" s="397"/>
      <c r="D1006" s="398"/>
      <c r="E1006" s="397"/>
      <c r="F1006" s="398"/>
      <c r="G1006" s="397"/>
      <c r="H1006" s="39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ht="14.25" customHeight="1">
      <c r="A1007" s="397"/>
      <c r="B1007" s="397"/>
      <c r="C1007" s="397"/>
      <c r="D1007" s="398"/>
      <c r="E1007" s="397"/>
      <c r="F1007" s="398"/>
      <c r="G1007" s="397"/>
      <c r="H1007" s="39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ht="14.25" customHeight="1">
      <c r="A1008" s="397"/>
      <c r="B1008" s="397"/>
      <c r="C1008" s="397"/>
      <c r="D1008" s="398"/>
      <c r="E1008" s="397"/>
      <c r="F1008" s="398"/>
      <c r="G1008" s="397"/>
      <c r="H1008" s="39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ht="14.25" customHeight="1">
      <c r="A1009" s="397"/>
      <c r="B1009" s="397"/>
      <c r="C1009" s="397"/>
      <c r="D1009" s="398"/>
      <c r="E1009" s="397"/>
      <c r="F1009" s="398"/>
      <c r="G1009" s="397"/>
      <c r="H1009" s="39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ht="14.25" customHeight="1">
      <c r="A1010" s="397"/>
      <c r="B1010" s="397"/>
      <c r="C1010" s="397"/>
      <c r="D1010" s="398"/>
      <c r="E1010" s="397"/>
      <c r="F1010" s="398"/>
      <c r="G1010" s="397"/>
      <c r="H1010" s="39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ht="14.25" customHeight="1">
      <c r="A1011" s="397"/>
      <c r="B1011" s="397"/>
      <c r="C1011" s="397"/>
      <c r="D1011" s="398"/>
      <c r="E1011" s="397"/>
      <c r="F1011" s="398"/>
      <c r="G1011" s="397"/>
      <c r="H1011" s="39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</sheetData>
  <mergeCells count="15">
    <mergeCell ref="B32:C32"/>
    <mergeCell ref="B33:D33"/>
    <mergeCell ref="E33:J33"/>
    <mergeCell ref="B40:C40"/>
    <mergeCell ref="B41:D41"/>
    <mergeCell ref="E41:J41"/>
    <mergeCell ref="B48:C48"/>
    <mergeCell ref="B49:C49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