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ОНКУРСИ МІСЬКА РАДА  2025 РІК\УКФ\ЗВІТУВАННЯ\"/>
    </mc:Choice>
  </mc:AlternateContent>
  <bookViews>
    <workbookView xWindow="0" yWindow="0" windowWidth="28800" windowHeight="11730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Print_Area" localSheetId="1">'Кошторис  витрат'!$A$1:$AA$245</definedName>
  </definedNames>
  <calcPr calcId="162913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30" i="2" l="1"/>
  <c r="J31" i="2"/>
  <c r="J32" i="2"/>
  <c r="J33" i="2"/>
  <c r="J34" i="2"/>
  <c r="J35" i="2"/>
  <c r="V166" i="2" l="1"/>
  <c r="V165" i="2"/>
  <c r="S166" i="2"/>
  <c r="S165" i="2"/>
  <c r="P166" i="2"/>
  <c r="P165" i="2"/>
  <c r="M166" i="2"/>
  <c r="M165" i="2"/>
  <c r="J166" i="2"/>
  <c r="X166" i="2" s="1"/>
  <c r="J165" i="2"/>
  <c r="X165" i="2" s="1"/>
  <c r="G166" i="2"/>
  <c r="W166" i="2" s="1"/>
  <c r="G165" i="2"/>
  <c r="W165" i="2" s="1"/>
  <c r="J80" i="2"/>
  <c r="G80" i="2"/>
  <c r="V80" i="2"/>
  <c r="V79" i="2"/>
  <c r="V78" i="2"/>
  <c r="S80" i="2"/>
  <c r="S79" i="2"/>
  <c r="S78" i="2"/>
  <c r="P80" i="2"/>
  <c r="P79" i="2"/>
  <c r="P78" i="2"/>
  <c r="X78" i="2" s="1"/>
  <c r="M80" i="2"/>
  <c r="M79" i="2"/>
  <c r="M78" i="2"/>
  <c r="J79" i="2"/>
  <c r="G79" i="2"/>
  <c r="V77" i="2"/>
  <c r="S77" i="2"/>
  <c r="P77" i="2"/>
  <c r="M77" i="2"/>
  <c r="J78" i="2"/>
  <c r="G78" i="2"/>
  <c r="J77" i="2"/>
  <c r="G77" i="2"/>
  <c r="Y166" i="2" l="1"/>
  <c r="Z166" i="2" s="1"/>
  <c r="X79" i="2"/>
  <c r="W78" i="2"/>
  <c r="Y78" i="2" s="1"/>
  <c r="Z78" i="2" s="1"/>
  <c r="W80" i="2"/>
  <c r="W79" i="2"/>
  <c r="Y79" i="2" s="1"/>
  <c r="Z79" i="2" s="1"/>
  <c r="X80" i="2"/>
  <c r="Y80" i="2" l="1"/>
  <c r="Z80" i="2" s="1"/>
  <c r="T130" i="2" l="1"/>
  <c r="Q130" i="2"/>
  <c r="N130" i="2"/>
  <c r="K130" i="2"/>
  <c r="H130" i="2"/>
  <c r="E130" i="2"/>
  <c r="V76" i="2" l="1"/>
  <c r="S76" i="2"/>
  <c r="X77" i="2"/>
  <c r="P76" i="2"/>
  <c r="M76" i="2"/>
  <c r="V75" i="2"/>
  <c r="S75" i="2"/>
  <c r="P75" i="2"/>
  <c r="M75" i="2"/>
  <c r="J76" i="2"/>
  <c r="G76" i="2"/>
  <c r="V63" i="2"/>
  <c r="V62" i="2"/>
  <c r="S63" i="2"/>
  <c r="S62" i="2"/>
  <c r="P63" i="2"/>
  <c r="P62" i="2"/>
  <c r="M63" i="2"/>
  <c r="M62" i="2"/>
  <c r="J63" i="2"/>
  <c r="G63" i="2"/>
  <c r="V74" i="2"/>
  <c r="S74" i="2"/>
  <c r="P74" i="2"/>
  <c r="M74" i="2"/>
  <c r="J75" i="2"/>
  <c r="G75" i="2"/>
  <c r="V73" i="2"/>
  <c r="S73" i="2"/>
  <c r="P73" i="2"/>
  <c r="M73" i="2"/>
  <c r="J74" i="2"/>
  <c r="G74" i="2"/>
  <c r="V72" i="2"/>
  <c r="S72" i="2"/>
  <c r="P72" i="2"/>
  <c r="M72" i="2"/>
  <c r="J73" i="2"/>
  <c r="G73" i="2"/>
  <c r="V71" i="2"/>
  <c r="S71" i="2"/>
  <c r="P71" i="2"/>
  <c r="M71" i="2"/>
  <c r="J72" i="2"/>
  <c r="G72" i="2"/>
  <c r="V70" i="2"/>
  <c r="S70" i="2"/>
  <c r="P70" i="2"/>
  <c r="M70" i="2"/>
  <c r="J71" i="2"/>
  <c r="G71" i="2"/>
  <c r="V69" i="2"/>
  <c r="S69" i="2"/>
  <c r="P69" i="2"/>
  <c r="M69" i="2"/>
  <c r="J70" i="2"/>
  <c r="G70" i="2"/>
  <c r="V68" i="2"/>
  <c r="V67" i="2"/>
  <c r="S68" i="2"/>
  <c r="P68" i="2"/>
  <c r="M68" i="2"/>
  <c r="J69" i="2"/>
  <c r="G69" i="2"/>
  <c r="S67" i="2"/>
  <c r="P67" i="2"/>
  <c r="M67" i="2"/>
  <c r="J68" i="2"/>
  <c r="G68" i="2"/>
  <c r="V66" i="2"/>
  <c r="S66" i="2"/>
  <c r="P66" i="2"/>
  <c r="M66" i="2"/>
  <c r="J67" i="2"/>
  <c r="G67" i="2"/>
  <c r="V65" i="2"/>
  <c r="S65" i="2"/>
  <c r="P65" i="2"/>
  <c r="M65" i="2"/>
  <c r="J66" i="2"/>
  <c r="G66" i="2"/>
  <c r="V64" i="2"/>
  <c r="S64" i="2"/>
  <c r="P64" i="2"/>
  <c r="M64" i="2"/>
  <c r="J65" i="2"/>
  <c r="G65" i="2"/>
  <c r="J64" i="2"/>
  <c r="J62" i="2"/>
  <c r="X62" i="2" s="1"/>
  <c r="G64" i="2"/>
  <c r="G62" i="2"/>
  <c r="W62" i="2" s="1"/>
  <c r="V61" i="2"/>
  <c r="S61" i="2"/>
  <c r="P61" i="2"/>
  <c r="M61" i="2"/>
  <c r="V60" i="2"/>
  <c r="S60" i="2"/>
  <c r="P60" i="2"/>
  <c r="M60" i="2"/>
  <c r="J61" i="2"/>
  <c r="G61" i="2"/>
  <c r="V59" i="2"/>
  <c r="V58" i="2"/>
  <c r="S59" i="2"/>
  <c r="P59" i="2"/>
  <c r="M59" i="2"/>
  <c r="J60" i="2"/>
  <c r="G60" i="2"/>
  <c r="S58" i="2"/>
  <c r="P58" i="2"/>
  <c r="M58" i="2"/>
  <c r="J59" i="2"/>
  <c r="G59" i="2"/>
  <c r="V57" i="2"/>
  <c r="S57" i="2"/>
  <c r="P57" i="2"/>
  <c r="M57" i="2"/>
  <c r="J58" i="2"/>
  <c r="G58" i="2"/>
  <c r="V56" i="2"/>
  <c r="S56" i="2"/>
  <c r="P56" i="2"/>
  <c r="M56" i="2"/>
  <c r="J57" i="2"/>
  <c r="G57" i="2"/>
  <c r="G56" i="2"/>
  <c r="V55" i="2"/>
  <c r="S55" i="2"/>
  <c r="P55" i="2"/>
  <c r="M55" i="2"/>
  <c r="J56" i="2"/>
  <c r="J55" i="2"/>
  <c r="G55" i="2"/>
  <c r="J53" i="2"/>
  <c r="G53" i="2"/>
  <c r="G54" i="2"/>
  <c r="G232" i="2"/>
  <c r="M218" i="2"/>
  <c r="P164" i="2"/>
  <c r="X164" i="2" s="1"/>
  <c r="P163" i="2"/>
  <c r="X163" i="2" s="1"/>
  <c r="P162" i="2"/>
  <c r="X162" i="2" s="1"/>
  <c r="P161" i="2"/>
  <c r="X161" i="2" s="1"/>
  <c r="P160" i="2"/>
  <c r="X160" i="2" s="1"/>
  <c r="P159" i="2"/>
  <c r="X159" i="2" s="1"/>
  <c r="P158" i="2"/>
  <c r="X158" i="2" s="1"/>
  <c r="P157" i="2"/>
  <c r="X157" i="2" s="1"/>
  <c r="P156" i="2"/>
  <c r="X156" i="2" s="1"/>
  <c r="P155" i="2"/>
  <c r="X155" i="2" s="1"/>
  <c r="P154" i="2"/>
  <c r="X154" i="2" s="1"/>
  <c r="P153" i="2"/>
  <c r="X153" i="2" s="1"/>
  <c r="P152" i="2"/>
  <c r="X152" i="2" s="1"/>
  <c r="P151" i="2"/>
  <c r="X151" i="2" s="1"/>
  <c r="P150" i="2"/>
  <c r="X150" i="2" s="1"/>
  <c r="P149" i="2"/>
  <c r="X149" i="2" s="1"/>
  <c r="P148" i="2"/>
  <c r="X148" i="2" s="1"/>
  <c r="P147" i="2"/>
  <c r="X147" i="2" s="1"/>
  <c r="P146" i="2"/>
  <c r="X146" i="2" s="1"/>
  <c r="P145" i="2"/>
  <c r="X145" i="2" s="1"/>
  <c r="P144" i="2"/>
  <c r="X144" i="2" s="1"/>
  <c r="P143" i="2"/>
  <c r="X143" i="2" s="1"/>
  <c r="P142" i="2"/>
  <c r="X142" i="2" s="1"/>
  <c r="P141" i="2"/>
  <c r="X141" i="2" s="1"/>
  <c r="P140" i="2"/>
  <c r="X140" i="2" s="1"/>
  <c r="P139" i="2"/>
  <c r="X139" i="2" s="1"/>
  <c r="P138" i="2"/>
  <c r="X138" i="2" s="1"/>
  <c r="P137" i="2"/>
  <c r="X137" i="2" s="1"/>
  <c r="P136" i="2"/>
  <c r="X136" i="2" s="1"/>
  <c r="P135" i="2"/>
  <c r="X135" i="2" s="1"/>
  <c r="P134" i="2"/>
  <c r="X134" i="2" s="1"/>
  <c r="P133" i="2"/>
  <c r="X133" i="2" s="1"/>
  <c r="P132" i="2"/>
  <c r="P131" i="2"/>
  <c r="M164" i="2"/>
  <c r="W164" i="2" s="1"/>
  <c r="M163" i="2"/>
  <c r="W163" i="2" s="1"/>
  <c r="M162" i="2"/>
  <c r="W162" i="2" s="1"/>
  <c r="M161" i="2"/>
  <c r="W161" i="2" s="1"/>
  <c r="M160" i="2"/>
  <c r="W160" i="2" s="1"/>
  <c r="M159" i="2"/>
  <c r="W159" i="2" s="1"/>
  <c r="M158" i="2"/>
  <c r="W158" i="2" s="1"/>
  <c r="M157" i="2"/>
  <c r="W157" i="2" s="1"/>
  <c r="M156" i="2"/>
  <c r="W156" i="2" s="1"/>
  <c r="M155" i="2"/>
  <c r="W155" i="2" s="1"/>
  <c r="M154" i="2"/>
  <c r="W154" i="2" s="1"/>
  <c r="M153" i="2"/>
  <c r="W153" i="2" s="1"/>
  <c r="M152" i="2"/>
  <c r="W152" i="2" s="1"/>
  <c r="M151" i="2"/>
  <c r="W151" i="2" s="1"/>
  <c r="M150" i="2"/>
  <c r="W150" i="2" s="1"/>
  <c r="M149" i="2"/>
  <c r="W149" i="2" s="1"/>
  <c r="M148" i="2"/>
  <c r="W148" i="2" s="1"/>
  <c r="M147" i="2"/>
  <c r="W147" i="2" s="1"/>
  <c r="M146" i="2"/>
  <c r="W146" i="2" s="1"/>
  <c r="M145" i="2"/>
  <c r="W145" i="2" s="1"/>
  <c r="M144" i="2"/>
  <c r="W144" i="2" s="1"/>
  <c r="M143" i="2"/>
  <c r="W143" i="2" s="1"/>
  <c r="M142" i="2"/>
  <c r="W142" i="2" s="1"/>
  <c r="M141" i="2"/>
  <c r="W141" i="2" s="1"/>
  <c r="M140" i="2"/>
  <c r="W140" i="2" s="1"/>
  <c r="M139" i="2"/>
  <c r="W139" i="2" s="1"/>
  <c r="M138" i="2"/>
  <c r="W138" i="2" s="1"/>
  <c r="M137" i="2"/>
  <c r="W137" i="2" s="1"/>
  <c r="M136" i="2"/>
  <c r="W136" i="2" s="1"/>
  <c r="M135" i="2"/>
  <c r="W135" i="2" s="1"/>
  <c r="M134" i="2"/>
  <c r="W134" i="2" s="1"/>
  <c r="M133" i="2"/>
  <c r="W133" i="2" s="1"/>
  <c r="M132" i="2"/>
  <c r="M131" i="2"/>
  <c r="G131" i="2"/>
  <c r="G132" i="2"/>
  <c r="G123" i="2"/>
  <c r="P82" i="2"/>
  <c r="M82" i="2"/>
  <c r="V34" i="2"/>
  <c r="V33" i="2"/>
  <c r="V32" i="2"/>
  <c r="V31" i="2"/>
  <c r="S34" i="2"/>
  <c r="S33" i="2"/>
  <c r="S32" i="2"/>
  <c r="S31" i="2"/>
  <c r="P34" i="2"/>
  <c r="X34" i="2" s="1"/>
  <c r="P33" i="2"/>
  <c r="P32" i="2"/>
  <c r="X32" i="2" s="1"/>
  <c r="P31" i="2"/>
  <c r="X31" i="2" s="1"/>
  <c r="M34" i="2"/>
  <c r="M33" i="2"/>
  <c r="M32" i="2"/>
  <c r="M31" i="2"/>
  <c r="G35" i="2"/>
  <c r="G34" i="2"/>
  <c r="G33" i="2"/>
  <c r="G32" i="2"/>
  <c r="G31" i="2"/>
  <c r="G30" i="2"/>
  <c r="X66" i="2" l="1"/>
  <c r="W69" i="2"/>
  <c r="X72" i="2"/>
  <c r="X74" i="2"/>
  <c r="G52" i="2"/>
  <c r="X61" i="2"/>
  <c r="P130" i="2"/>
  <c r="M130" i="2"/>
  <c r="Y138" i="2"/>
  <c r="Z138" i="2" s="1"/>
  <c r="Y146" i="2"/>
  <c r="Z146" i="2" s="1"/>
  <c r="Y154" i="2"/>
  <c r="Z154" i="2" s="1"/>
  <c r="Y162" i="2"/>
  <c r="Z162" i="2" s="1"/>
  <c r="X64" i="2"/>
  <c r="X70" i="2"/>
  <c r="X58" i="2"/>
  <c r="X67" i="2"/>
  <c r="W74" i="2"/>
  <c r="W31" i="2"/>
  <c r="Y31" i="2" s="1"/>
  <c r="W65" i="2"/>
  <c r="X69" i="2"/>
  <c r="Y69" i="2" s="1"/>
  <c r="Z69" i="2" s="1"/>
  <c r="W71" i="2"/>
  <c r="W76" i="2"/>
  <c r="X57" i="2"/>
  <c r="W59" i="2"/>
  <c r="X65" i="2"/>
  <c r="X68" i="2"/>
  <c r="X71" i="2"/>
  <c r="X75" i="2"/>
  <c r="W63" i="2"/>
  <c r="X56" i="2"/>
  <c r="W60" i="2"/>
  <c r="W68" i="2"/>
  <c r="W55" i="2"/>
  <c r="W56" i="2"/>
  <c r="Y56" i="2" s="1"/>
  <c r="Z56" i="2" s="1"/>
  <c r="W58" i="2"/>
  <c r="Y58" i="2" s="1"/>
  <c r="Z58" i="2" s="1"/>
  <c r="X59" i="2"/>
  <c r="W61" i="2"/>
  <c r="Y61" i="2" s="1"/>
  <c r="Z61" i="2" s="1"/>
  <c r="W64" i="2"/>
  <c r="W70" i="2"/>
  <c r="X76" i="2"/>
  <c r="W57" i="2"/>
  <c r="X60" i="2"/>
  <c r="W67" i="2"/>
  <c r="W73" i="2"/>
  <c r="X55" i="2"/>
  <c r="W66" i="2"/>
  <c r="Y66" i="2" s="1"/>
  <c r="Z66" i="2" s="1"/>
  <c r="W72" i="2"/>
  <c r="Y72" i="2" s="1"/>
  <c r="Z72" i="2" s="1"/>
  <c r="X73" i="2"/>
  <c r="W75" i="2"/>
  <c r="X63" i="2"/>
  <c r="W77" i="2"/>
  <c r="Y77" i="2" s="1"/>
  <c r="Z77" i="2" s="1"/>
  <c r="Y62" i="2"/>
  <c r="Z62" i="2" s="1"/>
  <c r="Y74" i="2"/>
  <c r="Z74" i="2" s="1"/>
  <c r="Y136" i="2"/>
  <c r="Z136" i="2" s="1"/>
  <c r="Y140" i="2"/>
  <c r="Z140" i="2" s="1"/>
  <c r="Y144" i="2"/>
  <c r="Z144" i="2" s="1"/>
  <c r="Y148" i="2"/>
  <c r="Z148" i="2" s="1"/>
  <c r="Y152" i="2"/>
  <c r="Z152" i="2" s="1"/>
  <c r="Y156" i="2"/>
  <c r="Z156" i="2" s="1"/>
  <c r="Y160" i="2"/>
  <c r="Z160" i="2" s="1"/>
  <c r="Y164" i="2"/>
  <c r="Z164" i="2" s="1"/>
  <c r="X33" i="2"/>
  <c r="Y135" i="2"/>
  <c r="Z135" i="2" s="1"/>
  <c r="Y139" i="2"/>
  <c r="Z139" i="2" s="1"/>
  <c r="Y143" i="2"/>
  <c r="Z143" i="2" s="1"/>
  <c r="Y147" i="2"/>
  <c r="Z147" i="2" s="1"/>
  <c r="Y151" i="2"/>
  <c r="Z151" i="2" s="1"/>
  <c r="Y155" i="2"/>
  <c r="Z155" i="2" s="1"/>
  <c r="Y159" i="2"/>
  <c r="Z159" i="2" s="1"/>
  <c r="Y163" i="2"/>
  <c r="Z163" i="2" s="1"/>
  <c r="Y141" i="2"/>
  <c r="Z141" i="2" s="1"/>
  <c r="Y149" i="2"/>
  <c r="Z149" i="2" s="1"/>
  <c r="Y157" i="2"/>
  <c r="Z157" i="2" s="1"/>
  <c r="Y142" i="2"/>
  <c r="Z142" i="2" s="1"/>
  <c r="Y150" i="2"/>
  <c r="Z150" i="2" s="1"/>
  <c r="Y158" i="2"/>
  <c r="Z158" i="2" s="1"/>
  <c r="Y133" i="2"/>
  <c r="Z133" i="2" s="1"/>
  <c r="Y137" i="2"/>
  <c r="Z137" i="2" s="1"/>
  <c r="Y134" i="2"/>
  <c r="Z134" i="2" s="1"/>
  <c r="Y145" i="2"/>
  <c r="Z145" i="2" s="1"/>
  <c r="Y153" i="2"/>
  <c r="Z153" i="2" s="1"/>
  <c r="Y161" i="2"/>
  <c r="Z161" i="2" s="1"/>
  <c r="W34" i="2"/>
  <c r="Y34" i="2" s="1"/>
  <c r="Z34" i="2" s="1"/>
  <c r="W33" i="2"/>
  <c r="W32" i="2"/>
  <c r="Y32" i="2" s="1"/>
  <c r="Y33" i="2" l="1"/>
  <c r="Z33" i="2" s="1"/>
  <c r="Y68" i="2"/>
  <c r="Z68" i="2" s="1"/>
  <c r="Y70" i="2"/>
  <c r="Z70" i="2" s="1"/>
  <c r="Y65" i="2"/>
  <c r="Z65" i="2" s="1"/>
  <c r="Y76" i="2"/>
  <c r="Z76" i="2" s="1"/>
  <c r="Y73" i="2"/>
  <c r="Z73" i="2" s="1"/>
  <c r="Y71" i="2"/>
  <c r="Z71" i="2" s="1"/>
  <c r="Y59" i="2"/>
  <c r="Z59" i="2" s="1"/>
  <c r="Y75" i="2"/>
  <c r="Z75" i="2" s="1"/>
  <c r="Y64" i="2"/>
  <c r="Z64" i="2" s="1"/>
  <c r="Y60" i="2"/>
  <c r="Z60" i="2" s="1"/>
  <c r="Y67" i="2"/>
  <c r="Z67" i="2" s="1"/>
  <c r="Y57" i="2"/>
  <c r="Z57" i="2" s="1"/>
  <c r="Y63" i="2"/>
  <c r="Z63" i="2" s="1"/>
  <c r="Y55" i="2"/>
  <c r="Z32" i="2"/>
  <c r="J33" i="3" l="1"/>
  <c r="G33" i="3"/>
  <c r="D33" i="3"/>
  <c r="J25" i="3"/>
  <c r="G25" i="3"/>
  <c r="D25" i="3"/>
  <c r="J17" i="3"/>
  <c r="G17" i="3"/>
  <c r="G34" i="3" s="1"/>
  <c r="D17" i="3"/>
  <c r="D34" i="3" s="1"/>
  <c r="V236" i="2"/>
  <c r="S236" i="2"/>
  <c r="P236" i="2"/>
  <c r="M236" i="2"/>
  <c r="J236" i="2"/>
  <c r="G236" i="2"/>
  <c r="V235" i="2"/>
  <c r="S235" i="2"/>
  <c r="P235" i="2"/>
  <c r="M235" i="2"/>
  <c r="J235" i="2"/>
  <c r="X235" i="2" s="1"/>
  <c r="G235" i="2"/>
  <c r="V234" i="2"/>
  <c r="S234" i="2"/>
  <c r="P234" i="2"/>
  <c r="X234" i="2" s="1"/>
  <c r="M234" i="2"/>
  <c r="J234" i="2"/>
  <c r="G234" i="2"/>
  <c r="V233" i="2"/>
  <c r="S233" i="2"/>
  <c r="P233" i="2"/>
  <c r="M233" i="2"/>
  <c r="J233" i="2"/>
  <c r="G233" i="2"/>
  <c r="V232" i="2"/>
  <c r="S232" i="2"/>
  <c r="P232" i="2"/>
  <c r="M232" i="2"/>
  <c r="J232" i="2"/>
  <c r="V231" i="2"/>
  <c r="S231" i="2"/>
  <c r="P231" i="2"/>
  <c r="M231" i="2"/>
  <c r="J231" i="2"/>
  <c r="G231" i="2"/>
  <c r="V230" i="2"/>
  <c r="S230" i="2"/>
  <c r="P230" i="2"/>
  <c r="M230" i="2"/>
  <c r="J230" i="2"/>
  <c r="G230" i="2"/>
  <c r="T229" i="2"/>
  <c r="Q229" i="2"/>
  <c r="N229" i="2"/>
  <c r="K229" i="2"/>
  <c r="H229" i="2"/>
  <c r="E229" i="2"/>
  <c r="V228" i="2"/>
  <c r="S228" i="2"/>
  <c r="P228" i="2"/>
  <c r="M228" i="2"/>
  <c r="J228" i="2"/>
  <c r="G228" i="2"/>
  <c r="V227" i="2"/>
  <c r="S227" i="2"/>
  <c r="P227" i="2"/>
  <c r="M227" i="2"/>
  <c r="J227" i="2"/>
  <c r="G227" i="2"/>
  <c r="V226" i="2"/>
  <c r="S226" i="2"/>
  <c r="P226" i="2"/>
  <c r="M226" i="2"/>
  <c r="J226" i="2"/>
  <c r="G226" i="2"/>
  <c r="T225" i="2"/>
  <c r="Q225" i="2"/>
  <c r="N225" i="2"/>
  <c r="K225" i="2"/>
  <c r="H225" i="2"/>
  <c r="E225" i="2"/>
  <c r="V224" i="2"/>
  <c r="S224" i="2"/>
  <c r="P224" i="2"/>
  <c r="M224" i="2"/>
  <c r="J224" i="2"/>
  <c r="G224" i="2"/>
  <c r="V223" i="2"/>
  <c r="S223" i="2"/>
  <c r="P223" i="2"/>
  <c r="M223" i="2"/>
  <c r="J223" i="2"/>
  <c r="G223" i="2"/>
  <c r="V222" i="2"/>
  <c r="S222" i="2"/>
  <c r="P222" i="2"/>
  <c r="M222" i="2"/>
  <c r="J222" i="2"/>
  <c r="G222" i="2"/>
  <c r="V221" i="2"/>
  <c r="V220" i="2" s="1"/>
  <c r="S221" i="2"/>
  <c r="P221" i="2"/>
  <c r="M221" i="2"/>
  <c r="J221" i="2"/>
  <c r="G221" i="2"/>
  <c r="T220" i="2"/>
  <c r="Q220" i="2"/>
  <c r="N220" i="2"/>
  <c r="K220" i="2"/>
  <c r="H220" i="2"/>
  <c r="E220" i="2"/>
  <c r="V219" i="2"/>
  <c r="S219" i="2"/>
  <c r="P219" i="2"/>
  <c r="M219" i="2"/>
  <c r="J219" i="2"/>
  <c r="G219" i="2"/>
  <c r="V218" i="2"/>
  <c r="S218" i="2"/>
  <c r="P218" i="2"/>
  <c r="J218" i="2"/>
  <c r="G218" i="2"/>
  <c r="V217" i="2"/>
  <c r="S217" i="2"/>
  <c r="P217" i="2"/>
  <c r="M217" i="2"/>
  <c r="J217" i="2"/>
  <c r="G217" i="2"/>
  <c r="V216" i="2"/>
  <c r="S216" i="2"/>
  <c r="P216" i="2"/>
  <c r="M216" i="2"/>
  <c r="J216" i="2"/>
  <c r="G216" i="2"/>
  <c r="T215" i="2"/>
  <c r="Q215" i="2"/>
  <c r="N215" i="2"/>
  <c r="K215" i="2"/>
  <c r="H215" i="2"/>
  <c r="E215" i="2"/>
  <c r="T213" i="2"/>
  <c r="Q213" i="2"/>
  <c r="N213" i="2"/>
  <c r="K213" i="2"/>
  <c r="H213" i="2"/>
  <c r="E213" i="2"/>
  <c r="V212" i="2"/>
  <c r="S212" i="2"/>
  <c r="P212" i="2"/>
  <c r="M212" i="2"/>
  <c r="J212" i="2"/>
  <c r="G212" i="2"/>
  <c r="V211" i="2"/>
  <c r="S211" i="2"/>
  <c r="P211" i="2"/>
  <c r="M211" i="2"/>
  <c r="J211" i="2"/>
  <c r="G211" i="2"/>
  <c r="V210" i="2"/>
  <c r="S210" i="2"/>
  <c r="P210" i="2"/>
  <c r="M210" i="2"/>
  <c r="J210" i="2"/>
  <c r="G210" i="2"/>
  <c r="V209" i="2"/>
  <c r="S209" i="2"/>
  <c r="P209" i="2"/>
  <c r="M209" i="2"/>
  <c r="J209" i="2"/>
  <c r="G209" i="2"/>
  <c r="T207" i="2"/>
  <c r="Q207" i="2"/>
  <c r="N207" i="2"/>
  <c r="K207" i="2"/>
  <c r="H207" i="2"/>
  <c r="E207" i="2"/>
  <c r="V206" i="2"/>
  <c r="S206" i="2"/>
  <c r="P206" i="2"/>
  <c r="M206" i="2"/>
  <c r="J206" i="2"/>
  <c r="G206" i="2"/>
  <c r="V205" i="2"/>
  <c r="S205" i="2"/>
  <c r="P205" i="2"/>
  <c r="M205" i="2"/>
  <c r="J205" i="2"/>
  <c r="G205" i="2"/>
  <c r="T203" i="2"/>
  <c r="Q203" i="2"/>
  <c r="N203" i="2"/>
  <c r="K203" i="2"/>
  <c r="H203" i="2"/>
  <c r="E203" i="2"/>
  <c r="V202" i="2"/>
  <c r="S202" i="2"/>
  <c r="P202" i="2"/>
  <c r="M202" i="2"/>
  <c r="J202" i="2"/>
  <c r="G202" i="2"/>
  <c r="V201" i="2"/>
  <c r="S201" i="2"/>
  <c r="P201" i="2"/>
  <c r="M201" i="2"/>
  <c r="J201" i="2"/>
  <c r="G201" i="2"/>
  <c r="V200" i="2"/>
  <c r="S200" i="2"/>
  <c r="P200" i="2"/>
  <c r="M200" i="2"/>
  <c r="J200" i="2"/>
  <c r="G200" i="2"/>
  <c r="V199" i="2"/>
  <c r="S199" i="2"/>
  <c r="P199" i="2"/>
  <c r="M199" i="2"/>
  <c r="J199" i="2"/>
  <c r="G199" i="2"/>
  <c r="V198" i="2"/>
  <c r="S198" i="2"/>
  <c r="P198" i="2"/>
  <c r="M198" i="2"/>
  <c r="J198" i="2"/>
  <c r="G198" i="2"/>
  <c r="T196" i="2"/>
  <c r="Q196" i="2"/>
  <c r="N196" i="2"/>
  <c r="K196" i="2"/>
  <c r="H196" i="2"/>
  <c r="E196" i="2"/>
  <c r="V195" i="2"/>
  <c r="S195" i="2"/>
  <c r="P195" i="2"/>
  <c r="M195" i="2"/>
  <c r="J195" i="2"/>
  <c r="G195" i="2"/>
  <c r="V194" i="2"/>
  <c r="S194" i="2"/>
  <c r="P194" i="2"/>
  <c r="M194" i="2"/>
  <c r="J194" i="2"/>
  <c r="G194" i="2"/>
  <c r="V193" i="2"/>
  <c r="S193" i="2"/>
  <c r="P193" i="2"/>
  <c r="M193" i="2"/>
  <c r="J193" i="2"/>
  <c r="G193" i="2"/>
  <c r="V192" i="2"/>
  <c r="S192" i="2"/>
  <c r="P192" i="2"/>
  <c r="M192" i="2"/>
  <c r="J192" i="2"/>
  <c r="G192" i="2"/>
  <c r="V191" i="2"/>
  <c r="S191" i="2"/>
  <c r="P191" i="2"/>
  <c r="M191" i="2"/>
  <c r="J191" i="2"/>
  <c r="G191" i="2"/>
  <c r="V190" i="2"/>
  <c r="S190" i="2"/>
  <c r="P190" i="2"/>
  <c r="M190" i="2"/>
  <c r="J190" i="2"/>
  <c r="G190" i="2"/>
  <c r="T188" i="2"/>
  <c r="Q188" i="2"/>
  <c r="N188" i="2"/>
  <c r="K188" i="2"/>
  <c r="H188" i="2"/>
  <c r="E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T180" i="2"/>
  <c r="Q180" i="2"/>
  <c r="N180" i="2"/>
  <c r="K180" i="2"/>
  <c r="H180" i="2"/>
  <c r="E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G130" i="2"/>
  <c r="V132" i="2"/>
  <c r="S132" i="2"/>
  <c r="J132" i="2"/>
  <c r="V131" i="2"/>
  <c r="S131" i="2"/>
  <c r="J131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T126" i="2"/>
  <c r="Q126" i="2"/>
  <c r="N126" i="2"/>
  <c r="K126" i="2"/>
  <c r="H126" i="2"/>
  <c r="E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T122" i="2"/>
  <c r="Q122" i="2"/>
  <c r="N122" i="2"/>
  <c r="K122" i="2"/>
  <c r="H122" i="2"/>
  <c r="E122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T116" i="2"/>
  <c r="Q116" i="2"/>
  <c r="N116" i="2"/>
  <c r="K116" i="2"/>
  <c r="H116" i="2"/>
  <c r="E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T112" i="2"/>
  <c r="Q112" i="2"/>
  <c r="N112" i="2"/>
  <c r="K112" i="2"/>
  <c r="H112" i="2"/>
  <c r="E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T108" i="2"/>
  <c r="Q108" i="2"/>
  <c r="N108" i="2"/>
  <c r="K108" i="2"/>
  <c r="H108" i="2"/>
  <c r="E108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T102" i="2"/>
  <c r="Q102" i="2"/>
  <c r="N102" i="2"/>
  <c r="K102" i="2"/>
  <c r="H102" i="2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E94" i="2"/>
  <c r="V93" i="2"/>
  <c r="S93" i="2"/>
  <c r="P93" i="2"/>
  <c r="M93" i="2"/>
  <c r="J93" i="2"/>
  <c r="G93" i="2"/>
  <c r="V92" i="2"/>
  <c r="S92" i="2"/>
  <c r="P92" i="2"/>
  <c r="M92" i="2"/>
  <c r="J92" i="2"/>
  <c r="G92" i="2"/>
  <c r="V91" i="2"/>
  <c r="S91" i="2"/>
  <c r="P91" i="2"/>
  <c r="M91" i="2"/>
  <c r="J91" i="2"/>
  <c r="G91" i="2"/>
  <c r="T90" i="2"/>
  <c r="Q90" i="2"/>
  <c r="N90" i="2"/>
  <c r="K90" i="2"/>
  <c r="H90" i="2"/>
  <c r="E90" i="2"/>
  <c r="V89" i="2"/>
  <c r="S89" i="2"/>
  <c r="P89" i="2"/>
  <c r="M89" i="2"/>
  <c r="J89" i="2"/>
  <c r="G89" i="2"/>
  <c r="V88" i="2"/>
  <c r="S88" i="2"/>
  <c r="P88" i="2"/>
  <c r="M88" i="2"/>
  <c r="J88" i="2"/>
  <c r="G88" i="2"/>
  <c r="V87" i="2"/>
  <c r="S87" i="2"/>
  <c r="P87" i="2"/>
  <c r="M87" i="2"/>
  <c r="J87" i="2"/>
  <c r="G87" i="2"/>
  <c r="T86" i="2"/>
  <c r="Q86" i="2"/>
  <c r="N86" i="2"/>
  <c r="K86" i="2"/>
  <c r="H86" i="2"/>
  <c r="E86" i="2"/>
  <c r="V83" i="2"/>
  <c r="S83" i="2"/>
  <c r="P83" i="2"/>
  <c r="M83" i="2"/>
  <c r="V82" i="2"/>
  <c r="X82" i="2" s="1"/>
  <c r="S82" i="2"/>
  <c r="W82" i="2" s="1"/>
  <c r="T81" i="2"/>
  <c r="Q81" i="2"/>
  <c r="N81" i="2"/>
  <c r="K81" i="2"/>
  <c r="V54" i="2"/>
  <c r="S54" i="2"/>
  <c r="P54" i="2"/>
  <c r="M54" i="2"/>
  <c r="J54" i="2"/>
  <c r="J52" i="2" s="1"/>
  <c r="V53" i="2"/>
  <c r="S53" i="2"/>
  <c r="P53" i="2"/>
  <c r="M53" i="2"/>
  <c r="T52" i="2"/>
  <c r="Q52" i="2"/>
  <c r="N52" i="2"/>
  <c r="K52" i="2"/>
  <c r="H52" i="2"/>
  <c r="H84" i="2" s="1"/>
  <c r="E52" i="2"/>
  <c r="E84" i="2" s="1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S47" i="2"/>
  <c r="P47" i="2"/>
  <c r="M47" i="2"/>
  <c r="J47" i="2"/>
  <c r="G47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V43" i="2"/>
  <c r="S43" i="2"/>
  <c r="P43" i="2"/>
  <c r="M43" i="2"/>
  <c r="J43" i="2"/>
  <c r="G43" i="2"/>
  <c r="T42" i="2"/>
  <c r="Q42" i="2"/>
  <c r="N42" i="2"/>
  <c r="K42" i="2"/>
  <c r="H42" i="2"/>
  <c r="E42" i="2"/>
  <c r="V41" i="2"/>
  <c r="S41" i="2"/>
  <c r="P41" i="2"/>
  <c r="M41" i="2"/>
  <c r="J41" i="2"/>
  <c r="G41" i="2"/>
  <c r="V40" i="2"/>
  <c r="S40" i="2"/>
  <c r="P40" i="2"/>
  <c r="M40" i="2"/>
  <c r="J40" i="2"/>
  <c r="G40" i="2"/>
  <c r="V39" i="2"/>
  <c r="S39" i="2"/>
  <c r="P39" i="2"/>
  <c r="M39" i="2"/>
  <c r="J39" i="2"/>
  <c r="G39" i="2"/>
  <c r="T38" i="2"/>
  <c r="N38" i="2"/>
  <c r="K38" i="2"/>
  <c r="H38" i="2"/>
  <c r="E38" i="2"/>
  <c r="V35" i="2"/>
  <c r="S35" i="2"/>
  <c r="P35" i="2"/>
  <c r="M35" i="2"/>
  <c r="V30" i="2"/>
  <c r="S30" i="2"/>
  <c r="P30" i="2"/>
  <c r="M30" i="2"/>
  <c r="G29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4" i="2"/>
  <c r="A3" i="2"/>
  <c r="H30" i="1"/>
  <c r="G30" i="1"/>
  <c r="F30" i="1"/>
  <c r="E30" i="1"/>
  <c r="D30" i="1"/>
  <c r="J29" i="1"/>
  <c r="J28" i="1"/>
  <c r="J27" i="1"/>
  <c r="V225" i="2" l="1"/>
  <c r="M220" i="2"/>
  <c r="S220" i="2"/>
  <c r="W223" i="2"/>
  <c r="W224" i="2"/>
  <c r="X226" i="2"/>
  <c r="X227" i="2"/>
  <c r="J34" i="3"/>
  <c r="J30" i="1"/>
  <c r="J130" i="2"/>
  <c r="P180" i="2"/>
  <c r="X172" i="2"/>
  <c r="X178" i="2"/>
  <c r="X221" i="2"/>
  <c r="X222" i="2"/>
  <c r="X223" i="2"/>
  <c r="X224" i="2"/>
  <c r="Y224" i="2" s="1"/>
  <c r="Z224" i="2" s="1"/>
  <c r="X232" i="2"/>
  <c r="X233" i="2"/>
  <c r="W131" i="2"/>
  <c r="S130" i="2"/>
  <c r="V130" i="2"/>
  <c r="V215" i="2"/>
  <c r="X30" i="2"/>
  <c r="X176" i="2"/>
  <c r="N84" i="2"/>
  <c r="X198" i="2"/>
  <c r="V203" i="2"/>
  <c r="P203" i="2"/>
  <c r="X200" i="2"/>
  <c r="X201" i="2"/>
  <c r="X202" i="2"/>
  <c r="V207" i="2"/>
  <c r="X219" i="2"/>
  <c r="X218" i="2"/>
  <c r="X131" i="2"/>
  <c r="W171" i="2"/>
  <c r="W172" i="2"/>
  <c r="Y172" i="2" s="1"/>
  <c r="Z172" i="2" s="1"/>
  <c r="W173" i="2"/>
  <c r="W174" i="2"/>
  <c r="W179" i="2"/>
  <c r="W190" i="2"/>
  <c r="S196" i="2"/>
  <c r="M196" i="2"/>
  <c r="W192" i="2"/>
  <c r="W193" i="2"/>
  <c r="W194" i="2"/>
  <c r="W195" i="2"/>
  <c r="M207" i="2"/>
  <c r="W206" i="2"/>
  <c r="X209" i="2"/>
  <c r="X210" i="2"/>
  <c r="X211" i="2"/>
  <c r="X212" i="2"/>
  <c r="G229" i="2"/>
  <c r="V196" i="2"/>
  <c r="X191" i="2"/>
  <c r="X192" i="2"/>
  <c r="X216" i="2"/>
  <c r="V229" i="2"/>
  <c r="P229" i="2"/>
  <c r="Q237" i="2"/>
  <c r="M229" i="2"/>
  <c r="T167" i="2"/>
  <c r="X132" i="2"/>
  <c r="J220" i="2"/>
  <c r="X228" i="2"/>
  <c r="S52" i="2"/>
  <c r="X43" i="2"/>
  <c r="V98" i="2"/>
  <c r="V102" i="2"/>
  <c r="P102" i="2"/>
  <c r="X105" i="2"/>
  <c r="V108" i="2"/>
  <c r="X111" i="2"/>
  <c r="J116" i="2"/>
  <c r="V116" i="2"/>
  <c r="S94" i="2"/>
  <c r="X99" i="2"/>
  <c r="X100" i="2"/>
  <c r="S126" i="2"/>
  <c r="S17" i="2"/>
  <c r="Q27" i="2" s="1"/>
  <c r="S27" i="2" s="1"/>
  <c r="W23" i="2"/>
  <c r="W24" i="2"/>
  <c r="S38" i="2"/>
  <c r="V86" i="2"/>
  <c r="X91" i="2"/>
  <c r="W39" i="2"/>
  <c r="W40" i="2"/>
  <c r="P42" i="2"/>
  <c r="X45" i="2"/>
  <c r="V52" i="2"/>
  <c r="W103" i="2"/>
  <c r="S102" i="2"/>
  <c r="W105" i="2"/>
  <c r="W127" i="2"/>
  <c r="W129" i="2"/>
  <c r="X101" i="2"/>
  <c r="W104" i="2"/>
  <c r="P38" i="2"/>
  <c r="X41" i="2"/>
  <c r="W45" i="2"/>
  <c r="S46" i="2"/>
  <c r="G112" i="2"/>
  <c r="S112" i="2"/>
  <c r="S116" i="2"/>
  <c r="M116" i="2"/>
  <c r="W119" i="2"/>
  <c r="J122" i="2"/>
  <c r="V81" i="2"/>
  <c r="M90" i="2"/>
  <c r="X93" i="2"/>
  <c r="V90" i="2"/>
  <c r="X97" i="2"/>
  <c r="S98" i="2"/>
  <c r="W100" i="2"/>
  <c r="W101" i="2"/>
  <c r="X114" i="2"/>
  <c r="H167" i="2"/>
  <c r="J13" i="2"/>
  <c r="H26" i="2" s="1"/>
  <c r="X16" i="2"/>
  <c r="P17" i="2"/>
  <c r="N27" i="2" s="1"/>
  <c r="P27" i="2" s="1"/>
  <c r="X20" i="2"/>
  <c r="X22" i="2"/>
  <c r="V21" i="2"/>
  <c r="T28" i="2" s="1"/>
  <c r="V28" i="2" s="1"/>
  <c r="X24" i="2"/>
  <c r="X14" i="2"/>
  <c r="W18" i="2"/>
  <c r="W19" i="2"/>
  <c r="S29" i="2"/>
  <c r="M21" i="2"/>
  <c r="K28" i="2" s="1"/>
  <c r="M28" i="2" s="1"/>
  <c r="P21" i="2"/>
  <c r="N28" i="2" s="1"/>
  <c r="P28" i="2" s="1"/>
  <c r="M29" i="2"/>
  <c r="X40" i="2"/>
  <c r="E50" i="2"/>
  <c r="M52" i="2"/>
  <c r="P90" i="2"/>
  <c r="V122" i="2"/>
  <c r="X179" i="2"/>
  <c r="X193" i="2"/>
  <c r="X194" i="2"/>
  <c r="X195" i="2"/>
  <c r="X206" i="2"/>
  <c r="X19" i="2"/>
  <c r="V29" i="2"/>
  <c r="P29" i="2"/>
  <c r="X35" i="2"/>
  <c r="W47" i="2"/>
  <c r="W48" i="2"/>
  <c r="W49" i="2"/>
  <c r="S81" i="2"/>
  <c r="S86" i="2"/>
  <c r="M86" i="2"/>
  <c r="M94" i="2"/>
  <c r="W96" i="2"/>
  <c r="W97" i="2"/>
  <c r="P108" i="2"/>
  <c r="X110" i="2"/>
  <c r="W115" i="2"/>
  <c r="X173" i="2"/>
  <c r="X174" i="2"/>
  <c r="X175" i="2"/>
  <c r="W201" i="2"/>
  <c r="Y201" i="2" s="1"/>
  <c r="Z201" i="2" s="1"/>
  <c r="W202" i="2"/>
  <c r="V213" i="2"/>
  <c r="W230" i="2"/>
  <c r="S229" i="2"/>
  <c r="W231" i="2"/>
  <c r="W232" i="2"/>
  <c r="Y232" i="2" s="1"/>
  <c r="Z232" i="2" s="1"/>
  <c r="W233" i="2"/>
  <c r="Y233" i="2" s="1"/>
  <c r="Z233" i="2" s="1"/>
  <c r="W234" i="2"/>
  <c r="Y234" i="2" s="1"/>
  <c r="Z234" i="2" s="1"/>
  <c r="W235" i="2"/>
  <c r="Y235" i="2" s="1"/>
  <c r="Z235" i="2" s="1"/>
  <c r="W236" i="2"/>
  <c r="X170" i="2"/>
  <c r="V42" i="2"/>
  <c r="K50" i="2"/>
  <c r="P86" i="2"/>
  <c r="X96" i="2"/>
  <c r="E167" i="2"/>
  <c r="X236" i="2"/>
  <c r="K106" i="2"/>
  <c r="M13" i="2"/>
  <c r="K26" i="2" s="1"/>
  <c r="V17" i="2"/>
  <c r="T27" i="2" s="1"/>
  <c r="V27" i="2" s="1"/>
  <c r="J21" i="2"/>
  <c r="H28" i="2" s="1"/>
  <c r="J28" i="2" s="1"/>
  <c r="V38" i="2"/>
  <c r="J42" i="2"/>
  <c r="Q50" i="2"/>
  <c r="M42" i="2"/>
  <c r="H50" i="2"/>
  <c r="X53" i="2"/>
  <c r="X54" i="2"/>
  <c r="M81" i="2"/>
  <c r="T84" i="2"/>
  <c r="X83" i="2"/>
  <c r="X81" i="2" s="1"/>
  <c r="W92" i="2"/>
  <c r="W93" i="2"/>
  <c r="G94" i="2"/>
  <c r="V94" i="2"/>
  <c r="P94" i="2"/>
  <c r="J98" i="2"/>
  <c r="M98" i="2"/>
  <c r="M108" i="2"/>
  <c r="X109" i="2"/>
  <c r="M112" i="2"/>
  <c r="W114" i="2"/>
  <c r="X115" i="2"/>
  <c r="X118" i="2"/>
  <c r="X119" i="2"/>
  <c r="S122" i="2"/>
  <c r="M122" i="2"/>
  <c r="W125" i="2"/>
  <c r="V126" i="2"/>
  <c r="P126" i="2"/>
  <c r="X129" i="2"/>
  <c r="M180" i="2"/>
  <c r="W170" i="2"/>
  <c r="X171" i="2"/>
  <c r="W177" i="2"/>
  <c r="W178" i="2"/>
  <c r="J188" i="2"/>
  <c r="V188" i="2"/>
  <c r="X183" i="2"/>
  <c r="X184" i="2"/>
  <c r="X185" i="2"/>
  <c r="X186" i="2"/>
  <c r="X187" i="2"/>
  <c r="P196" i="2"/>
  <c r="S203" i="2"/>
  <c r="W199" i="2"/>
  <c r="W200" i="2"/>
  <c r="M213" i="2"/>
  <c r="W210" i="2"/>
  <c r="W211" i="2"/>
  <c r="W212" i="2"/>
  <c r="M215" i="2"/>
  <c r="S215" i="2"/>
  <c r="W218" i="2"/>
  <c r="W219" i="2"/>
  <c r="M225" i="2"/>
  <c r="S225" i="2"/>
  <c r="W228" i="2"/>
  <c r="E237" i="2"/>
  <c r="X217" i="2"/>
  <c r="W14" i="2"/>
  <c r="S13" i="2"/>
  <c r="Q26" i="2" s="1"/>
  <c r="X15" i="2"/>
  <c r="V13" i="2"/>
  <c r="T26" i="2" s="1"/>
  <c r="P13" i="2"/>
  <c r="N26" i="2" s="1"/>
  <c r="M17" i="2"/>
  <c r="K27" i="2" s="1"/>
  <c r="M27" i="2" s="1"/>
  <c r="W20" i="2"/>
  <c r="W30" i="2"/>
  <c r="W35" i="2"/>
  <c r="M38" i="2"/>
  <c r="W41" i="2"/>
  <c r="Y82" i="2"/>
  <c r="Z82" i="2" s="1"/>
  <c r="S108" i="2"/>
  <c r="M126" i="2"/>
  <c r="G180" i="2"/>
  <c r="S180" i="2"/>
  <c r="G196" i="2"/>
  <c r="M203" i="2"/>
  <c r="J203" i="2"/>
  <c r="P215" i="2"/>
  <c r="W15" i="2"/>
  <c r="W16" i="2"/>
  <c r="G17" i="2"/>
  <c r="E27" i="2" s="1"/>
  <c r="G27" i="2" s="1"/>
  <c r="W22" i="2"/>
  <c r="S21" i="2"/>
  <c r="Q28" i="2" s="1"/>
  <c r="S28" i="2" s="1"/>
  <c r="X23" i="2"/>
  <c r="G38" i="2"/>
  <c r="S42" i="2"/>
  <c r="X44" i="2"/>
  <c r="V46" i="2"/>
  <c r="P46" i="2"/>
  <c r="X49" i="2"/>
  <c r="W87" i="2"/>
  <c r="W88" i="2"/>
  <c r="W89" i="2"/>
  <c r="E106" i="2"/>
  <c r="S90" i="2"/>
  <c r="X92" i="2"/>
  <c r="Q106" i="2"/>
  <c r="M102" i="2"/>
  <c r="W110" i="2"/>
  <c r="W111" i="2"/>
  <c r="V112" i="2"/>
  <c r="P112" i="2"/>
  <c r="X124" i="2"/>
  <c r="X125" i="2"/>
  <c r="N167" i="2"/>
  <c r="W175" i="2"/>
  <c r="W176" i="2"/>
  <c r="X177" i="2"/>
  <c r="S188" i="2"/>
  <c r="M188" i="2"/>
  <c r="W184" i="2"/>
  <c r="W185" i="2"/>
  <c r="Y185" i="2" s="1"/>
  <c r="Z185" i="2" s="1"/>
  <c r="W186" i="2"/>
  <c r="W187" i="2"/>
  <c r="G207" i="2"/>
  <c r="S207" i="2"/>
  <c r="J215" i="2"/>
  <c r="K237" i="2"/>
  <c r="X18" i="2"/>
  <c r="J17" i="2"/>
  <c r="H27" i="2" s="1"/>
  <c r="J27" i="2" s="1"/>
  <c r="N29" i="1"/>
  <c r="X39" i="2"/>
  <c r="J38" i="2"/>
  <c r="W44" i="2"/>
  <c r="W53" i="2"/>
  <c r="G84" i="2"/>
  <c r="K84" i="2"/>
  <c r="W169" i="2"/>
  <c r="X103" i="2"/>
  <c r="J102" i="2"/>
  <c r="W123" i="2"/>
  <c r="G122" i="2"/>
  <c r="P207" i="2"/>
  <c r="X205" i="2"/>
  <c r="W95" i="2"/>
  <c r="X123" i="2"/>
  <c r="P122" i="2"/>
  <c r="X87" i="2"/>
  <c r="J86" i="2"/>
  <c r="X89" i="2"/>
  <c r="W99" i="2"/>
  <c r="G98" i="2"/>
  <c r="T106" i="2"/>
  <c r="W113" i="2"/>
  <c r="G13" i="2"/>
  <c r="G21" i="2"/>
  <c r="E28" i="2" s="1"/>
  <c r="G28" i="2" s="1"/>
  <c r="J29" i="2"/>
  <c r="W43" i="2"/>
  <c r="G42" i="2"/>
  <c r="M46" i="2"/>
  <c r="T50" i="2"/>
  <c r="X47" i="2"/>
  <c r="J46" i="2"/>
  <c r="P52" i="2"/>
  <c r="W54" i="2"/>
  <c r="P81" i="2"/>
  <c r="G86" i="2"/>
  <c r="X88" i="2"/>
  <c r="J90" i="2"/>
  <c r="G102" i="2"/>
  <c r="N106" i="2"/>
  <c r="X104" i="2"/>
  <c r="J108" i="2"/>
  <c r="W132" i="2"/>
  <c r="W182" i="2"/>
  <c r="G188" i="2"/>
  <c r="W117" i="2"/>
  <c r="G116" i="2"/>
  <c r="W128" i="2"/>
  <c r="G126" i="2"/>
  <c r="G46" i="2"/>
  <c r="N50" i="2"/>
  <c r="X48" i="2"/>
  <c r="J84" i="2"/>
  <c r="Q84" i="2"/>
  <c r="W83" i="2"/>
  <c r="W91" i="2"/>
  <c r="G90" i="2"/>
  <c r="X95" i="2"/>
  <c r="J94" i="2"/>
  <c r="P98" i="2"/>
  <c r="H106" i="2"/>
  <c r="W109" i="2"/>
  <c r="G108" i="2"/>
  <c r="X117" i="2"/>
  <c r="P116" i="2"/>
  <c r="X127" i="2"/>
  <c r="J126" i="2"/>
  <c r="J180" i="2"/>
  <c r="X169" i="2"/>
  <c r="V180" i="2"/>
  <c r="W216" i="2"/>
  <c r="Y223" i="2"/>
  <c r="Z223" i="2" s="1"/>
  <c r="G225" i="2"/>
  <c r="W227" i="2"/>
  <c r="Y227" i="2" s="1"/>
  <c r="Z227" i="2" s="1"/>
  <c r="T237" i="2"/>
  <c r="X128" i="2"/>
  <c r="Q167" i="2"/>
  <c r="W183" i="2"/>
  <c r="G213" i="2"/>
  <c r="S213" i="2"/>
  <c r="X113" i="2"/>
  <c r="J112" i="2"/>
  <c r="W118" i="2"/>
  <c r="W124" i="2"/>
  <c r="K167" i="2"/>
  <c r="J196" i="2"/>
  <c r="X190" i="2"/>
  <c r="P220" i="2"/>
  <c r="X230" i="2"/>
  <c r="J229" i="2"/>
  <c r="W191" i="2"/>
  <c r="X199" i="2"/>
  <c r="P213" i="2"/>
  <c r="G220" i="2"/>
  <c r="W222" i="2"/>
  <c r="Y222" i="2" s="1"/>
  <c r="Z222" i="2" s="1"/>
  <c r="N237" i="2"/>
  <c r="G203" i="2"/>
  <c r="W198" i="2"/>
  <c r="W209" i="2"/>
  <c r="J213" i="2"/>
  <c r="G215" i="2"/>
  <c r="W217" i="2"/>
  <c r="P225" i="2"/>
  <c r="W226" i="2"/>
  <c r="H237" i="2"/>
  <c r="X231" i="2"/>
  <c r="P188" i="2"/>
  <c r="X182" i="2"/>
  <c r="W205" i="2"/>
  <c r="J207" i="2"/>
  <c r="W221" i="2"/>
  <c r="J225" i="2"/>
  <c r="Y183" i="2" l="1"/>
  <c r="Z183" i="2" s="1"/>
  <c r="X225" i="2"/>
  <c r="W52" i="2"/>
  <c r="Y176" i="2"/>
  <c r="Z176" i="2" s="1"/>
  <c r="Y178" i="2"/>
  <c r="Z178" i="2" s="1"/>
  <c r="Y236" i="2"/>
  <c r="Z236" i="2" s="1"/>
  <c r="X220" i="2"/>
  <c r="Y193" i="2"/>
  <c r="Z193" i="2" s="1"/>
  <c r="Y219" i="2"/>
  <c r="Z219" i="2" s="1"/>
  <c r="Y212" i="2"/>
  <c r="Z212" i="2" s="1"/>
  <c r="Y200" i="2"/>
  <c r="Z200" i="2" s="1"/>
  <c r="X52" i="2"/>
  <c r="Y206" i="2"/>
  <c r="Z206" i="2" s="1"/>
  <c r="S237" i="2"/>
  <c r="Y170" i="2"/>
  <c r="Z170" i="2" s="1"/>
  <c r="V237" i="2"/>
  <c r="X130" i="2"/>
  <c r="X207" i="2"/>
  <c r="W130" i="2"/>
  <c r="Y202" i="2"/>
  <c r="Z202" i="2" s="1"/>
  <c r="Y173" i="2"/>
  <c r="Z173" i="2" s="1"/>
  <c r="X203" i="2"/>
  <c r="Y194" i="2"/>
  <c r="Z194" i="2" s="1"/>
  <c r="Y174" i="2"/>
  <c r="Z174" i="2" s="1"/>
  <c r="Y228" i="2"/>
  <c r="Z228" i="2" s="1"/>
  <c r="Y210" i="2"/>
  <c r="Z210" i="2" s="1"/>
  <c r="Y195" i="2"/>
  <c r="Z195" i="2" s="1"/>
  <c r="Y192" i="2"/>
  <c r="Z192" i="2" s="1"/>
  <c r="Y218" i="2"/>
  <c r="Z218" i="2" s="1"/>
  <c r="Y187" i="2"/>
  <c r="Z187" i="2" s="1"/>
  <c r="S84" i="2"/>
  <c r="Y211" i="2"/>
  <c r="Z211" i="2" s="1"/>
  <c r="Y171" i="2"/>
  <c r="Z171" i="2" s="1"/>
  <c r="X215" i="2"/>
  <c r="X213" i="2"/>
  <c r="Y132" i="2"/>
  <c r="Z132" i="2" s="1"/>
  <c r="Y179" i="2"/>
  <c r="Z179" i="2" s="1"/>
  <c r="W229" i="2"/>
  <c r="Y175" i="2"/>
  <c r="Z175" i="2" s="1"/>
  <c r="V84" i="2"/>
  <c r="P237" i="2"/>
  <c r="M237" i="2"/>
  <c r="Y119" i="2"/>
  <c r="Z119" i="2" s="1"/>
  <c r="Y93" i="2"/>
  <c r="Z93" i="2" s="1"/>
  <c r="Y100" i="2"/>
  <c r="Z100" i="2" s="1"/>
  <c r="V106" i="2"/>
  <c r="Y111" i="2"/>
  <c r="Z111" i="2" s="1"/>
  <c r="Y23" i="2"/>
  <c r="Z23" i="2" s="1"/>
  <c r="Y16" i="2"/>
  <c r="Z16" i="2" s="1"/>
  <c r="X98" i="2"/>
  <c r="Y115" i="2"/>
  <c r="Z115" i="2" s="1"/>
  <c r="M84" i="2"/>
  <c r="Y24" i="2"/>
  <c r="Z24" i="2" s="1"/>
  <c r="Y105" i="2"/>
  <c r="Z105" i="2" s="1"/>
  <c r="X112" i="2"/>
  <c r="Y87" i="2"/>
  <c r="Z87" i="2" s="1"/>
  <c r="X38" i="2"/>
  <c r="Y41" i="2"/>
  <c r="Z41" i="2" s="1"/>
  <c r="Y124" i="2"/>
  <c r="Z124" i="2" s="1"/>
  <c r="Y48" i="2"/>
  <c r="Z48" i="2" s="1"/>
  <c r="V120" i="2"/>
  <c r="S120" i="2"/>
  <c r="Z55" i="2"/>
  <c r="Y97" i="2"/>
  <c r="Z97" i="2" s="1"/>
  <c r="W102" i="2"/>
  <c r="S50" i="2"/>
  <c r="W21" i="2"/>
  <c r="Y114" i="2"/>
  <c r="Z114" i="2" s="1"/>
  <c r="Y101" i="2"/>
  <c r="Z101" i="2" s="1"/>
  <c r="S106" i="2"/>
  <c r="Y129" i="2"/>
  <c r="Z129" i="2" s="1"/>
  <c r="Y40" i="2"/>
  <c r="Z40" i="2" s="1"/>
  <c r="P106" i="2"/>
  <c r="Y104" i="2"/>
  <c r="Z104" i="2" s="1"/>
  <c r="Y88" i="2"/>
  <c r="Z88" i="2" s="1"/>
  <c r="Y54" i="2"/>
  <c r="Z54" i="2" s="1"/>
  <c r="Y103" i="2"/>
  <c r="Z103" i="2" s="1"/>
  <c r="Y83" i="2"/>
  <c r="Z83" i="2" s="1"/>
  <c r="Y44" i="2"/>
  <c r="Z44" i="2" s="1"/>
  <c r="Y96" i="2"/>
  <c r="Z96" i="2" s="1"/>
  <c r="X122" i="2"/>
  <c r="M167" i="2"/>
  <c r="Y45" i="2"/>
  <c r="Z45" i="2" s="1"/>
  <c r="Y47" i="2"/>
  <c r="Z47" i="2" s="1"/>
  <c r="X42" i="2"/>
  <c r="V167" i="2"/>
  <c r="Y165" i="2"/>
  <c r="Z165" i="2" s="1"/>
  <c r="X90" i="2"/>
  <c r="W86" i="2"/>
  <c r="P50" i="2"/>
  <c r="W27" i="2"/>
  <c r="P120" i="2"/>
  <c r="X94" i="2"/>
  <c r="W17" i="2"/>
  <c r="W46" i="2"/>
  <c r="G167" i="2"/>
  <c r="X17" i="2"/>
  <c r="W13" i="2"/>
  <c r="Y14" i="2"/>
  <c r="Z14" i="2" s="1"/>
  <c r="W28" i="2"/>
  <c r="Y18" i="2"/>
  <c r="Z18" i="2" s="1"/>
  <c r="X13" i="2"/>
  <c r="Y19" i="2"/>
  <c r="Z19" i="2" s="1"/>
  <c r="X28" i="2"/>
  <c r="Y30" i="2"/>
  <c r="Z30" i="2" s="1"/>
  <c r="Z31" i="2"/>
  <c r="Y35" i="2"/>
  <c r="Z35" i="2" s="1"/>
  <c r="W29" i="2"/>
  <c r="Y20" i="2"/>
  <c r="Z20" i="2" s="1"/>
  <c r="X21" i="2"/>
  <c r="X27" i="2"/>
  <c r="Y27" i="2" s="1"/>
  <c r="Z27" i="2" s="1"/>
  <c r="Y15" i="2"/>
  <c r="Z15" i="2" s="1"/>
  <c r="Y231" i="2"/>
  <c r="Z231" i="2" s="1"/>
  <c r="V50" i="2"/>
  <c r="P167" i="2"/>
  <c r="Y184" i="2"/>
  <c r="Z184" i="2" s="1"/>
  <c r="Y110" i="2"/>
  <c r="Z110" i="2" s="1"/>
  <c r="S167" i="2"/>
  <c r="Y125" i="2"/>
  <c r="Z125" i="2" s="1"/>
  <c r="X108" i="2"/>
  <c r="Y92" i="2"/>
  <c r="Z92" i="2" s="1"/>
  <c r="X188" i="2"/>
  <c r="M50" i="2"/>
  <c r="Y89" i="2"/>
  <c r="Z89" i="2" s="1"/>
  <c r="M106" i="2"/>
  <c r="Y49" i="2"/>
  <c r="Z49" i="2" s="1"/>
  <c r="Y199" i="2"/>
  <c r="Z199" i="2" s="1"/>
  <c r="X116" i="2"/>
  <c r="G106" i="2"/>
  <c r="P84" i="2"/>
  <c r="J50" i="2"/>
  <c r="Y186" i="2"/>
  <c r="Z186" i="2" s="1"/>
  <c r="M120" i="2"/>
  <c r="Y118" i="2"/>
  <c r="Z118" i="2" s="1"/>
  <c r="Y22" i="2"/>
  <c r="Z22" i="2" s="1"/>
  <c r="W38" i="2"/>
  <c r="X84" i="2"/>
  <c r="Y217" i="2"/>
  <c r="Z217" i="2" s="1"/>
  <c r="X180" i="2"/>
  <c r="X126" i="2"/>
  <c r="G120" i="2"/>
  <c r="X86" i="2"/>
  <c r="X29" i="2"/>
  <c r="Y177" i="2"/>
  <c r="Z177" i="2" s="1"/>
  <c r="X229" i="2"/>
  <c r="Y230" i="2"/>
  <c r="Z230" i="2" s="1"/>
  <c r="W116" i="2"/>
  <c r="Y117" i="2"/>
  <c r="Z117" i="2" s="1"/>
  <c r="E26" i="2"/>
  <c r="W122" i="2"/>
  <c r="Y123" i="2"/>
  <c r="Z123" i="2" s="1"/>
  <c r="T25" i="2"/>
  <c r="V26" i="2"/>
  <c r="V25" i="2" s="1"/>
  <c r="V36" i="2" s="1"/>
  <c r="Y109" i="2"/>
  <c r="Z109" i="2" s="1"/>
  <c r="W108" i="2"/>
  <c r="G50" i="2"/>
  <c r="J120" i="2"/>
  <c r="X46" i="2"/>
  <c r="Y43" i="2"/>
  <c r="Z43" i="2" s="1"/>
  <c r="W42" i="2"/>
  <c r="Y113" i="2"/>
  <c r="Z113" i="2" s="1"/>
  <c r="W112" i="2"/>
  <c r="Y112" i="2" s="1"/>
  <c r="Z112" i="2" s="1"/>
  <c r="J106" i="2"/>
  <c r="Y169" i="2"/>
  <c r="Z169" i="2" s="1"/>
  <c r="W180" i="2"/>
  <c r="Y53" i="2"/>
  <c r="Z53" i="2" s="1"/>
  <c r="Y221" i="2"/>
  <c r="Z221" i="2" s="1"/>
  <c r="W220" i="2"/>
  <c r="K25" i="2"/>
  <c r="M26" i="2"/>
  <c r="M25" i="2" s="1"/>
  <c r="M36" i="2" s="1"/>
  <c r="H25" i="2"/>
  <c r="J26" i="2"/>
  <c r="Y226" i="2"/>
  <c r="Z226" i="2" s="1"/>
  <c r="W225" i="2"/>
  <c r="Y225" i="2" s="1"/>
  <c r="Z225" i="2" s="1"/>
  <c r="W207" i="2"/>
  <c r="Y207" i="2" s="1"/>
  <c r="Z207" i="2" s="1"/>
  <c r="Y205" i="2"/>
  <c r="Z205" i="2" s="1"/>
  <c r="W213" i="2"/>
  <c r="Y209" i="2"/>
  <c r="Z209" i="2" s="1"/>
  <c r="Y191" i="2"/>
  <c r="Z191" i="2" s="1"/>
  <c r="W196" i="2"/>
  <c r="X196" i="2"/>
  <c r="Y190" i="2"/>
  <c r="Z190" i="2" s="1"/>
  <c r="Y216" i="2"/>
  <c r="Z216" i="2" s="1"/>
  <c r="W215" i="2"/>
  <c r="Y128" i="2"/>
  <c r="Z128" i="2" s="1"/>
  <c r="W188" i="2"/>
  <c r="Y188" i="2" s="1"/>
  <c r="Z188" i="2" s="1"/>
  <c r="Y182" i="2"/>
  <c r="Z182" i="2" s="1"/>
  <c r="W98" i="2"/>
  <c r="Y99" i="2"/>
  <c r="Z99" i="2" s="1"/>
  <c r="W126" i="2"/>
  <c r="Y95" i="2"/>
  <c r="Z95" i="2" s="1"/>
  <c r="W94" i="2"/>
  <c r="X102" i="2"/>
  <c r="W203" i="2"/>
  <c r="Y203" i="2" s="1"/>
  <c r="Z203" i="2" s="1"/>
  <c r="Y198" i="2"/>
  <c r="Z198" i="2" s="1"/>
  <c r="J237" i="2"/>
  <c r="Y131" i="2"/>
  <c r="Z131" i="2" s="1"/>
  <c r="G237" i="2"/>
  <c r="Y91" i="2"/>
  <c r="Z91" i="2" s="1"/>
  <c r="W90" i="2"/>
  <c r="W81" i="2"/>
  <c r="J167" i="2"/>
  <c r="Y127" i="2"/>
  <c r="Z127" i="2" s="1"/>
  <c r="Q25" i="2"/>
  <c r="S26" i="2"/>
  <c r="S25" i="2" s="1"/>
  <c r="S36" i="2" s="1"/>
  <c r="Y39" i="2"/>
  <c r="Z39" i="2" s="1"/>
  <c r="P26" i="2"/>
  <c r="P25" i="2" s="1"/>
  <c r="P36" i="2" s="1"/>
  <c r="N25" i="2"/>
  <c r="Y220" i="2" l="1"/>
  <c r="Z220" i="2" s="1"/>
  <c r="Y38" i="2"/>
  <c r="Z38" i="2" s="1"/>
  <c r="Y213" i="2"/>
  <c r="Z213" i="2" s="1"/>
  <c r="Y180" i="2"/>
  <c r="Z180" i="2" s="1"/>
  <c r="X237" i="2"/>
  <c r="Y215" i="2"/>
  <c r="Z215" i="2" s="1"/>
  <c r="Y229" i="2"/>
  <c r="Z229" i="2" s="1"/>
  <c r="Y102" i="2"/>
  <c r="Z102" i="2" s="1"/>
  <c r="M238" i="2"/>
  <c r="M240" i="2" s="1"/>
  <c r="Y52" i="2"/>
  <c r="Z52" i="2" s="1"/>
  <c r="Y98" i="2"/>
  <c r="Z98" i="2" s="1"/>
  <c r="Y42" i="2"/>
  <c r="Z42" i="2" s="1"/>
  <c r="X167" i="2"/>
  <c r="X120" i="2"/>
  <c r="Y21" i="2"/>
  <c r="Z21" i="2" s="1"/>
  <c r="S238" i="2"/>
  <c r="L27" i="1" s="1"/>
  <c r="S240" i="2" s="1"/>
  <c r="Y17" i="2"/>
  <c r="Z17" i="2" s="1"/>
  <c r="Y116" i="2"/>
  <c r="Z116" i="2" s="1"/>
  <c r="Y94" i="2"/>
  <c r="Z94" i="2" s="1"/>
  <c r="Y28" i="2"/>
  <c r="Z28" i="2" s="1"/>
  <c r="X50" i="2"/>
  <c r="Y122" i="2"/>
  <c r="Z122" i="2" s="1"/>
  <c r="Y86" i="2"/>
  <c r="Z86" i="2" s="1"/>
  <c r="Y126" i="2"/>
  <c r="Z126" i="2" s="1"/>
  <c r="V238" i="2"/>
  <c r="L28" i="1" s="1"/>
  <c r="L30" i="1" s="1"/>
  <c r="Y90" i="2"/>
  <c r="Z90" i="2" s="1"/>
  <c r="P238" i="2"/>
  <c r="P240" i="2" s="1"/>
  <c r="Y13" i="2"/>
  <c r="Z13" i="2" s="1"/>
  <c r="W50" i="2"/>
  <c r="Y50" i="2" s="1"/>
  <c r="Z50" i="2" s="1"/>
  <c r="Y29" i="2"/>
  <c r="Y46" i="2"/>
  <c r="Z46" i="2" s="1"/>
  <c r="X106" i="2"/>
  <c r="W237" i="2"/>
  <c r="Y237" i="2" s="1"/>
  <c r="Z237" i="2" s="1"/>
  <c r="W106" i="2"/>
  <c r="Y108" i="2"/>
  <c r="Z108" i="2" s="1"/>
  <c r="W120" i="2"/>
  <c r="Y196" i="2"/>
  <c r="Z196" i="2" s="1"/>
  <c r="J25" i="2"/>
  <c r="J36" i="2" s="1"/>
  <c r="J238" i="2" s="1"/>
  <c r="C28" i="1" s="1"/>
  <c r="X26" i="2"/>
  <c r="X25" i="2" s="1"/>
  <c r="X36" i="2" s="1"/>
  <c r="W167" i="2"/>
  <c r="Y130" i="2"/>
  <c r="Z130" i="2" s="1"/>
  <c r="E25" i="2"/>
  <c r="G26" i="2"/>
  <c r="W84" i="2"/>
  <c r="Y84" i="2" s="1"/>
  <c r="Z84" i="2" s="1"/>
  <c r="Y81" i="2"/>
  <c r="Z81" i="2" s="1"/>
  <c r="Y167" i="2" l="1"/>
  <c r="Z167" i="2" s="1"/>
  <c r="Y120" i="2"/>
  <c r="Z120" i="2" s="1"/>
  <c r="V240" i="2"/>
  <c r="X238" i="2"/>
  <c r="Y106" i="2"/>
  <c r="Z106" i="2" s="1"/>
  <c r="J240" i="2"/>
  <c r="C30" i="1"/>
  <c r="N28" i="1"/>
  <c r="W26" i="2"/>
  <c r="G25" i="2"/>
  <c r="G36" i="2" s="1"/>
  <c r="G238" i="2" s="1"/>
  <c r="C27" i="1" s="1"/>
  <c r="X240" i="2" l="1"/>
  <c r="K29" i="1"/>
  <c r="I28" i="1"/>
  <c r="B29" i="1"/>
  <c r="N30" i="1"/>
  <c r="I29" i="1"/>
  <c r="M29" i="1"/>
  <c r="M30" i="1" s="1"/>
  <c r="K28" i="1"/>
  <c r="G240" i="2"/>
  <c r="N27" i="1"/>
  <c r="B27" i="1" s="1"/>
  <c r="B28" i="1"/>
  <c r="W25" i="2"/>
  <c r="Y26" i="2"/>
  <c r="Z26" i="2" s="1"/>
  <c r="B30" i="1" l="1"/>
  <c r="K30" i="1"/>
  <c r="I30" i="1"/>
  <c r="I27" i="1"/>
  <c r="K27" i="1"/>
  <c r="Y25" i="2"/>
  <c r="Z25" i="2" s="1"/>
  <c r="W36" i="2"/>
  <c r="W238" i="2" l="1"/>
  <c r="W240" i="2" s="1"/>
  <c r="Y36" i="2"/>
  <c r="Y238" i="2" l="1"/>
  <c r="Z238" i="2" s="1"/>
  <c r="Z36" i="2"/>
</calcChain>
</file>

<file path=xl/sharedStrings.xml><?xml version="1.0" encoding="utf-8"?>
<sst xmlns="http://schemas.openxmlformats.org/spreadsheetml/2006/main" count="908" uniqueCount="502">
  <si>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</si>
  <si>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</si>
  <si>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</si>
  <si>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</si>
  <si>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</si>
  <si>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</si>
  <si>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</si>
  <si>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</si>
  <si>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</si>
  <si>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</si>
  <si>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</si>
  <si>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</si>
  <si>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</si>
  <si>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</si>
  <si>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</si>
  <si>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</si>
  <si>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</si>
  <si>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</si>
  <si>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</si>
  <si>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</si>
  <si>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</si>
  <si>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</si>
  <si>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</si>
  <si>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</si>
  <si>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</si>
  <si>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</si>
  <si>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</si>
  <si>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</si>
  <si>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</si>
  <si>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</si>
  <si>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</si>
  <si>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</si>
  <si>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</si>
  <si>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</si>
  <si>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</si>
  <si>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</si>
  <si>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</si>
  <si>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</si>
  <si>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</si>
  <si>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</si>
  <si>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</si>
  <si>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</si>
  <si>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</si>
  <si>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</si>
  <si>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</si>
  <si>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</si>
  <si>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</si>
  <si>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</si>
  <si>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</si>
  <si>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</si>
  <si>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</si>
  <si>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</si>
  <si>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</si>
  <si>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</si>
  <si>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</si>
  <si>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</si>
  <si>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</si>
  <si>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</si>
  <si>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</si>
  <si>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</si>
  <si>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</si>
  <si>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</si>
  <si>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</si>
  <si>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</si>
  <si>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</si>
  <si>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</si>
  <si>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</si>
  <si>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</si>
  <si>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</si>
  <si>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</si>
  <si>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</si>
  <si>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</si>
  <si>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</si>
  <si>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</si>
  <si>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</si>
  <si>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</si>
  <si>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</si>
  <si>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</si>
  <si>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</si>
  <si>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</si>
  <si>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</si>
  <si>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</si>
  <si>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</si>
  <si>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</si>
  <si>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</si>
  <si>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</si>
  <si>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</si>
  <si>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</si>
  <si>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</si>
  <si>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</si>
  <si>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</si>
  <si>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</si>
  <si>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</si>
  <si>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</si>
  <si>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</si>
  <si>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</si>
  <si>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</si>
  <si>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</si>
  <si>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</si>
  <si>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</si>
  <si>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</si>
  <si>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</si>
  <si>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</si>
  <si>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</si>
  <si>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</si>
  <si>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</si>
  <si>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</si>
  <si>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</si>
  <si>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</si>
  <si>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</si>
  <si>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</si>
  <si>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</si>
  <si>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</si>
  <si>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</si>
  <si>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</si>
  <si>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</si>
  <si>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</si>
  <si>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</si>
  <si>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</si>
  <si>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</si>
  <si>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</si>
  <si>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</si>
  <si>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</si>
  <si>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</si>
  <si>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</si>
  <si>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</si>
  <si>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</si>
  <si>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</si>
  <si>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</si>
  <si>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</si>
  <si>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</si>
  <si>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</si>
  <si>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</si>
  <si>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</si>
  <si>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</si>
  <si>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</si>
  <si>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</si>
  <si>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</si>
  <si>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</si>
  <si>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</si>
  <si>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</si>
  <si>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</si>
  <si>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</si>
  <si>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</si>
  <si>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</si>
  <si>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</si>
  <si>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</si>
  <si>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</si>
  <si>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</si>
  <si>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</si>
  <si>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</si>
  <si>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</si>
  <si>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</si>
  <si>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</si>
  <si>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</si>
  <si>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</si>
  <si>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</si>
  <si>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</si>
  <si>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</si>
  <si>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</si>
  <si>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</si>
  <si>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</si>
  <si>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</si>
  <si>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</si>
  <si>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</si>
  <si>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</si>
  <si>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</si>
  <si>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</si>
  <si>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</si>
  <si>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</si>
  <si>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</si>
  <si>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</si>
  <si>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</si>
  <si>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</si>
  <si>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</si>
  <si>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</si>
  <si>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</si>
  <si>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</si>
  <si>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</si>
  <si>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</si>
  <si>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</si>
  <si>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</si>
  <si>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</si>
  <si>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</si>
  <si>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</si>
  <si>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</si>
  <si>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</si>
  <si>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</si>
  <si>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</si>
  <si>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</si>
  <si>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</si>
  <si>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</si>
  <si>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</si>
  <si>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</si>
  <si>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</si>
  <si>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</si>
  <si>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</si>
  <si>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</si>
  <si>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</si>
  <si>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</si>
  <si>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</si>
  <si>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</si>
  <si>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</si>
  <si>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</si>
  <si>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</si>
  <si>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</si>
  <si>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</si>
  <si>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</si>
  <si>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</si>
  <si>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</si>
  <si>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</si>
  <si>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</si>
  <si>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</si>
  <si>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</si>
  <si>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</si>
  <si>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</si>
  <si>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</si>
  <si>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</si>
  <si>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</si>
  <si>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</si>
  <si>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</si>
  <si>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</si>
  <si>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</si>
  <si>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</si>
  <si>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</si>
  <si>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</si>
  <si>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</si>
  <si>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</si>
  <si>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</si>
  <si>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</si>
  <si>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</si>
  <si>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</si>
  <si>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</si>
  <si>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</si>
  <si>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</si>
  <si>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</si>
  <si>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</si>
  <si>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</si>
  <si>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</si>
  <si>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</si>
  <si>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</si>
  <si>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</si>
  <si>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</si>
  <si>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</si>
  <si>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</si>
  <si>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</si>
  <si>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</si>
  <si>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</si>
  <si>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</si>
  <si>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</si>
  <si>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</si>
  <si>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</si>
  <si>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</si>
  <si>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</si>
  <si>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</si>
  <si>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</si>
  <si>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</si>
  <si>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</si>
  <si>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</si>
  <si>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</si>
  <si>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</si>
  <si>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</si>
  <si>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</si>
  <si>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</si>
  <si>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</si>
  <si>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</si>
  <si>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</si>
  <si>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</si>
  <si>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</si>
  <si>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</si>
  <si>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</si>
  <si>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</si>
  <si>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</si>
  <si>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</si>
  <si>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</si>
  <si>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</si>
  <si>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</si>
  <si>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</si>
  <si>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</si>
  <si>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</si>
  <si>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</si>
  <si>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</si>
  <si>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</si>
  <si>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</si>
  <si>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</si>
  <si>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</si>
  <si>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</si>
  <si>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</si>
  <si>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</si>
  <si>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</si>
  <si>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</si>
  <si>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</si>
  <si>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</si>
  <si>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</si>
  <si>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</si>
  <si>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</si>
  <si>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</si>
  <si>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</si>
  <si>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</si>
  <si>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</si>
  <si>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</si>
  <si>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</si>
  <si>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</si>
  <si>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</si>
  <si>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</si>
  <si>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</si>
  <si>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</si>
  <si>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</si>
  <si>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</si>
  <si>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</si>
  <si>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</si>
  <si>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</si>
  <si>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</si>
  <si>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</si>
  <si>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</si>
  <si>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</si>
  <si>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</si>
  <si>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</si>
  <si>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</si>
  <si>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</si>
  <si>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</si>
  <si>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</si>
  <si>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</si>
  <si>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</si>
  <si>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</si>
  <si>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</si>
  <si>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</si>
  <si>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</si>
  <si>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</si>
  <si>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</si>
  <si>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</si>
  <si>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</si>
  <si>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</si>
  <si>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</si>
  <si>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</si>
  <si>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</si>
  <si>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</si>
  <si>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</si>
  <si>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</si>
  <si>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</si>
  <si>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</si>
  <si>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</si>
  <si>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</si>
  <si>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</si>
  <si>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 Гарцула Дмитро Петрович, координатор проєкту</t>
  </si>
  <si>
    <t xml:space="preserve"> Концевич Галина Ярославівна, бухгалтер проєкту</t>
  </si>
  <si>
    <t>Гнатів Галина Ігорівна, відеограф</t>
  </si>
  <si>
    <t>Мичко Христина Ростиславівна, режисер монтажу</t>
  </si>
  <si>
    <t>Корженевська Валерія Олексіївна, smm- менеджер проєкту</t>
  </si>
  <si>
    <t>Марко Христина Ігорівна, продюсер інфопродуктів</t>
  </si>
  <si>
    <t>1.5.4</t>
  </si>
  <si>
    <t>1.5.5</t>
  </si>
  <si>
    <t>1.5.6</t>
  </si>
  <si>
    <t>Програма Adobe premiere</t>
  </si>
  <si>
    <t>Червона вакуумована маса (16 кг)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</si>
  <si>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</si>
  <si>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</si>
  <si>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</si>
  <si>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</si>
  <si>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</si>
  <si>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</si>
  <si>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</si>
  <si>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</si>
  <si>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6.3.12</t>
  </si>
  <si>
    <t>6.3.13</t>
  </si>
  <si>
    <t>6.3.14</t>
  </si>
  <si>
    <t>6.3.15</t>
  </si>
  <si>
    <t>6.3.16</t>
  </si>
  <si>
    <t>6.3.17</t>
  </si>
  <si>
    <t>6.3.18</t>
  </si>
  <si>
    <t>6.3.19</t>
  </si>
  <si>
    <t>6.3.20</t>
  </si>
  <si>
    <t>6.3.21</t>
  </si>
  <si>
    <t>6.3.22</t>
  </si>
  <si>
    <t>6.3.23</t>
  </si>
  <si>
    <t>6.3.24</t>
  </si>
  <si>
    <t>6.3.25</t>
  </si>
  <si>
    <t>6.3.26</t>
  </si>
  <si>
    <t>6.3.27</t>
  </si>
  <si>
    <t>6.3.28</t>
  </si>
  <si>
    <t>6.3.29</t>
  </si>
  <si>
    <t>6.3.30</t>
  </si>
  <si>
    <t>6.3.31</t>
  </si>
  <si>
    <t>6.3.32</t>
  </si>
  <si>
    <t>6.3.33</t>
  </si>
  <si>
    <t>6.3.34</t>
  </si>
  <si>
    <t>6.3.35</t>
  </si>
  <si>
    <t>Цемент М 400 25кг</t>
  </si>
  <si>
    <t>Штукатурка цементна 25кг</t>
  </si>
  <si>
    <t>Шпаклівка стартова, ф. 25кг</t>
  </si>
  <si>
    <t>Шпаклівка фінішна ф. 25кг</t>
  </si>
  <si>
    <t>Грунтовка глибокопроникна, фас., 10л</t>
  </si>
  <si>
    <t>Профілі стельові для гіпсокартону металеві 28/27, 3м</t>
  </si>
  <si>
    <t>Профілі стельові для гіпсокартону металеві 60/27, 3м</t>
  </si>
  <si>
    <t>Подовжувач профілів для однорівневих стель</t>
  </si>
  <si>
    <t>З’єднувач однорівневий типу «краб»</t>
  </si>
  <si>
    <t>Саморізи для каркасу стель металевого профілю, 250шт</t>
  </si>
  <si>
    <t>Підвіси для каркасу в комплекті</t>
  </si>
  <si>
    <t>Дюбелі 6 х40 металеві</t>
  </si>
  <si>
    <t xml:space="preserve">Дюбелі 6 х40 пластмасові </t>
  </si>
  <si>
    <t>Лист гіпсокартону стельовий 1200х2500х125 мм</t>
  </si>
  <si>
    <t>Саморізи для гіпсокартону</t>
  </si>
  <si>
    <t>Суміш для заповнення швів гіпсокартону</t>
  </si>
  <si>
    <t xml:space="preserve">Папір шліфувальний </t>
  </si>
  <si>
    <t>Багет пінопластовий, 2м</t>
  </si>
  <si>
    <t>Плита OSB розміром 12*1250*2500 мм</t>
  </si>
  <si>
    <t>Підложка під ламінат, 3мм</t>
  </si>
  <si>
    <t xml:space="preserve">Ламінат вологостійкий </t>
  </si>
  <si>
    <t>Плінтус ПВХ, 2,5м</t>
  </si>
  <si>
    <t>Кут зовнішній для плінтуса</t>
  </si>
  <si>
    <t>Кут внутрішній для плінтуса</t>
  </si>
  <si>
    <t>З’єднання для плінтуса</t>
  </si>
  <si>
    <t>Дюбель забивний з шурупом</t>
  </si>
  <si>
    <t xml:space="preserve">Фарба водоемульсійна для внутрішніх робіт, фас. 14кг </t>
  </si>
  <si>
    <t xml:space="preserve">Барвник </t>
  </si>
  <si>
    <t>Провід електричний 2*2,5 мм</t>
  </si>
  <si>
    <t xml:space="preserve">Розетка внутрішня </t>
  </si>
  <si>
    <t>Вимикач внутрішній</t>
  </si>
  <si>
    <t>Світильник стельовий світлодіодна панель</t>
  </si>
  <si>
    <t>Двері вхідні металопластикові 1200*2500мм</t>
  </si>
  <si>
    <t>Лак  для дерева, фас. 0,5кг, кольоровий</t>
  </si>
  <si>
    <t>Фарба масляна, алкідна, фас.1кг</t>
  </si>
  <si>
    <t>шт</t>
  </si>
  <si>
    <t>кв.м.</t>
  </si>
  <si>
    <t>міш.</t>
  </si>
  <si>
    <t>кг</t>
  </si>
  <si>
    <t>м</t>
  </si>
  <si>
    <t>в</t>
  </si>
  <si>
    <t>уп</t>
  </si>
  <si>
    <t>пач</t>
  </si>
  <si>
    <t xml:space="preserve">Ноутбук ігровий Asus TUF Gaming A15
FA507NUR-LP092 Jaeger Gray
</t>
  </si>
  <si>
    <t xml:space="preserve">Стійка-пантограф Fifine BM66
</t>
  </si>
  <si>
    <t>Камера Sony ZV-E10 II (Black) (ZVE10M2КB)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</si>
  <si>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</si>
  <si>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</si>
  <si>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</si>
  <si>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</si>
  <si>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</si>
  <si>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</si>
  <si>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</si>
  <si>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</si>
  <si>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</si>
  <si>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</si>
  <si>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</si>
  <si>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</si>
  <si>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</si>
  <si>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</si>
  <si>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</si>
  <si>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</si>
  <si>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</si>
  <si>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</si>
  <si>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</si>
  <si>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</si>
  <si>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</si>
  <si>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Звукова карта RODE Caster Pro</t>
  </si>
  <si>
    <t xml:space="preserve">Світлодіодна панель FREE COLOR WASH
1818IP
</t>
  </si>
  <si>
    <t>Софт-бокс Aputure Lantern Softbox 26" (66 см)</t>
  </si>
  <si>
    <t>Панель відеосвітла RGB LED-U800+ з пультом, штативом 2.1 м, акумуляторами та зарядкою</t>
  </si>
  <si>
    <t>Панель з акустичного поролону Ecosound Tetras Acoustic Wood HDF-Black 50x50 см, 73мм, колір Чорний</t>
  </si>
  <si>
    <t xml:space="preserve">Торшер, Terra-svet, Neng, чорний+бронза, H 155 см
</t>
  </si>
  <si>
    <t>Комплект паперових фонів Savage FB3 + кріплення VS-B300</t>
  </si>
  <si>
    <t>Світло Godox SL60IIBI Bi-Color LED Video Light</t>
  </si>
  <si>
    <t>Стіл СМ-4</t>
  </si>
  <si>
    <t>Крісло Офісне 41</t>
  </si>
  <si>
    <t>Стелаж R5 Стиль Loft металевий каркас</t>
  </si>
  <si>
    <t>Стіл Twin Дуб</t>
  </si>
  <si>
    <t xml:space="preserve">Диван Офісний зі спинкою </t>
  </si>
  <si>
    <t>RODE PODMIC USB МІКРОФОН</t>
  </si>
  <si>
    <t xml:space="preserve">шт.  </t>
  </si>
  <si>
    <t>Турнетка 200*120 мм</t>
  </si>
  <si>
    <t>Турнетка 280*240 мм</t>
  </si>
  <si>
    <t>Станок для розкатки глини RT40</t>
  </si>
  <si>
    <t xml:space="preserve">Піч муфельна  МП-12/1200 </t>
  </si>
  <si>
    <t>Гончарний круг</t>
  </si>
  <si>
    <t>Неонова підсвітка з логотипом «ЕтноГолос Золочівщини»</t>
  </si>
  <si>
    <t>Стілець розкладний</t>
  </si>
  <si>
    <t>3.1.25</t>
  </si>
  <si>
    <t>6.3.36</t>
  </si>
  <si>
    <t>3.1.26</t>
  </si>
  <si>
    <t xml:space="preserve">Подовжувач на котушці ТМ SVITEX з термозахистом 40 м.ПРОФІ  </t>
  </si>
  <si>
    <t>3.1.27</t>
  </si>
  <si>
    <t>3.1.28</t>
  </si>
  <si>
    <t>Полотняна ролетка 105см\103 см( день- ніч)</t>
  </si>
  <si>
    <t xml:space="preserve">шт. </t>
  </si>
  <si>
    <t>Карта пам’яті   SanDisk 128 GB</t>
  </si>
  <si>
    <t>Система охолодження радіатор SP-A8 від SOONPHO</t>
  </si>
  <si>
    <t xml:space="preserve">Токарний станок по металу настільний (патрон 100 мм, 550 Вт) Rebiner RWMM-950 </t>
  </si>
  <si>
    <t>Кава перерва (придбання води, печива), 100 осіб</t>
  </si>
  <si>
    <t>Папір А4, 5 пачок</t>
  </si>
  <si>
    <t>Кошти державного та місцевих бюджетів 
(Відділ з питань освіти, молоді та спорту Золочівської  міської ради Золочівського району Львівської області)</t>
  </si>
  <si>
    <t>Голова правління</t>
  </si>
  <si>
    <t>Тютін Олександр Володимирович</t>
  </si>
  <si>
    <t xml:space="preserve">до Договору про надання гранту № 8REG31-01913 </t>
  </si>
  <si>
    <t>від "01" липня 2025 року</t>
  </si>
  <si>
    <t>за період з 01 липня по 14 листопада 2025 року</t>
  </si>
  <si>
    <t>Назва конкурсної програми: Конкурсна програма:  Культура. Регіони</t>
  </si>
  <si>
    <t>Назва ЛОТ-у: ЛОТ 3. Культура у фокусі громад</t>
  </si>
  <si>
    <t>Назва Грантоотримувача: Благодійна організація «Благодійний фонд «Золочів відроджений»</t>
  </si>
  <si>
    <t>Назва проєкту: «ЕтноГолос Золочівщини: від давнини до сьогодення»</t>
  </si>
  <si>
    <t>Дата початку проєкту: 01.07.2025</t>
  </si>
  <si>
    <t>Дата завершення проєкту: 14.11.2025</t>
  </si>
  <si>
    <t>Назва Грантоотримувача: Благодійна організація "Благодійний фонд "Золочів відроджений"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</si>
</sst>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48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u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2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8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19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4" fillId="6" borderId="57" xfId="0" applyNumberFormat="1" applyFont="1" applyFill="1" applyBorder="1" applyAlignment="1">
      <alignment horizontal="right" vertical="top"/>
    </xf>
    <xf numFmtId="10" fontId="14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4" fillId="0" borderId="60" xfId="0" applyNumberFormat="1" applyFont="1" applyBorder="1" applyAlignment="1">
      <alignment horizontal="right" vertical="top"/>
    </xf>
    <xf numFmtId="4" fontId="14" fillId="0" borderId="61" xfId="0" applyNumberFormat="1" applyFont="1" applyBorder="1" applyAlignment="1">
      <alignment horizontal="right" vertical="top"/>
    </xf>
    <xf numFmtId="10" fontId="14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4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9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4" fillId="0" borderId="75" xfId="0" applyNumberFormat="1" applyFont="1" applyBorder="1" applyAlignment="1">
      <alignment horizontal="right" vertical="top"/>
    </xf>
    <xf numFmtId="165" fontId="19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4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4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4" fillId="7" borderId="42" xfId="0" applyNumberFormat="1" applyFont="1" applyFill="1" applyBorder="1" applyAlignment="1">
      <alignment horizontal="right" vertical="center"/>
    </xf>
    <xf numFmtId="0" fontId="20" fillId="6" borderId="52" xfId="0" applyFont="1" applyFill="1" applyBorder="1" applyAlignment="1">
      <alignment vertical="top" wrapText="1"/>
    </xf>
    <xf numFmtId="4" fontId="14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4" fillId="7" borderId="47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4" fillId="5" borderId="57" xfId="0" applyNumberFormat="1" applyFont="1" applyFill="1" applyBorder="1" applyAlignment="1">
      <alignment horizontal="right" vertical="top"/>
    </xf>
    <xf numFmtId="4" fontId="14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19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0" fillId="6" borderId="52" xfId="0" applyFont="1" applyFill="1" applyBorder="1" applyAlignment="1">
      <alignment horizontal="left" vertical="top" wrapText="1"/>
    </xf>
    <xf numFmtId="0" fontId="20" fillId="6" borderId="67" xfId="0" applyFont="1" applyFill="1" applyBorder="1" applyAlignment="1">
      <alignment horizontal="left" vertical="top" wrapText="1"/>
    </xf>
    <xf numFmtId="10" fontId="14" fillId="0" borderId="75" xfId="0" applyNumberFormat="1" applyFont="1" applyBorder="1" applyAlignment="1">
      <alignment horizontal="right" vertical="top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4" fillId="0" borderId="68" xfId="0" applyNumberFormat="1" applyFont="1" applyBorder="1" applyAlignment="1">
      <alignment horizontal="right" vertical="top"/>
    </xf>
    <xf numFmtId="4" fontId="14" fillId="0" borderId="92" xfId="0" applyNumberFormat="1" applyFont="1" applyBorder="1" applyAlignment="1">
      <alignment horizontal="right" vertical="top"/>
    </xf>
    <xf numFmtId="10" fontId="14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4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4" fillId="0" borderId="28" xfId="0" applyNumberFormat="1" applyFont="1" applyBorder="1" applyAlignment="1">
      <alignment horizontal="right" vertical="top"/>
    </xf>
    <xf numFmtId="4" fontId="14" fillId="0" borderId="95" xfId="0" applyNumberFormat="1" applyFont="1" applyBorder="1" applyAlignment="1">
      <alignment horizontal="right" vertical="top"/>
    </xf>
    <xf numFmtId="10" fontId="14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4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4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4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4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4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4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0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19" fillId="6" borderId="67" xfId="0" applyFont="1" applyFill="1" applyBorder="1" applyAlignment="1">
      <alignment horizontal="left" vertical="top" wrapText="1"/>
    </xf>
    <xf numFmtId="165" fontId="19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4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2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5" fillId="0" borderId="0" xfId="0" applyFont="1"/>
    <xf numFmtId="4" fontId="35" fillId="0" borderId="0" xfId="0" applyNumberFormat="1" applyFont="1"/>
    <xf numFmtId="4" fontId="14" fillId="0" borderId="82" xfId="0" applyNumberFormat="1" applyFont="1" applyBorder="1" applyAlignment="1">
      <alignment horizontal="right" vertical="top"/>
    </xf>
    <xf numFmtId="4" fontId="14" fillId="0" borderId="109" xfId="0" applyNumberFormat="1" applyFont="1" applyBorder="1" applyAlignment="1">
      <alignment horizontal="right" vertical="top"/>
    </xf>
    <xf numFmtId="4" fontId="14" fillId="0" borderId="110" xfId="0" applyNumberFormat="1" applyFont="1" applyBorder="1" applyAlignment="1">
      <alignment horizontal="right" vertical="top"/>
    </xf>
    <xf numFmtId="0" fontId="37" fillId="0" borderId="59" xfId="0" applyFont="1" applyBorder="1" applyAlignment="1">
      <alignment vertical="top" wrapText="1"/>
    </xf>
    <xf numFmtId="4" fontId="37" fillId="0" borderId="60" xfId="0" applyNumberFormat="1" applyFont="1" applyBorder="1" applyAlignment="1">
      <alignment horizontal="right" vertical="top"/>
    </xf>
    <xf numFmtId="4" fontId="37" fillId="0" borderId="26" xfId="0" applyNumberFormat="1" applyFont="1" applyBorder="1" applyAlignment="1">
      <alignment horizontal="right" vertical="top"/>
    </xf>
    <xf numFmtId="4" fontId="37" fillId="0" borderId="25" xfId="0" applyNumberFormat="1" applyFont="1" applyBorder="1" applyAlignment="1">
      <alignment horizontal="right" vertical="top"/>
    </xf>
    <xf numFmtId="4" fontId="37" fillId="0" borderId="24" xfId="0" applyNumberFormat="1" applyFont="1" applyBorder="1" applyAlignment="1">
      <alignment horizontal="right" vertical="top"/>
    </xf>
    <xf numFmtId="10" fontId="14" fillId="0" borderId="82" xfId="0" applyNumberFormat="1" applyFont="1" applyBorder="1" applyAlignment="1">
      <alignment horizontal="right" vertical="top"/>
    </xf>
    <xf numFmtId="3" fontId="37" fillId="0" borderId="24" xfId="0" applyNumberFormat="1" applyFont="1" applyBorder="1" applyAlignment="1">
      <alignment horizontal="center" vertical="top"/>
    </xf>
    <xf numFmtId="0" fontId="37" fillId="0" borderId="24" xfId="0" applyFont="1" applyBorder="1" applyAlignment="1">
      <alignment horizontal="center" vertical="top" wrapText="1"/>
    </xf>
    <xf numFmtId="2" fontId="37" fillId="0" borderId="26" xfId="0" applyNumberFormat="1" applyFont="1" applyBorder="1" applyAlignment="1">
      <alignment horizontal="right" vertical="top" wrapText="1"/>
    </xf>
    <xf numFmtId="2" fontId="37" fillId="0" borderId="26" xfId="0" applyNumberFormat="1" applyFont="1" applyBorder="1" applyAlignment="1">
      <alignment horizontal="center" vertical="top" wrapText="1"/>
    </xf>
    <xf numFmtId="4" fontId="14" fillId="0" borderId="111" xfId="0" applyNumberFormat="1" applyFont="1" applyBorder="1" applyAlignment="1">
      <alignment horizontal="right" vertical="top"/>
    </xf>
    <xf numFmtId="10" fontId="14" fillId="0" borderId="111" xfId="0" applyNumberFormat="1" applyFont="1" applyBorder="1" applyAlignment="1">
      <alignment horizontal="right" vertical="top"/>
    </xf>
    <xf numFmtId="4" fontId="14" fillId="0" borderId="112" xfId="0" applyNumberFormat="1" applyFont="1" applyBorder="1" applyAlignment="1">
      <alignment horizontal="right" vertical="top"/>
    </xf>
    <xf numFmtId="10" fontId="14" fillId="0" borderId="112" xfId="0" applyNumberFormat="1" applyFont="1" applyBorder="1" applyAlignment="1">
      <alignment horizontal="right" vertical="top"/>
    </xf>
    <xf numFmtId="4" fontId="36" fillId="0" borderId="110" xfId="0" applyNumberFormat="1" applyFont="1" applyBorder="1" applyAlignment="1">
      <alignment horizontal="right" vertical="top"/>
    </xf>
    <xf numFmtId="4" fontId="36" fillId="0" borderId="112" xfId="0" applyNumberFormat="1" applyFont="1" applyBorder="1" applyAlignment="1">
      <alignment horizontal="right" vertical="top"/>
    </xf>
    <xf numFmtId="10" fontId="36" fillId="0" borderId="112" xfId="0" applyNumberFormat="1" applyFont="1" applyBorder="1" applyAlignment="1">
      <alignment horizontal="right" vertical="top"/>
    </xf>
    <xf numFmtId="3" fontId="1" fillId="0" borderId="60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center" vertical="top"/>
    </xf>
    <xf numFmtId="0" fontId="1" fillId="0" borderId="115" xfId="0" applyFont="1" applyBorder="1" applyAlignment="1">
      <alignment vertical="top" wrapText="1"/>
    </xf>
    <xf numFmtId="4" fontId="1" fillId="0" borderId="110" xfId="0" applyNumberFormat="1" applyFont="1" applyBorder="1" applyAlignment="1">
      <alignment horizontal="center" vertical="top"/>
    </xf>
    <xf numFmtId="4" fontId="1" fillId="0" borderId="110" xfId="0" applyNumberFormat="1" applyFont="1" applyBorder="1" applyAlignment="1">
      <alignment horizontal="right" vertical="top"/>
    </xf>
    <xf numFmtId="4" fontId="14" fillId="0" borderId="115" xfId="0" applyNumberFormat="1" applyFont="1" applyBorder="1" applyAlignment="1">
      <alignment horizontal="right" vertical="top"/>
    </xf>
    <xf numFmtId="0" fontId="1" fillId="0" borderId="118" xfId="0" applyFont="1" applyBorder="1" applyAlignment="1">
      <alignment vertical="top" wrapText="1"/>
    </xf>
    <xf numFmtId="4" fontId="1" fillId="0" borderId="119" xfId="0" applyNumberFormat="1" applyFont="1" applyBorder="1" applyAlignment="1">
      <alignment horizontal="center" vertical="top"/>
    </xf>
    <xf numFmtId="4" fontId="1" fillId="0" borderId="119" xfId="0" applyNumberFormat="1" applyFont="1" applyBorder="1" applyAlignment="1">
      <alignment horizontal="right" vertical="top"/>
    </xf>
    <xf numFmtId="4" fontId="14" fillId="0" borderId="118" xfId="0" applyNumberFormat="1" applyFont="1" applyBorder="1" applyAlignment="1">
      <alignment horizontal="right" vertical="top"/>
    </xf>
    <xf numFmtId="4" fontId="1" fillId="0" borderId="121" xfId="0" applyNumberFormat="1" applyFont="1" applyBorder="1" applyAlignment="1">
      <alignment horizontal="center" vertical="top"/>
    </xf>
    <xf numFmtId="4" fontId="14" fillId="0" borderId="120" xfId="0" applyNumberFormat="1" applyFont="1" applyBorder="1" applyAlignment="1">
      <alignment horizontal="right" vertical="top"/>
    </xf>
    <xf numFmtId="4" fontId="14" fillId="0" borderId="117" xfId="0" applyNumberFormat="1" applyFont="1" applyBorder="1" applyAlignment="1">
      <alignment horizontal="right" vertical="top"/>
    </xf>
    <xf numFmtId="10" fontId="14" fillId="0" borderId="122" xfId="0" applyNumberFormat="1" applyFont="1" applyBorder="1" applyAlignment="1">
      <alignment horizontal="right" vertical="top"/>
    </xf>
    <xf numFmtId="10" fontId="14" fillId="0" borderId="123" xfId="0" applyNumberFormat="1" applyFont="1" applyBorder="1" applyAlignment="1">
      <alignment horizontal="right" vertical="top"/>
    </xf>
    <xf numFmtId="0" fontId="1" fillId="0" borderId="44" xfId="0" applyFont="1" applyBorder="1" applyAlignment="1">
      <alignment vertical="top"/>
    </xf>
    <xf numFmtId="4" fontId="39" fillId="0" borderId="61" xfId="0" applyNumberFormat="1" applyFont="1" applyBorder="1" applyAlignment="1">
      <alignment horizontal="right" vertical="top"/>
    </xf>
    <xf numFmtId="4" fontId="1" fillId="0" borderId="112" xfId="0" applyNumberFormat="1" applyFont="1" applyBorder="1" applyAlignment="1">
      <alignment horizontal="right" vertical="top"/>
    </xf>
    <xf numFmtId="4" fontId="37" fillId="0" borderId="128" xfId="0" applyNumberFormat="1" applyFont="1" applyBorder="1" applyAlignment="1">
      <alignment horizontal="right" vertical="top"/>
    </xf>
    <xf numFmtId="4" fontId="1" fillId="0" borderId="116" xfId="0" applyNumberFormat="1" applyFont="1" applyBorder="1" applyAlignment="1">
      <alignment horizontal="right" vertical="top"/>
    </xf>
    <xf numFmtId="4" fontId="37" fillId="0" borderId="91" xfId="0" applyNumberFormat="1" applyFont="1" applyBorder="1" applyAlignment="1">
      <alignment horizontal="right" vertical="top"/>
    </xf>
    <xf numFmtId="4" fontId="1" fillId="0" borderId="129" xfId="0" applyNumberFormat="1" applyFont="1" applyBorder="1" applyAlignment="1">
      <alignment horizontal="right" vertical="top"/>
    </xf>
    <xf numFmtId="4" fontId="1" fillId="0" borderId="120" xfId="0" applyNumberFormat="1" applyFont="1" applyBorder="1" applyAlignment="1">
      <alignment horizontal="right" vertical="top"/>
    </xf>
    <xf numFmtId="0" fontId="2" fillId="0" borderId="44" xfId="0" applyFont="1" applyBorder="1" applyAlignment="1">
      <alignment vertical="top"/>
    </xf>
    <xf numFmtId="0" fontId="37" fillId="0" borderId="115" xfId="0" applyFont="1" applyBorder="1" applyAlignment="1">
      <alignment vertical="top" wrapText="1"/>
    </xf>
    <xf numFmtId="0" fontId="37" fillId="0" borderId="0" xfId="0" applyFont="1"/>
    <xf numFmtId="0" fontId="38" fillId="0" borderId="0" xfId="0" applyFont="1" applyAlignment="1">
      <alignment vertical="center"/>
    </xf>
    <xf numFmtId="165" fontId="38" fillId="0" borderId="58" xfId="0" applyNumberFormat="1" applyFont="1" applyBorder="1" applyAlignment="1">
      <alignment vertical="top"/>
    </xf>
    <xf numFmtId="49" fontId="42" fillId="0" borderId="23" xfId="0" applyNumberFormat="1" applyFont="1" applyBorder="1" applyAlignment="1">
      <alignment horizontal="center" vertical="top"/>
    </xf>
    <xf numFmtId="49" fontId="42" fillId="0" borderId="27" xfId="0" applyNumberFormat="1" applyFont="1" applyBorder="1" applyAlignment="1">
      <alignment horizontal="center" vertical="top"/>
    </xf>
    <xf numFmtId="49" fontId="42" fillId="0" borderId="72" xfId="0" applyNumberFormat="1" applyFont="1" applyBorder="1" applyAlignment="1">
      <alignment horizontal="center" vertical="top"/>
    </xf>
    <xf numFmtId="10" fontId="40" fillId="0" borderId="10" xfId="0" applyNumberFormat="1" applyFont="1" applyBorder="1" applyAlignment="1">
      <alignment horizontal="center" vertical="center" wrapText="1"/>
    </xf>
    <xf numFmtId="14" fontId="37" fillId="0" borderId="0" xfId="0" applyNumberFormat="1" applyFont="1" applyAlignment="1">
      <alignment horizontal="left" vertical="top"/>
    </xf>
    <xf numFmtId="10" fontId="44" fillId="0" borderId="24" xfId="0" applyNumberFormat="1" applyFont="1" applyBorder="1" applyAlignment="1">
      <alignment horizontal="center" vertical="center"/>
    </xf>
    <xf numFmtId="10" fontId="44" fillId="0" borderId="28" xfId="0" applyNumberFormat="1" applyFont="1" applyBorder="1" applyAlignment="1">
      <alignment horizontal="center" vertical="center"/>
    </xf>
    <xf numFmtId="10" fontId="44" fillId="0" borderId="16" xfId="0" applyNumberFormat="1" applyFont="1" applyBorder="1" applyAlignment="1">
      <alignment horizontal="center" vertical="center"/>
    </xf>
    <xf numFmtId="4" fontId="37" fillId="0" borderId="64" xfId="0" applyNumberFormat="1" applyFont="1" applyBorder="1" applyAlignment="1">
      <alignment horizontal="right" vertical="top"/>
    </xf>
    <xf numFmtId="4" fontId="37" fillId="0" borderId="65" xfId="0" applyNumberFormat="1" applyFont="1" applyBorder="1" applyAlignment="1">
      <alignment horizontal="right" vertical="top"/>
    </xf>
    <xf numFmtId="4" fontId="38" fillId="0" borderId="61" xfId="0" applyNumberFormat="1" applyFont="1" applyBorder="1" applyAlignment="1">
      <alignment horizontal="right" vertical="top"/>
    </xf>
    <xf numFmtId="14" fontId="1" fillId="0" borderId="0" xfId="0" applyNumberFormat="1" applyFont="1" applyAlignment="1">
      <alignment horizontal="left"/>
    </xf>
    <xf numFmtId="4" fontId="45" fillId="0" borderId="24" xfId="0" applyNumberFormat="1" applyFont="1" applyBorder="1" applyAlignment="1">
      <alignment horizontal="right" vertical="top"/>
    </xf>
    <xf numFmtId="4" fontId="45" fillId="0" borderId="26" xfId="0" applyNumberFormat="1" applyFont="1" applyBorder="1" applyAlignment="1">
      <alignment horizontal="right" vertical="top"/>
    </xf>
    <xf numFmtId="4" fontId="45" fillId="0" borderId="25" xfId="0" applyNumberFormat="1" applyFont="1" applyBorder="1" applyAlignment="1">
      <alignment horizontal="right" vertical="top"/>
    </xf>
    <xf numFmtId="3" fontId="1" fillId="0" borderId="60" xfId="0" applyNumberFormat="1" applyFont="1" applyBorder="1" applyAlignment="1">
      <alignment horizontal="center" vertical="top"/>
    </xf>
    <xf numFmtId="3" fontId="1" fillId="0" borderId="66" xfId="0" applyNumberFormat="1" applyFont="1" applyBorder="1" applyAlignment="1">
      <alignment horizontal="center" vertical="top"/>
    </xf>
    <xf numFmtId="3" fontId="1" fillId="0" borderId="112" xfId="0" applyNumberFormat="1" applyFont="1" applyBorder="1" applyAlignment="1">
      <alignment horizontal="center" vertical="top"/>
    </xf>
    <xf numFmtId="3" fontId="1" fillId="0" borderId="130" xfId="0" applyNumberFormat="1" applyFont="1" applyBorder="1" applyAlignment="1">
      <alignment horizontal="center" vertical="top"/>
    </xf>
    <xf numFmtId="0" fontId="1" fillId="5" borderId="44" xfId="0" applyFont="1" applyFill="1" applyBorder="1" applyAlignment="1">
      <alignment horizontal="center" vertical="center"/>
    </xf>
    <xf numFmtId="0" fontId="2" fillId="6" borderId="131" xfId="0" applyFont="1" applyFill="1" applyBorder="1" applyAlignment="1">
      <alignment horizontal="center" vertical="top"/>
    </xf>
    <xf numFmtId="0" fontId="1" fillId="0" borderId="132" xfId="0" applyFont="1" applyBorder="1" applyAlignment="1">
      <alignment horizontal="center" vertical="top"/>
    </xf>
    <xf numFmtId="0" fontId="1" fillId="0" borderId="133" xfId="0" applyFont="1" applyBorder="1" applyAlignment="1">
      <alignment horizontal="center" vertical="top"/>
    </xf>
    <xf numFmtId="0" fontId="1" fillId="0" borderId="134" xfId="0" applyFont="1" applyBorder="1" applyAlignment="1">
      <alignment horizontal="center" vertical="top"/>
    </xf>
    <xf numFmtId="0" fontId="1" fillId="0" borderId="135" xfId="0" applyFont="1" applyBorder="1" applyAlignment="1">
      <alignment horizontal="center" vertical="top"/>
    </xf>
    <xf numFmtId="0" fontId="45" fillId="0" borderId="134" xfId="0" applyFont="1" applyFill="1" applyBorder="1" applyAlignment="1">
      <alignment horizontal="center" vertical="top"/>
    </xf>
    <xf numFmtId="3" fontId="45" fillId="0" borderId="124" xfId="0" applyNumberFormat="1" applyFont="1" applyFill="1" applyBorder="1" applyAlignment="1">
      <alignment horizontal="center" vertical="top"/>
    </xf>
    <xf numFmtId="4" fontId="45" fillId="0" borderId="114" xfId="0" applyNumberFormat="1" applyFont="1" applyFill="1" applyBorder="1" applyAlignment="1">
      <alignment horizontal="center" vertical="top"/>
    </xf>
    <xf numFmtId="4" fontId="45" fillId="0" borderId="114" xfId="0" applyNumberFormat="1" applyFont="1" applyFill="1" applyBorder="1" applyAlignment="1">
      <alignment horizontal="right" vertical="top"/>
    </xf>
    <xf numFmtId="4" fontId="45" fillId="0" borderId="124" xfId="0" applyNumberFormat="1" applyFont="1" applyFill="1" applyBorder="1" applyAlignment="1">
      <alignment horizontal="right" vertical="top"/>
    </xf>
    <xf numFmtId="4" fontId="45" fillId="0" borderId="120" xfId="0" applyNumberFormat="1" applyFont="1" applyFill="1" applyBorder="1" applyAlignment="1">
      <alignment horizontal="right" vertical="top"/>
    </xf>
    <xf numFmtId="4" fontId="45" fillId="0" borderId="112" xfId="0" applyNumberFormat="1" applyFont="1" applyFill="1" applyBorder="1" applyAlignment="1">
      <alignment horizontal="right" vertical="top"/>
    </xf>
    <xf numFmtId="4" fontId="45" fillId="0" borderId="110" xfId="0" applyNumberFormat="1" applyFont="1" applyFill="1" applyBorder="1" applyAlignment="1">
      <alignment horizontal="right" vertical="top"/>
    </xf>
    <xf numFmtId="4" fontId="46" fillId="0" borderId="115" xfId="0" applyNumberFormat="1" applyFont="1" applyFill="1" applyBorder="1" applyAlignment="1">
      <alignment horizontal="right" vertical="top"/>
    </xf>
    <xf numFmtId="4" fontId="46" fillId="0" borderId="120" xfId="0" applyNumberFormat="1" applyFont="1" applyFill="1" applyBorder="1" applyAlignment="1">
      <alignment horizontal="right" vertical="top"/>
    </xf>
    <xf numFmtId="10" fontId="46" fillId="0" borderId="114" xfId="0" applyNumberFormat="1" applyFont="1" applyFill="1" applyBorder="1" applyAlignment="1">
      <alignment horizontal="right" vertical="top"/>
    </xf>
    <xf numFmtId="165" fontId="19" fillId="7" borderId="79" xfId="0" applyNumberFormat="1" applyFont="1" applyFill="1" applyBorder="1" applyAlignment="1">
      <alignment vertical="center"/>
    </xf>
    <xf numFmtId="165" fontId="2" fillId="7" borderId="89" xfId="0" applyNumberFormat="1" applyFont="1" applyFill="1" applyBorder="1" applyAlignment="1">
      <alignment horizontal="center" vertical="center"/>
    </xf>
    <xf numFmtId="0" fontId="2" fillId="7" borderId="89" xfId="0" applyFont="1" applyFill="1" applyBorder="1" applyAlignment="1">
      <alignment vertical="center" wrapText="1"/>
    </xf>
    <xf numFmtId="4" fontId="2" fillId="7" borderId="82" xfId="0" applyNumberFormat="1" applyFont="1" applyFill="1" applyBorder="1" applyAlignment="1">
      <alignment horizontal="right" vertical="center"/>
    </xf>
    <xf numFmtId="4" fontId="2" fillId="7" borderId="125" xfId="0" applyNumberFormat="1" applyFont="1" applyFill="1" applyBorder="1" applyAlignment="1">
      <alignment horizontal="right" vertical="center"/>
    </xf>
    <xf numFmtId="4" fontId="2" fillId="7" borderId="113" xfId="0" applyNumberFormat="1" applyFont="1" applyFill="1" applyBorder="1" applyAlignment="1">
      <alignment horizontal="right" vertical="center"/>
    </xf>
    <xf numFmtId="4" fontId="2" fillId="7" borderId="127" xfId="0" applyNumberFormat="1" applyFont="1" applyFill="1" applyBorder="1" applyAlignment="1">
      <alignment horizontal="right" vertical="center"/>
    </xf>
    <xf numFmtId="4" fontId="2" fillId="6" borderId="138" xfId="0" applyNumberFormat="1" applyFont="1" applyFill="1" applyBorder="1" applyAlignment="1">
      <alignment horizontal="right" vertical="top"/>
    </xf>
    <xf numFmtId="4" fontId="2" fillId="6" borderId="139" xfId="0" applyNumberFormat="1" applyFont="1" applyFill="1" applyBorder="1" applyAlignment="1">
      <alignment horizontal="right" vertical="top"/>
    </xf>
    <xf numFmtId="4" fontId="2" fillId="6" borderId="137" xfId="0" applyNumberFormat="1" applyFont="1" applyFill="1" applyBorder="1" applyAlignment="1">
      <alignment horizontal="right" vertical="top"/>
    </xf>
    <xf numFmtId="4" fontId="2" fillId="6" borderId="140" xfId="0" applyNumberFormat="1" applyFont="1" applyFill="1" applyBorder="1" applyAlignment="1">
      <alignment horizontal="right" vertical="top"/>
    </xf>
    <xf numFmtId="4" fontId="2" fillId="6" borderId="141" xfId="0" applyNumberFormat="1" applyFont="1" applyFill="1" applyBorder="1" applyAlignment="1">
      <alignment horizontal="right" vertical="top"/>
    </xf>
    <xf numFmtId="4" fontId="2" fillId="6" borderId="142" xfId="0" applyNumberFormat="1" applyFont="1" applyFill="1" applyBorder="1" applyAlignment="1">
      <alignment horizontal="right" vertical="top"/>
    </xf>
    <xf numFmtId="4" fontId="2" fillId="6" borderId="143" xfId="0" applyNumberFormat="1" applyFont="1" applyFill="1" applyBorder="1" applyAlignment="1">
      <alignment horizontal="right" vertical="top"/>
    </xf>
    <xf numFmtId="4" fontId="2" fillId="6" borderId="144" xfId="0" applyNumberFormat="1" applyFont="1" applyFill="1" applyBorder="1" applyAlignment="1">
      <alignment horizontal="right" vertical="top"/>
    </xf>
    <xf numFmtId="4" fontId="2" fillId="6" borderId="145" xfId="0" applyNumberFormat="1" applyFont="1" applyFill="1" applyBorder="1" applyAlignment="1">
      <alignment horizontal="right" vertical="top"/>
    </xf>
    <xf numFmtId="0" fontId="2" fillId="6" borderId="146" xfId="0" applyFont="1" applyFill="1" applyBorder="1" applyAlignment="1">
      <alignment vertical="top" wrapText="1"/>
    </xf>
    <xf numFmtId="165" fontId="2" fillId="0" borderId="147" xfId="0" applyNumberFormat="1" applyFont="1" applyBorder="1" applyAlignment="1">
      <alignment vertical="top"/>
    </xf>
    <xf numFmtId="0" fontId="1" fillId="0" borderId="148" xfId="0" applyFont="1" applyBorder="1" applyAlignment="1">
      <alignment vertical="top" wrapText="1"/>
    </xf>
    <xf numFmtId="165" fontId="2" fillId="0" borderId="149" xfId="0" applyNumberFormat="1" applyFont="1" applyBorder="1" applyAlignment="1">
      <alignment vertical="top"/>
    </xf>
    <xf numFmtId="0" fontId="1" fillId="0" borderId="150" xfId="0" applyFont="1" applyBorder="1" applyAlignment="1">
      <alignment vertical="top" wrapText="1"/>
    </xf>
    <xf numFmtId="4" fontId="1" fillId="0" borderId="154" xfId="0" applyNumberFormat="1" applyFont="1" applyBorder="1" applyAlignment="1">
      <alignment horizontal="right" vertical="top"/>
    </xf>
    <xf numFmtId="4" fontId="1" fillId="0" borderId="155" xfId="0" applyNumberFormat="1" applyFont="1" applyBorder="1" applyAlignment="1">
      <alignment horizontal="right" vertical="top"/>
    </xf>
    <xf numFmtId="4" fontId="1" fillId="0" borderId="156" xfId="0" applyNumberFormat="1" applyFont="1" applyBorder="1" applyAlignment="1">
      <alignment horizontal="right" vertical="top"/>
    </xf>
    <xf numFmtId="4" fontId="1" fillId="0" borderId="157" xfId="0" applyNumberFormat="1" applyFont="1" applyBorder="1" applyAlignment="1">
      <alignment horizontal="right" vertical="top"/>
    </xf>
    <xf numFmtId="4" fontId="14" fillId="0" borderId="158" xfId="0" applyNumberFormat="1" applyFont="1" applyBorder="1" applyAlignment="1">
      <alignment horizontal="right" vertical="top"/>
    </xf>
    <xf numFmtId="4" fontId="14" fillId="0" borderId="159" xfId="0" applyNumberFormat="1" applyFont="1" applyBorder="1" applyAlignment="1">
      <alignment horizontal="right" vertical="top"/>
    </xf>
    <xf numFmtId="10" fontId="14" fillId="0" borderId="159" xfId="0" applyNumberFormat="1" applyFont="1" applyBorder="1" applyAlignment="1">
      <alignment horizontal="right" vertical="top"/>
    </xf>
    <xf numFmtId="0" fontId="1" fillId="0" borderId="160" xfId="0" applyFont="1" applyBorder="1" applyAlignment="1">
      <alignment vertical="top" wrapText="1"/>
    </xf>
    <xf numFmtId="0" fontId="3" fillId="5" borderId="37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vertical="center"/>
    </xf>
    <xf numFmtId="4" fontId="1" fillId="5" borderId="101" xfId="0" applyNumberFormat="1" applyFont="1" applyFill="1" applyBorder="1" applyAlignment="1">
      <alignment horizontal="right" vertical="center"/>
    </xf>
    <xf numFmtId="4" fontId="14" fillId="5" borderId="101" xfId="0" applyNumberFormat="1" applyFont="1" applyFill="1" applyBorder="1" applyAlignment="1">
      <alignment horizontal="right" vertical="center"/>
    </xf>
    <xf numFmtId="0" fontId="1" fillId="5" borderId="102" xfId="0" applyFont="1" applyFill="1" applyBorder="1" applyAlignment="1">
      <alignment vertical="center"/>
    </xf>
    <xf numFmtId="165" fontId="2" fillId="6" borderId="161" xfId="0" applyNumberFormat="1" applyFont="1" applyFill="1" applyBorder="1" applyAlignment="1">
      <alignment vertical="top"/>
    </xf>
    <xf numFmtId="0" fontId="19" fillId="6" borderId="162" xfId="0" applyFont="1" applyFill="1" applyBorder="1" applyAlignment="1">
      <alignment vertical="top" wrapText="1"/>
    </xf>
    <xf numFmtId="4" fontId="2" fillId="6" borderId="163" xfId="0" applyNumberFormat="1" applyFont="1" applyFill="1" applyBorder="1" applyAlignment="1">
      <alignment horizontal="right" vertical="top"/>
    </xf>
    <xf numFmtId="4" fontId="14" fillId="6" borderId="163" xfId="0" applyNumberFormat="1" applyFont="1" applyFill="1" applyBorder="1" applyAlignment="1">
      <alignment horizontal="right" vertical="top"/>
    </xf>
    <xf numFmtId="10" fontId="14" fillId="6" borderId="163" xfId="0" applyNumberFormat="1" applyFont="1" applyFill="1" applyBorder="1" applyAlignment="1">
      <alignment horizontal="right" vertical="top"/>
    </xf>
    <xf numFmtId="165" fontId="2" fillId="0" borderId="164" xfId="0" applyNumberFormat="1" applyFont="1" applyBorder="1" applyAlignment="1">
      <alignment vertical="top"/>
    </xf>
    <xf numFmtId="0" fontId="1" fillId="0" borderId="165" xfId="0" applyFont="1" applyBorder="1" applyAlignment="1">
      <alignment vertical="top" wrapText="1"/>
    </xf>
    <xf numFmtId="0" fontId="1" fillId="0" borderId="166" xfId="0" applyFont="1" applyBorder="1" applyAlignment="1">
      <alignment vertical="top" wrapText="1"/>
    </xf>
    <xf numFmtId="165" fontId="38" fillId="0" borderId="164" xfId="0" applyNumberFormat="1" applyFont="1" applyBorder="1" applyAlignment="1">
      <alignment vertical="top"/>
    </xf>
    <xf numFmtId="0" fontId="1" fillId="0" borderId="167" xfId="0" applyFont="1" applyBorder="1" applyAlignment="1">
      <alignment vertical="top" wrapText="1"/>
    </xf>
    <xf numFmtId="0" fontId="45" fillId="0" borderId="169" xfId="0" applyFont="1" applyFill="1" applyBorder="1" applyAlignment="1">
      <alignment vertical="top" wrapText="1"/>
    </xf>
    <xf numFmtId="0" fontId="45" fillId="0" borderId="136" xfId="0" applyFont="1" applyFill="1" applyBorder="1" applyAlignment="1">
      <alignment horizontal="center" vertical="top"/>
    </xf>
    <xf numFmtId="3" fontId="45" fillId="0" borderId="171" xfId="0" applyNumberFormat="1" applyFont="1" applyFill="1" applyBorder="1" applyAlignment="1">
      <alignment horizontal="center" vertical="top"/>
    </xf>
    <xf numFmtId="4" fontId="45" fillId="0" borderId="173" xfId="0" applyNumberFormat="1" applyFont="1" applyFill="1" applyBorder="1" applyAlignment="1">
      <alignment horizontal="center" vertical="top"/>
    </xf>
    <xf numFmtId="4" fontId="45" fillId="0" borderId="173" xfId="0" applyNumberFormat="1" applyFont="1" applyFill="1" applyBorder="1" applyAlignment="1">
      <alignment horizontal="right" vertical="top"/>
    </xf>
    <xf numFmtId="4" fontId="45" fillId="0" borderId="171" xfId="0" applyNumberFormat="1" applyFont="1" applyFill="1" applyBorder="1" applyAlignment="1">
      <alignment horizontal="right" vertical="top"/>
    </xf>
    <xf numFmtId="4" fontId="45" fillId="0" borderId="172" xfId="0" applyNumberFormat="1" applyFont="1" applyFill="1" applyBorder="1" applyAlignment="1">
      <alignment horizontal="right" vertical="top"/>
    </xf>
    <xf numFmtId="4" fontId="45" fillId="0" borderId="174" xfId="0" applyNumberFormat="1" applyFont="1" applyFill="1" applyBorder="1" applyAlignment="1">
      <alignment horizontal="right" vertical="top"/>
    </xf>
    <xf numFmtId="4" fontId="46" fillId="0" borderId="175" xfId="0" applyNumberFormat="1" applyFont="1" applyFill="1" applyBorder="1" applyAlignment="1">
      <alignment horizontal="right" vertical="top"/>
    </xf>
    <xf numFmtId="4" fontId="46" fillId="0" borderId="172" xfId="0" applyNumberFormat="1" applyFont="1" applyFill="1" applyBorder="1" applyAlignment="1">
      <alignment horizontal="right" vertical="top"/>
    </xf>
    <xf numFmtId="10" fontId="46" fillId="0" borderId="173" xfId="0" applyNumberFormat="1" applyFont="1" applyFill="1" applyBorder="1" applyAlignment="1">
      <alignment horizontal="right" vertical="top"/>
    </xf>
    <xf numFmtId="0" fontId="45" fillId="0" borderId="176" xfId="0" applyFont="1" applyFill="1" applyBorder="1" applyAlignment="1">
      <alignment vertical="top" wrapText="1"/>
    </xf>
    <xf numFmtId="165" fontId="46" fillId="0" borderId="177" xfId="0" applyNumberFormat="1" applyFont="1" applyFill="1" applyBorder="1" applyAlignment="1">
      <alignment vertical="top"/>
    </xf>
    <xf numFmtId="165" fontId="46" fillId="0" borderId="178" xfId="0" applyNumberFormat="1" applyFont="1" applyFill="1" applyBorder="1" applyAlignment="1">
      <alignment vertical="top"/>
    </xf>
    <xf numFmtId="0" fontId="45" fillId="0" borderId="115" xfId="0" applyFont="1" applyFill="1" applyBorder="1" applyAlignment="1">
      <alignment vertical="top" wrapText="1"/>
    </xf>
    <xf numFmtId="0" fontId="45" fillId="0" borderId="175" xfId="0" applyFont="1" applyFill="1" applyBorder="1" applyAlignment="1">
      <alignment vertical="top" wrapText="1"/>
    </xf>
    <xf numFmtId="49" fontId="3" fillId="6" borderId="131" xfId="0" applyNumberFormat="1" applyFont="1" applyFill="1" applyBorder="1" applyAlignment="1">
      <alignment horizontal="center" vertical="top"/>
    </xf>
    <xf numFmtId="49" fontId="3" fillId="0" borderId="132" xfId="0" applyNumberFormat="1" applyFont="1" applyBorder="1" applyAlignment="1">
      <alignment horizontal="center" vertical="top"/>
    </xf>
    <xf numFmtId="49" fontId="3" fillId="0" borderId="133" xfId="0" applyNumberFormat="1" applyFont="1" applyBorder="1" applyAlignment="1">
      <alignment horizontal="center" vertical="top"/>
    </xf>
    <xf numFmtId="49" fontId="3" fillId="0" borderId="134" xfId="0" applyNumberFormat="1" applyFont="1" applyBorder="1" applyAlignment="1">
      <alignment horizontal="center" vertical="top"/>
    </xf>
    <xf numFmtId="49" fontId="3" fillId="0" borderId="135" xfId="0" applyNumberFormat="1" applyFont="1" applyBorder="1" applyAlignment="1">
      <alignment horizontal="center" vertical="top"/>
    </xf>
    <xf numFmtId="49" fontId="46" fillId="0" borderId="134" xfId="0" applyNumberFormat="1" applyFont="1" applyFill="1" applyBorder="1" applyAlignment="1">
      <alignment horizontal="center" vertical="top"/>
    </xf>
    <xf numFmtId="49" fontId="46" fillId="0" borderId="136" xfId="0" applyNumberFormat="1" applyFont="1" applyFill="1" applyBorder="1" applyAlignment="1">
      <alignment horizontal="center" vertical="top"/>
    </xf>
    <xf numFmtId="49" fontId="3" fillId="0" borderId="179" xfId="0" applyNumberFormat="1" applyFont="1" applyBorder="1" applyAlignment="1">
      <alignment horizontal="center" vertical="top"/>
    </xf>
    <xf numFmtId="0" fontId="1" fillId="0" borderId="179" xfId="0" applyFont="1" applyBorder="1" applyAlignment="1">
      <alignment horizontal="center" vertical="top"/>
    </xf>
    <xf numFmtId="4" fontId="2" fillId="6" borderId="180" xfId="0" applyNumberFormat="1" applyFont="1" applyFill="1" applyBorder="1" applyAlignment="1">
      <alignment horizontal="right" vertical="top"/>
    </xf>
    <xf numFmtId="4" fontId="1" fillId="0" borderId="121" xfId="0" applyNumberFormat="1" applyFont="1" applyBorder="1" applyAlignment="1">
      <alignment horizontal="right" vertical="top"/>
    </xf>
    <xf numFmtId="4" fontId="1" fillId="0" borderId="181" xfId="0" applyNumberFormat="1" applyFont="1" applyBorder="1" applyAlignment="1">
      <alignment horizontal="right" vertical="top"/>
    </xf>
    <xf numFmtId="4" fontId="1" fillId="0" borderId="130" xfId="0" applyNumberFormat="1" applyFont="1" applyBorder="1" applyAlignment="1">
      <alignment horizontal="right" vertical="top"/>
    </xf>
    <xf numFmtId="4" fontId="2" fillId="6" borderId="182" xfId="0" applyNumberFormat="1" applyFont="1" applyFill="1" applyBorder="1" applyAlignment="1">
      <alignment horizontal="right" vertical="top"/>
    </xf>
    <xf numFmtId="4" fontId="2" fillId="6" borderId="146" xfId="0" applyNumberFormat="1" applyFont="1" applyFill="1" applyBorder="1" applyAlignment="1">
      <alignment horizontal="right" vertical="top"/>
    </xf>
    <xf numFmtId="3" fontId="1" fillId="0" borderId="183" xfId="0" applyNumberFormat="1" applyFont="1" applyBorder="1" applyAlignment="1">
      <alignment horizontal="center" vertical="top"/>
    </xf>
    <xf numFmtId="4" fontId="1" fillId="0" borderId="148" xfId="0" applyNumberFormat="1" applyFont="1" applyBorder="1" applyAlignment="1">
      <alignment horizontal="right" vertical="top"/>
    </xf>
    <xf numFmtId="3" fontId="1" fillId="0" borderId="184" xfId="0" applyNumberFormat="1" applyFont="1" applyBorder="1" applyAlignment="1">
      <alignment horizontal="center" vertical="top"/>
    </xf>
    <xf numFmtId="4" fontId="1" fillId="0" borderId="165" xfId="0" applyNumberFormat="1" applyFont="1" applyBorder="1" applyAlignment="1">
      <alignment horizontal="right" vertical="top"/>
    </xf>
    <xf numFmtId="3" fontId="1" fillId="0" borderId="185" xfId="0" applyNumberFormat="1" applyFont="1" applyBorder="1" applyAlignment="1">
      <alignment horizontal="center" vertical="top"/>
    </xf>
    <xf numFmtId="4" fontId="1" fillId="0" borderId="166" xfId="0" applyNumberFormat="1" applyFont="1" applyBorder="1" applyAlignment="1">
      <alignment horizontal="right" vertical="top"/>
    </xf>
    <xf numFmtId="4" fontId="1" fillId="0" borderId="185" xfId="0" applyNumberFormat="1" applyFont="1" applyBorder="1" applyAlignment="1">
      <alignment horizontal="center" vertical="top"/>
    </xf>
    <xf numFmtId="3" fontId="1" fillId="0" borderId="186" xfId="0" applyNumberFormat="1" applyFont="1" applyBorder="1" applyAlignment="1">
      <alignment horizontal="center" vertical="top"/>
    </xf>
    <xf numFmtId="4" fontId="1" fillId="0" borderId="167" xfId="0" applyNumberFormat="1" applyFont="1" applyBorder="1" applyAlignment="1">
      <alignment horizontal="right" vertical="top"/>
    </xf>
    <xf numFmtId="3" fontId="45" fillId="0" borderId="168" xfId="0" applyNumberFormat="1" applyFont="1" applyFill="1" applyBorder="1" applyAlignment="1">
      <alignment horizontal="center" vertical="top"/>
    </xf>
    <xf numFmtId="4" fontId="45" fillId="0" borderId="187" xfId="0" applyNumberFormat="1" applyFont="1" applyFill="1" applyBorder="1" applyAlignment="1">
      <alignment horizontal="right" vertical="top"/>
    </xf>
    <xf numFmtId="3" fontId="45" fillId="0" borderId="170" xfId="0" applyNumberFormat="1" applyFont="1" applyFill="1" applyBorder="1" applyAlignment="1">
      <alignment horizontal="center" vertical="top"/>
    </xf>
    <xf numFmtId="4" fontId="45" fillId="0" borderId="188" xfId="0" applyNumberFormat="1" applyFont="1" applyFill="1" applyBorder="1" applyAlignment="1">
      <alignment horizontal="right" vertical="top"/>
    </xf>
    <xf numFmtId="4" fontId="45" fillId="0" borderId="115" xfId="0" applyNumberFormat="1" applyFont="1" applyFill="1" applyBorder="1" applyAlignment="1">
      <alignment horizontal="right" vertical="top"/>
    </xf>
    <xf numFmtId="4" fontId="1" fillId="0" borderId="183" xfId="0" applyNumberFormat="1" applyFont="1" applyBorder="1" applyAlignment="1">
      <alignment horizontal="right" vertical="top"/>
    </xf>
    <xf numFmtId="4" fontId="1" fillId="0" borderId="184" xfId="0" applyNumberFormat="1" applyFont="1" applyBorder="1" applyAlignment="1">
      <alignment horizontal="right" vertical="top"/>
    </xf>
    <xf numFmtId="4" fontId="1" fillId="0" borderId="185" xfId="0" applyNumberFormat="1" applyFont="1" applyBorder="1" applyAlignment="1">
      <alignment horizontal="right" vertical="top"/>
    </xf>
    <xf numFmtId="4" fontId="1" fillId="0" borderId="189" xfId="0" applyNumberFormat="1" applyFont="1" applyBorder="1" applyAlignment="1">
      <alignment horizontal="right" vertical="top"/>
    </xf>
    <xf numFmtId="4" fontId="1" fillId="0" borderId="186" xfId="0" applyNumberFormat="1" applyFont="1" applyBorder="1" applyAlignment="1">
      <alignment horizontal="right" vertical="top"/>
    </xf>
    <xf numFmtId="4" fontId="1" fillId="0" borderId="190" xfId="0" applyNumberFormat="1" applyFont="1" applyBorder="1" applyAlignment="1">
      <alignment horizontal="right" vertical="top"/>
    </xf>
    <xf numFmtId="4" fontId="45" fillId="0" borderId="168" xfId="0" applyNumberFormat="1" applyFont="1" applyFill="1" applyBorder="1" applyAlignment="1">
      <alignment horizontal="right" vertical="top"/>
    </xf>
    <xf numFmtId="4" fontId="45" fillId="0" borderId="170" xfId="0" applyNumberFormat="1" applyFont="1" applyFill="1" applyBorder="1" applyAlignment="1">
      <alignment horizontal="right" vertical="top"/>
    </xf>
    <xf numFmtId="4" fontId="45" fillId="0" borderId="121" xfId="0" applyNumberFormat="1" applyFont="1" applyFill="1" applyBorder="1" applyAlignment="1">
      <alignment horizontal="right" vertical="top"/>
    </xf>
    <xf numFmtId="4" fontId="45" fillId="0" borderId="185" xfId="0" applyNumberFormat="1" applyFont="1" applyFill="1" applyBorder="1" applyAlignment="1">
      <alignment horizontal="right" vertical="top"/>
    </xf>
    <xf numFmtId="4" fontId="45" fillId="0" borderId="166" xfId="0" applyNumberFormat="1" applyFont="1" applyFill="1" applyBorder="1" applyAlignment="1">
      <alignment horizontal="right" vertical="top"/>
    </xf>
    <xf numFmtId="4" fontId="45" fillId="0" borderId="191" xfId="0" applyNumberFormat="1" applyFont="1" applyFill="1" applyBorder="1" applyAlignment="1">
      <alignment horizontal="right" vertical="top"/>
    </xf>
    <xf numFmtId="4" fontId="45" fillId="0" borderId="192" xfId="0" applyNumberFormat="1" applyFont="1" applyFill="1" applyBorder="1" applyAlignment="1">
      <alignment horizontal="right" vertical="top"/>
    </xf>
    <xf numFmtId="4" fontId="2" fillId="7" borderId="126" xfId="0" applyNumberFormat="1" applyFont="1" applyFill="1" applyBorder="1" applyAlignment="1">
      <alignment horizontal="right" vertical="center"/>
    </xf>
    <xf numFmtId="4" fontId="14" fillId="5" borderId="89" xfId="0" applyNumberFormat="1" applyFont="1" applyFill="1" applyBorder="1" applyAlignment="1">
      <alignment horizontal="right" vertical="center"/>
    </xf>
    <xf numFmtId="4" fontId="14" fillId="7" borderId="193" xfId="0" applyNumberFormat="1" applyFont="1" applyFill="1" applyBorder="1" applyAlignment="1">
      <alignment horizontal="right" vertical="center"/>
    </xf>
    <xf numFmtId="4" fontId="14" fillId="7" borderId="194" xfId="0" applyNumberFormat="1" applyFont="1" applyFill="1" applyBorder="1" applyAlignment="1">
      <alignment horizontal="right" vertical="center"/>
    </xf>
    <xf numFmtId="0" fontId="2" fillId="7" borderId="195" xfId="0" applyFont="1" applyFill="1" applyBorder="1" applyAlignment="1">
      <alignment vertical="center" wrapText="1"/>
    </xf>
    <xf numFmtId="165" fontId="2" fillId="0" borderId="58" xfId="0" applyNumberFormat="1" applyFont="1" applyFill="1" applyBorder="1" applyAlignment="1">
      <alignment vertical="top"/>
    </xf>
    <xf numFmtId="49" fontId="3" fillId="0" borderId="23" xfId="0" applyNumberFormat="1" applyFont="1" applyFill="1" applyBorder="1" applyAlignment="1">
      <alignment horizontal="center" vertical="top"/>
    </xf>
    <xf numFmtId="0" fontId="41" fillId="0" borderId="91" xfId="0" applyFont="1" applyFill="1" applyBorder="1" applyAlignment="1">
      <alignment vertical="top" wrapText="1"/>
    </xf>
    <xf numFmtId="0" fontId="5" fillId="0" borderId="58" xfId="0" applyFont="1" applyFill="1" applyBorder="1" applyAlignment="1">
      <alignment horizontal="center" vertical="top"/>
    </xf>
    <xf numFmtId="4" fontId="1" fillId="0" borderId="24" xfId="0" applyNumberFormat="1" applyFont="1" applyFill="1" applyBorder="1" applyAlignment="1">
      <alignment horizontal="right" vertical="top"/>
    </xf>
    <xf numFmtId="4" fontId="1" fillId="0" borderId="26" xfId="0" applyNumberFormat="1" applyFont="1" applyFill="1" applyBorder="1" applyAlignment="1">
      <alignment horizontal="right" vertical="top"/>
    </xf>
    <xf numFmtId="4" fontId="1" fillId="0" borderId="25" xfId="0" applyNumberFormat="1" applyFont="1" applyFill="1" applyBorder="1" applyAlignment="1">
      <alignment horizontal="right" vertical="top"/>
    </xf>
    <xf numFmtId="4" fontId="14" fillId="0" borderId="60" xfId="0" applyNumberFormat="1" applyFont="1" applyFill="1" applyBorder="1" applyAlignment="1">
      <alignment horizontal="right" vertical="top"/>
    </xf>
    <xf numFmtId="4" fontId="14" fillId="0" borderId="61" xfId="0" applyNumberFormat="1" applyFont="1" applyFill="1" applyBorder="1" applyAlignment="1">
      <alignment horizontal="right" vertical="top"/>
    </xf>
    <xf numFmtId="10" fontId="14" fillId="0" borderId="61" xfId="0" applyNumberFormat="1" applyFont="1" applyFill="1" applyBorder="1" applyAlignment="1">
      <alignment horizontal="right" vertical="top"/>
    </xf>
    <xf numFmtId="0" fontId="1" fillId="0" borderId="25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0" fillId="0" borderId="0" xfId="0" applyFill="1"/>
    <xf numFmtId="0" fontId="37" fillId="0" borderId="59" xfId="0" applyFont="1" applyFill="1" applyBorder="1" applyAlignment="1">
      <alignment vertical="top" wrapText="1"/>
    </xf>
    <xf numFmtId="0" fontId="1" fillId="0" borderId="58" xfId="0" applyFont="1" applyFill="1" applyBorder="1" applyAlignment="1">
      <alignment horizontal="center" vertical="top"/>
    </xf>
    <xf numFmtId="3" fontId="45" fillId="0" borderId="82" xfId="0" applyNumberFormat="1" applyFont="1" applyFill="1" applyBorder="1" applyAlignment="1">
      <alignment horizontal="center" vertical="top"/>
    </xf>
    <xf numFmtId="4" fontId="45" fillId="0" borderId="125" xfId="0" applyNumberFormat="1" applyFont="1" applyFill="1" applyBorder="1" applyAlignment="1">
      <alignment horizontal="right" vertical="top"/>
    </xf>
    <xf numFmtId="4" fontId="45" fillId="0" borderId="113" xfId="0" applyNumberFormat="1" applyFont="1" applyFill="1" applyBorder="1" applyAlignment="1">
      <alignment horizontal="right" vertical="top"/>
    </xf>
    <xf numFmtId="4" fontId="45" fillId="0" borderId="82" xfId="0" applyNumberFormat="1" applyFont="1" applyFill="1" applyBorder="1" applyAlignment="1">
      <alignment horizontal="right" vertical="top"/>
    </xf>
    <xf numFmtId="3" fontId="45" fillId="0" borderId="127" xfId="0" applyNumberFormat="1" applyFont="1" applyFill="1" applyBorder="1" applyAlignment="1">
      <alignment horizontal="center" vertical="top"/>
    </xf>
    <xf numFmtId="4" fontId="45" fillId="0" borderId="127" xfId="0" applyNumberFormat="1" applyFont="1" applyFill="1" applyBorder="1" applyAlignment="1">
      <alignment horizontal="right" vertical="top"/>
    </xf>
    <xf numFmtId="4" fontId="45" fillId="0" borderId="126" xfId="0" applyNumberFormat="1" applyFont="1" applyFill="1" applyBorder="1" applyAlignment="1">
      <alignment horizontal="right" vertical="top"/>
    </xf>
    <xf numFmtId="0" fontId="45" fillId="0" borderId="0" xfId="0" applyFont="1" applyFill="1" applyAlignment="1">
      <alignment vertical="top"/>
    </xf>
    <xf numFmtId="0" fontId="47" fillId="0" borderId="0" xfId="0" applyFont="1" applyFill="1"/>
    <xf numFmtId="4" fontId="1" fillId="0" borderId="196" xfId="0" applyNumberFormat="1" applyFont="1" applyBorder="1" applyAlignment="1">
      <alignment horizontal="right" vertical="top"/>
    </xf>
    <xf numFmtId="4" fontId="1" fillId="0" borderId="109" xfId="0" applyNumberFormat="1" applyFont="1" applyBorder="1" applyAlignment="1">
      <alignment horizontal="right" vertical="top"/>
    </xf>
    <xf numFmtId="4" fontId="1" fillId="0" borderId="197" xfId="0" applyNumberFormat="1" applyFont="1" applyBorder="1" applyAlignment="1">
      <alignment horizontal="right" vertical="top"/>
    </xf>
    <xf numFmtId="165" fontId="2" fillId="6" borderId="97" xfId="0" applyNumberFormat="1" applyFont="1" applyFill="1" applyBorder="1" applyAlignment="1">
      <alignment vertical="top"/>
    </xf>
    <xf numFmtId="165" fontId="38" fillId="0" borderId="198" xfId="0" applyNumberFormat="1" applyFont="1" applyBorder="1" applyAlignment="1">
      <alignment vertical="top"/>
    </xf>
    <xf numFmtId="165" fontId="46" fillId="0" borderId="79" xfId="0" applyNumberFormat="1" applyFont="1" applyFill="1" applyBorder="1" applyAlignment="1">
      <alignment vertical="top"/>
    </xf>
    <xf numFmtId="0" fontId="20" fillId="6" borderId="98" xfId="0" applyFont="1" applyFill="1" applyBorder="1" applyAlignment="1">
      <alignment horizontal="left" vertical="top" wrapText="1"/>
    </xf>
    <xf numFmtId="49" fontId="38" fillId="0" borderId="132" xfId="0" applyNumberFormat="1" applyFont="1" applyBorder="1" applyAlignment="1">
      <alignment horizontal="center" vertical="top"/>
    </xf>
    <xf numFmtId="49" fontId="38" fillId="0" borderId="199" xfId="0" applyNumberFormat="1" applyFont="1" applyBorder="1" applyAlignment="1">
      <alignment horizontal="center" vertical="top"/>
    </xf>
    <xf numFmtId="49" fontId="46" fillId="0" borderId="200" xfId="0" applyNumberFormat="1" applyFont="1" applyFill="1" applyBorder="1" applyAlignment="1">
      <alignment horizontal="center" vertical="top"/>
    </xf>
    <xf numFmtId="0" fontId="1" fillId="0" borderId="201" xfId="0" applyFont="1" applyBorder="1" applyAlignment="1">
      <alignment vertical="top" wrapText="1"/>
    </xf>
    <xf numFmtId="0" fontId="45" fillId="0" borderId="202" xfId="0" applyFont="1" applyFill="1" applyBorder="1" applyAlignment="1">
      <alignment vertical="top" wrapText="1"/>
    </xf>
    <xf numFmtId="4" fontId="2" fillId="6" borderId="92" xfId="0" applyNumberFormat="1" applyFont="1" applyFill="1" applyBorder="1" applyAlignment="1">
      <alignment horizontal="right" vertical="top"/>
    </xf>
    <xf numFmtId="4" fontId="1" fillId="0" borderId="111" xfId="0" applyNumberFormat="1" applyFont="1" applyBorder="1" applyAlignment="1">
      <alignment horizontal="right" vertical="top"/>
    </xf>
    <xf numFmtId="0" fontId="37" fillId="0" borderId="132" xfId="0" applyFont="1" applyBorder="1" applyAlignment="1">
      <alignment horizontal="center" vertical="top"/>
    </xf>
    <xf numFmtId="0" fontId="37" fillId="0" borderId="199" xfId="0" applyFont="1" applyBorder="1" applyAlignment="1">
      <alignment horizontal="center" vertical="top"/>
    </xf>
    <xf numFmtId="0" fontId="45" fillId="0" borderId="200" xfId="0" applyFont="1" applyFill="1" applyBorder="1" applyAlignment="1">
      <alignment horizontal="center" vertical="top"/>
    </xf>
    <xf numFmtId="4" fontId="14" fillId="0" borderId="130" xfId="0" applyNumberFormat="1" applyFont="1" applyBorder="1" applyAlignment="1">
      <alignment horizontal="right" vertical="top"/>
    </xf>
    <xf numFmtId="10" fontId="14" fillId="0" borderId="130" xfId="0" applyNumberFormat="1" applyFont="1" applyBorder="1" applyAlignment="1">
      <alignment horizontal="right" vertical="top"/>
    </xf>
    <xf numFmtId="0" fontId="1" fillId="0" borderId="197" xfId="0" applyFont="1" applyBorder="1" applyAlignment="1">
      <alignment vertical="top" wrapText="1"/>
    </xf>
    <xf numFmtId="4" fontId="1" fillId="0" borderId="203" xfId="0" applyNumberFormat="1" applyFont="1" applyBorder="1" applyAlignment="1">
      <alignment horizontal="right" vertical="top"/>
    </xf>
    <xf numFmtId="4" fontId="2" fillId="6" borderId="204" xfId="0" applyNumberFormat="1" applyFont="1" applyFill="1" applyBorder="1" applyAlignment="1">
      <alignment horizontal="right" vertical="top"/>
    </xf>
    <xf numFmtId="4" fontId="14" fillId="0" borderId="183" xfId="0" applyNumberFormat="1" applyFont="1" applyBorder="1" applyAlignment="1">
      <alignment horizontal="right" vertical="top"/>
    </xf>
    <xf numFmtId="4" fontId="14" fillId="0" borderId="184" xfId="0" applyNumberFormat="1" applyFont="1" applyBorder="1" applyAlignment="1">
      <alignment horizontal="right" vertical="top"/>
    </xf>
    <xf numFmtId="4" fontId="14" fillId="0" borderId="205" xfId="0" applyNumberFormat="1" applyFont="1" applyBorder="1" applyAlignment="1">
      <alignment horizontal="right" vertical="top"/>
    </xf>
    <xf numFmtId="0" fontId="1" fillId="0" borderId="206" xfId="0" applyFont="1" applyBorder="1" applyAlignment="1">
      <alignment vertical="top" wrapText="1"/>
    </xf>
    <xf numFmtId="0" fontId="45" fillId="0" borderId="207" xfId="0" applyFont="1" applyFill="1" applyBorder="1" applyAlignment="1">
      <alignment vertical="top" wrapText="1"/>
    </xf>
    <xf numFmtId="4" fontId="14" fillId="7" borderId="208" xfId="0" applyNumberFormat="1" applyFont="1" applyFill="1" applyBorder="1" applyAlignment="1">
      <alignment horizontal="right" vertical="center"/>
    </xf>
    <xf numFmtId="4" fontId="14" fillId="7" borderId="209" xfId="0" applyNumberFormat="1" applyFont="1" applyFill="1" applyBorder="1" applyAlignment="1">
      <alignment horizontal="right" vertical="center"/>
    </xf>
    <xf numFmtId="0" fontId="2" fillId="7" borderId="210" xfId="0" applyFont="1" applyFill="1" applyBorder="1" applyAlignment="1">
      <alignment vertical="center" wrapText="1"/>
    </xf>
    <xf numFmtId="0" fontId="1" fillId="0" borderId="14" xfId="0" applyFont="1" applyBorder="1" applyAlignment="1">
      <alignment vertical="top" wrapText="1"/>
    </xf>
    <xf numFmtId="4" fontId="14" fillId="0" borderId="196" xfId="0" applyNumberFormat="1" applyFont="1" applyBorder="1" applyAlignment="1">
      <alignment horizontal="right" vertical="top"/>
    </xf>
    <xf numFmtId="4" fontId="2" fillId="0" borderId="130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43" fillId="0" borderId="32" xfId="0" applyFont="1" applyBorder="1" applyAlignment="1">
      <alignment horizontal="center"/>
    </xf>
    <xf numFmtId="0" fontId="11" fillId="0" borderId="32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" fontId="5" fillId="0" borderId="74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152" xfId="0" applyFont="1" applyBorder="1"/>
    <xf numFmtId="0" fontId="11" fillId="0" borderId="153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151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37" fillId="0" borderId="52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4" fontId="38" fillId="0" borderId="52" xfId="0" applyNumberFormat="1" applyFont="1" applyBorder="1" applyAlignment="1">
      <alignment horizontal="center"/>
    </xf>
    <xf numFmtId="4" fontId="2" fillId="0" borderId="52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19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topLeftCell="A16" workbookViewId="0">
      <selection activeCell="H3" sqref="H3:J3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594" t="s">
        <v>0</v>
      </c>
      <c r="B1" s="58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594" t="s">
        <v>492</v>
      </c>
      <c r="I2" s="589"/>
      <c r="J2" s="58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594" t="s">
        <v>493</v>
      </c>
      <c r="I3" s="589"/>
      <c r="J3" s="58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495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496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497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498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499</v>
      </c>
      <c r="B14" s="1"/>
      <c r="C14" s="39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500</v>
      </c>
      <c r="B15" s="385"/>
      <c r="C15" s="39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595" t="s">
        <v>2</v>
      </c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595" t="s">
        <v>3</v>
      </c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596" t="s">
        <v>494</v>
      </c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597"/>
      <c r="B23" s="590" t="s">
        <v>4</v>
      </c>
      <c r="C23" s="591"/>
      <c r="D23" s="600" t="s">
        <v>5</v>
      </c>
      <c r="E23" s="601"/>
      <c r="F23" s="601"/>
      <c r="G23" s="601"/>
      <c r="H23" s="601"/>
      <c r="I23" s="601"/>
      <c r="J23" s="602"/>
      <c r="K23" s="590" t="s">
        <v>6</v>
      </c>
      <c r="L23" s="591"/>
      <c r="M23" s="590" t="s">
        <v>7</v>
      </c>
      <c r="N23" s="591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598"/>
      <c r="B24" s="592"/>
      <c r="C24" s="593"/>
      <c r="D24" s="391" t="s">
        <v>8</v>
      </c>
      <c r="E24" s="16" t="s">
        <v>489</v>
      </c>
      <c r="F24" s="16" t="s">
        <v>9</v>
      </c>
      <c r="G24" s="16" t="s">
        <v>10</v>
      </c>
      <c r="H24" s="16" t="s">
        <v>11</v>
      </c>
      <c r="I24" s="603" t="s">
        <v>12</v>
      </c>
      <c r="J24" s="593"/>
      <c r="K24" s="592"/>
      <c r="L24" s="593"/>
      <c r="M24" s="592"/>
      <c r="N24" s="593"/>
      <c r="O24" s="5"/>
      <c r="P24" s="5"/>
      <c r="Q24" s="17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599"/>
      <c r="B25" s="18" t="s">
        <v>13</v>
      </c>
      <c r="C25" s="19" t="s">
        <v>14</v>
      </c>
      <c r="D25" s="18" t="s">
        <v>14</v>
      </c>
      <c r="E25" s="20" t="s">
        <v>14</v>
      </c>
      <c r="F25" s="20" t="s">
        <v>14</v>
      </c>
      <c r="G25" s="20" t="s">
        <v>14</v>
      </c>
      <c r="H25" s="20" t="s">
        <v>14</v>
      </c>
      <c r="I25" s="20" t="s">
        <v>13</v>
      </c>
      <c r="J25" s="21" t="s">
        <v>15</v>
      </c>
      <c r="K25" s="18" t="s">
        <v>13</v>
      </c>
      <c r="L25" s="19" t="s">
        <v>14</v>
      </c>
      <c r="M25" s="22" t="s">
        <v>13</v>
      </c>
      <c r="N25" s="23" t="s">
        <v>14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25">
      <c r="A26" s="25" t="s">
        <v>16</v>
      </c>
      <c r="B26" s="26" t="s">
        <v>17</v>
      </c>
      <c r="C26" s="27" t="s">
        <v>18</v>
      </c>
      <c r="D26" s="26" t="s">
        <v>19</v>
      </c>
      <c r="E26" s="28" t="s">
        <v>20</v>
      </c>
      <c r="F26" s="28" t="s">
        <v>21</v>
      </c>
      <c r="G26" s="28" t="s">
        <v>22</v>
      </c>
      <c r="H26" s="28" t="s">
        <v>23</v>
      </c>
      <c r="I26" s="28" t="s">
        <v>24</v>
      </c>
      <c r="J26" s="27" t="s">
        <v>25</v>
      </c>
      <c r="K26" s="26" t="s">
        <v>26</v>
      </c>
      <c r="L26" s="27" t="s">
        <v>27</v>
      </c>
      <c r="M26" s="26" t="s">
        <v>28</v>
      </c>
      <c r="N26" s="27" t="s">
        <v>29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25">
      <c r="A27" s="31" t="s">
        <v>30</v>
      </c>
      <c r="B27" s="32">
        <f t="shared" ref="B27:B28" si="0">C27/N27</f>
        <v>0.84535583556243843</v>
      </c>
      <c r="C27" s="33">
        <f>'Кошторис  витрат'!G238</f>
        <v>768584</v>
      </c>
      <c r="D27" s="34">
        <v>0</v>
      </c>
      <c r="E27" s="35">
        <v>140600</v>
      </c>
      <c r="F27" s="35">
        <v>0</v>
      </c>
      <c r="G27" s="35">
        <v>0</v>
      </c>
      <c r="H27" s="35">
        <v>0</v>
      </c>
      <c r="I27" s="36">
        <f t="shared" ref="I27:I28" si="1">J27/N27</f>
        <v>0.1546441644375616</v>
      </c>
      <c r="J27" s="33">
        <f t="shared" ref="J27:J29" si="2">D27+E27+F27+G27+H27</f>
        <v>140600</v>
      </c>
      <c r="K27" s="32">
        <f t="shared" ref="K27:K28" si="3">L27/N27</f>
        <v>0</v>
      </c>
      <c r="L27" s="33">
        <f>'Кошторис  витрат'!S238</f>
        <v>0</v>
      </c>
      <c r="M27" s="37">
        <v>1</v>
      </c>
      <c r="N27" s="38">
        <f t="shared" ref="N27:N29" si="4">C27+J27+L27</f>
        <v>909184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25">
      <c r="A28" s="39" t="s">
        <v>31</v>
      </c>
      <c r="B28" s="40">
        <f t="shared" si="0"/>
        <v>0.84535583556243843</v>
      </c>
      <c r="C28" s="41">
        <f>'Кошторис  витрат'!J238</f>
        <v>768584</v>
      </c>
      <c r="D28" s="42">
        <v>0</v>
      </c>
      <c r="E28" s="43">
        <v>140600</v>
      </c>
      <c r="F28" s="43">
        <v>0</v>
      </c>
      <c r="G28" s="43">
        <v>0</v>
      </c>
      <c r="H28" s="43">
        <v>0</v>
      </c>
      <c r="I28" s="44">
        <f t="shared" si="1"/>
        <v>0.1546441644375616</v>
      </c>
      <c r="J28" s="41">
        <f t="shared" si="2"/>
        <v>140600</v>
      </c>
      <c r="K28" s="40">
        <f t="shared" si="3"/>
        <v>0</v>
      </c>
      <c r="L28" s="41">
        <f>'Кошторис  витрат'!V238</f>
        <v>0</v>
      </c>
      <c r="M28" s="393">
        <v>1</v>
      </c>
      <c r="N28" s="45">
        <f t="shared" si="4"/>
        <v>909184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x14ac:dyDescent="0.25">
      <c r="A29" s="46" t="s">
        <v>32</v>
      </c>
      <c r="B29" s="47">
        <f>C29/N28</f>
        <v>0.67628466844995072</v>
      </c>
      <c r="C29" s="48">
        <v>614867.19999999995</v>
      </c>
      <c r="D29" s="49">
        <v>0</v>
      </c>
      <c r="E29" s="50">
        <v>140600</v>
      </c>
      <c r="F29" s="50">
        <v>0</v>
      </c>
      <c r="G29" s="50">
        <v>0</v>
      </c>
      <c r="H29" s="50">
        <v>0</v>
      </c>
      <c r="I29" s="51">
        <f>J29/N28</f>
        <v>0.1546441644375616</v>
      </c>
      <c r="J29" s="48">
        <f t="shared" si="2"/>
        <v>140600</v>
      </c>
      <c r="K29" s="47">
        <f>L29/N28</f>
        <v>0</v>
      </c>
      <c r="L29" s="48">
        <v>0</v>
      </c>
      <c r="M29" s="394">
        <f>(N29*M28)/N28</f>
        <v>0.83092883288751229</v>
      </c>
      <c r="N29" s="52">
        <f t="shared" si="4"/>
        <v>755467.2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x14ac:dyDescent="0.25">
      <c r="A30" s="53" t="s">
        <v>33</v>
      </c>
      <c r="B30" s="54">
        <f t="shared" ref="B30:N30" si="5">B28-B29</f>
        <v>0.16907116711248771</v>
      </c>
      <c r="C30" s="55">
        <f t="shared" si="5"/>
        <v>153716.80000000005</v>
      </c>
      <c r="D30" s="56">
        <f t="shared" si="5"/>
        <v>0</v>
      </c>
      <c r="E30" s="57">
        <f t="shared" si="5"/>
        <v>0</v>
      </c>
      <c r="F30" s="57">
        <f t="shared" si="5"/>
        <v>0</v>
      </c>
      <c r="G30" s="57">
        <f t="shared" si="5"/>
        <v>0</v>
      </c>
      <c r="H30" s="57">
        <f t="shared" si="5"/>
        <v>0</v>
      </c>
      <c r="I30" s="58">
        <f t="shared" si="5"/>
        <v>0</v>
      </c>
      <c r="J30" s="55">
        <f t="shared" si="5"/>
        <v>0</v>
      </c>
      <c r="K30" s="59">
        <f t="shared" si="5"/>
        <v>0</v>
      </c>
      <c r="L30" s="55">
        <f t="shared" si="5"/>
        <v>0</v>
      </c>
      <c r="M30" s="395">
        <f t="shared" si="5"/>
        <v>0.16907116711248771</v>
      </c>
      <c r="N30" s="60">
        <f t="shared" si="5"/>
        <v>153716.80000000005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1"/>
      <c r="B32" s="61" t="s">
        <v>34</v>
      </c>
      <c r="C32" s="604" t="s">
        <v>490</v>
      </c>
      <c r="D32" s="605"/>
      <c r="E32" s="605"/>
      <c r="F32" s="61"/>
      <c r="G32" s="62"/>
      <c r="H32" s="62"/>
      <c r="I32" s="63"/>
      <c r="J32" s="604" t="s">
        <v>491</v>
      </c>
      <c r="K32" s="605"/>
      <c r="L32" s="605"/>
      <c r="M32" s="605"/>
      <c r="N32" s="605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</row>
    <row r="33" spans="1:31" ht="15.75" customHeight="1" x14ac:dyDescent="0.25">
      <c r="A33" s="5"/>
      <c r="B33" s="5"/>
      <c r="C33" s="5"/>
      <c r="D33" s="64" t="s">
        <v>35</v>
      </c>
      <c r="E33" s="5"/>
      <c r="F33" s="65"/>
      <c r="G33" s="588" t="s">
        <v>36</v>
      </c>
      <c r="H33" s="589"/>
      <c r="I33" s="13"/>
      <c r="J33" s="588" t="s">
        <v>37</v>
      </c>
      <c r="K33" s="589"/>
      <c r="L33" s="589"/>
      <c r="M33" s="589"/>
      <c r="N33" s="58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1023622047244095" right="0.70866141732283472" top="0.74803149606299213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60"/>
  <sheetViews>
    <sheetView topLeftCell="F229" zoomScaleNormal="100" workbookViewId="0">
      <selection activeCell="W245" sqref="W245"/>
    </sheetView>
  </sheetViews>
  <sheetFormatPr defaultColWidth="14.42578125" defaultRowHeight="15" customHeight="1" x14ac:dyDescent="0.25"/>
  <cols>
    <col min="1" max="1" width="10.85546875" customWidth="1"/>
    <col min="2" max="2" width="8" customWidth="1"/>
    <col min="3" max="3" width="49" customWidth="1"/>
    <col min="4" max="4" width="10.5703125" customWidth="1"/>
    <col min="5" max="5" width="11.85546875" customWidth="1"/>
    <col min="6" max="6" width="13" customWidth="1"/>
    <col min="7" max="7" width="16.5703125" customWidth="1"/>
    <col min="8" max="8" width="11.85546875" customWidth="1"/>
    <col min="9" max="9" width="13" customWidth="1"/>
    <col min="10" max="10" width="16.5703125" customWidth="1"/>
    <col min="11" max="11" width="11.85546875" customWidth="1"/>
    <col min="12" max="12" width="13" customWidth="1"/>
    <col min="13" max="13" width="14.7109375" customWidth="1"/>
    <col min="14" max="14" width="12.140625" customWidth="1"/>
    <col min="15" max="15" width="13" customWidth="1"/>
    <col min="16" max="16" width="14.7109375" customWidth="1"/>
    <col min="17" max="18" width="10.28515625" customWidth="1"/>
    <col min="19" max="19" width="16.7109375" customWidth="1"/>
    <col min="20" max="21" width="10.28515625" customWidth="1"/>
    <col min="22" max="22" width="12.42578125" customWidth="1"/>
    <col min="23" max="24" width="13" customWidth="1"/>
    <col min="25" max="25" width="11" customWidth="1"/>
    <col min="26" max="26" width="8.570312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622" t="s">
        <v>38</v>
      </c>
      <c r="B1" s="589"/>
      <c r="C1" s="589"/>
      <c r="D1" s="589"/>
      <c r="E1" s="589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7"/>
      <c r="Y1" s="67"/>
      <c r="Z1" s="67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68" t="s">
        <v>501</v>
      </c>
      <c r="B2" s="69"/>
      <c r="C2" s="68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2"/>
      <c r="X2" s="72"/>
      <c r="Y2" s="72"/>
      <c r="Z2" s="72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«ЕтноГолос Золочівщини: від давнини до сьогодення»</v>
      </c>
      <c r="B3" s="69"/>
      <c r="C3" s="386"/>
      <c r="D3" s="70"/>
      <c r="E3" s="71"/>
      <c r="F3" s="71"/>
      <c r="G3" s="71"/>
      <c r="H3" s="71"/>
      <c r="I3" s="71"/>
      <c r="J3" s="71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4"/>
      <c r="Y3" s="74"/>
      <c r="Z3" s="74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01.07.2025</v>
      </c>
      <c r="B4" s="1"/>
      <c r="C4" s="38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">
        <v>500</v>
      </c>
      <c r="B5" s="385"/>
      <c r="C5" s="38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69"/>
      <c r="C6" s="75"/>
      <c r="D6" s="70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8"/>
      <c r="Y6" s="78"/>
      <c r="Z6" s="78"/>
      <c r="AA6" s="79"/>
      <c r="AB6" s="1"/>
      <c r="AC6" s="1"/>
      <c r="AD6" s="1"/>
      <c r="AE6" s="1"/>
      <c r="AF6" s="1"/>
      <c r="AG6" s="1"/>
    </row>
    <row r="7" spans="1:33" ht="26.25" customHeight="1" x14ac:dyDescent="0.25">
      <c r="A7" s="623" t="s">
        <v>39</v>
      </c>
      <c r="B7" s="625" t="s">
        <v>40</v>
      </c>
      <c r="C7" s="628" t="s">
        <v>41</v>
      </c>
      <c r="D7" s="628" t="s">
        <v>42</v>
      </c>
      <c r="E7" s="617" t="s">
        <v>43</v>
      </c>
      <c r="F7" s="601"/>
      <c r="G7" s="601"/>
      <c r="H7" s="601"/>
      <c r="I7" s="601"/>
      <c r="J7" s="602"/>
      <c r="K7" s="617" t="s">
        <v>44</v>
      </c>
      <c r="L7" s="601"/>
      <c r="M7" s="601"/>
      <c r="N7" s="601"/>
      <c r="O7" s="601"/>
      <c r="P7" s="602"/>
      <c r="Q7" s="617" t="s">
        <v>45</v>
      </c>
      <c r="R7" s="601"/>
      <c r="S7" s="601"/>
      <c r="T7" s="601"/>
      <c r="U7" s="601"/>
      <c r="V7" s="602"/>
      <c r="W7" s="608" t="s">
        <v>46</v>
      </c>
      <c r="X7" s="601"/>
      <c r="Y7" s="601"/>
      <c r="Z7" s="602"/>
      <c r="AA7" s="606" t="s">
        <v>47</v>
      </c>
      <c r="AB7" s="1"/>
      <c r="AC7" s="1"/>
      <c r="AD7" s="1"/>
      <c r="AE7" s="1"/>
      <c r="AF7" s="1"/>
      <c r="AG7" s="1"/>
    </row>
    <row r="8" spans="1:33" ht="42" customHeight="1" x14ac:dyDescent="0.25">
      <c r="A8" s="598"/>
      <c r="B8" s="626"/>
      <c r="C8" s="629"/>
      <c r="D8" s="629"/>
      <c r="E8" s="607" t="s">
        <v>48</v>
      </c>
      <c r="F8" s="601"/>
      <c r="G8" s="602"/>
      <c r="H8" s="607" t="s">
        <v>49</v>
      </c>
      <c r="I8" s="601"/>
      <c r="J8" s="602"/>
      <c r="K8" s="607" t="s">
        <v>48</v>
      </c>
      <c r="L8" s="601"/>
      <c r="M8" s="602"/>
      <c r="N8" s="607" t="s">
        <v>49</v>
      </c>
      <c r="O8" s="601"/>
      <c r="P8" s="602"/>
      <c r="Q8" s="607" t="s">
        <v>48</v>
      </c>
      <c r="R8" s="601"/>
      <c r="S8" s="602"/>
      <c r="T8" s="607" t="s">
        <v>49</v>
      </c>
      <c r="U8" s="601"/>
      <c r="V8" s="602"/>
      <c r="W8" s="606" t="s">
        <v>50</v>
      </c>
      <c r="X8" s="606" t="s">
        <v>51</v>
      </c>
      <c r="Y8" s="608" t="s">
        <v>52</v>
      </c>
      <c r="Z8" s="602"/>
      <c r="AA8" s="598"/>
      <c r="AB8" s="1"/>
      <c r="AC8" s="1"/>
      <c r="AD8" s="1"/>
      <c r="AE8" s="1"/>
      <c r="AF8" s="1"/>
      <c r="AG8" s="1"/>
    </row>
    <row r="9" spans="1:33" ht="63.75" customHeight="1" x14ac:dyDescent="0.25">
      <c r="A9" s="624"/>
      <c r="B9" s="627"/>
      <c r="C9" s="630"/>
      <c r="D9" s="630"/>
      <c r="E9" s="80" t="s">
        <v>53</v>
      </c>
      <c r="F9" s="81" t="s">
        <v>54</v>
      </c>
      <c r="G9" s="82" t="s">
        <v>55</v>
      </c>
      <c r="H9" s="80" t="s">
        <v>53</v>
      </c>
      <c r="I9" s="81" t="s">
        <v>54</v>
      </c>
      <c r="J9" s="82" t="s">
        <v>56</v>
      </c>
      <c r="K9" s="80" t="s">
        <v>53</v>
      </c>
      <c r="L9" s="81" t="s">
        <v>57</v>
      </c>
      <c r="M9" s="82" t="s">
        <v>58</v>
      </c>
      <c r="N9" s="80" t="s">
        <v>53</v>
      </c>
      <c r="O9" s="81" t="s">
        <v>57</v>
      </c>
      <c r="P9" s="82" t="s">
        <v>59</v>
      </c>
      <c r="Q9" s="80" t="s">
        <v>53</v>
      </c>
      <c r="R9" s="81" t="s">
        <v>57</v>
      </c>
      <c r="S9" s="82" t="s">
        <v>60</v>
      </c>
      <c r="T9" s="80" t="s">
        <v>53</v>
      </c>
      <c r="U9" s="81" t="s">
        <v>57</v>
      </c>
      <c r="V9" s="82" t="s">
        <v>61</v>
      </c>
      <c r="W9" s="599"/>
      <c r="X9" s="599"/>
      <c r="Y9" s="83" t="s">
        <v>62</v>
      </c>
      <c r="Z9" s="84" t="s">
        <v>13</v>
      </c>
      <c r="AA9" s="599"/>
      <c r="AB9" s="1"/>
      <c r="AC9" s="1"/>
      <c r="AD9" s="1"/>
      <c r="AE9" s="1"/>
      <c r="AF9" s="1"/>
      <c r="AG9" s="1"/>
    </row>
    <row r="10" spans="1:33" ht="24.75" customHeight="1" x14ac:dyDescent="0.25">
      <c r="A10" s="85">
        <v>1</v>
      </c>
      <c r="B10" s="85">
        <v>2</v>
      </c>
      <c r="C10" s="86">
        <v>3</v>
      </c>
      <c r="D10" s="86">
        <v>4</v>
      </c>
      <c r="E10" s="87">
        <v>5</v>
      </c>
      <c r="F10" s="87">
        <v>6</v>
      </c>
      <c r="G10" s="87">
        <v>7</v>
      </c>
      <c r="H10" s="87">
        <v>8</v>
      </c>
      <c r="I10" s="87">
        <v>9</v>
      </c>
      <c r="J10" s="87">
        <v>10</v>
      </c>
      <c r="K10" s="87">
        <v>11</v>
      </c>
      <c r="L10" s="87">
        <v>12</v>
      </c>
      <c r="M10" s="87">
        <v>13</v>
      </c>
      <c r="N10" s="87">
        <v>14</v>
      </c>
      <c r="O10" s="87">
        <v>15</v>
      </c>
      <c r="P10" s="87">
        <v>16</v>
      </c>
      <c r="Q10" s="87">
        <v>17</v>
      </c>
      <c r="R10" s="87">
        <v>18</v>
      </c>
      <c r="S10" s="87">
        <v>19</v>
      </c>
      <c r="T10" s="87">
        <v>20</v>
      </c>
      <c r="U10" s="87">
        <v>21</v>
      </c>
      <c r="V10" s="87">
        <v>22</v>
      </c>
      <c r="W10" s="87">
        <v>23</v>
      </c>
      <c r="X10" s="87">
        <v>24</v>
      </c>
      <c r="Y10" s="87">
        <v>25</v>
      </c>
      <c r="Z10" s="87">
        <v>26</v>
      </c>
      <c r="AA10" s="88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89" t="s">
        <v>63</v>
      </c>
      <c r="B11" s="90"/>
      <c r="C11" s="91" t="s">
        <v>64</v>
      </c>
      <c r="D11" s="92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4"/>
      <c r="Y11" s="94"/>
      <c r="Z11" s="94"/>
      <c r="AA11" s="95"/>
      <c r="AB11" s="96"/>
      <c r="AC11" s="96"/>
      <c r="AD11" s="96"/>
      <c r="AE11" s="96"/>
      <c r="AF11" s="96"/>
      <c r="AG11" s="96"/>
    </row>
    <row r="12" spans="1:33" ht="30" customHeight="1" x14ac:dyDescent="0.25">
      <c r="A12" s="97" t="s">
        <v>65</v>
      </c>
      <c r="B12" s="98">
        <v>1</v>
      </c>
      <c r="C12" s="99" t="s">
        <v>66</v>
      </c>
      <c r="D12" s="100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2"/>
      <c r="X12" s="102"/>
      <c r="Y12" s="102"/>
      <c r="Z12" s="102"/>
      <c r="AA12" s="103"/>
      <c r="AB12" s="6"/>
      <c r="AC12" s="7"/>
      <c r="AD12" s="7"/>
      <c r="AE12" s="7"/>
      <c r="AF12" s="7"/>
      <c r="AG12" s="7"/>
    </row>
    <row r="13" spans="1:33" ht="30" customHeight="1" x14ac:dyDescent="0.25">
      <c r="A13" s="104" t="s">
        <v>67</v>
      </c>
      <c r="B13" s="105" t="s">
        <v>68</v>
      </c>
      <c r="C13" s="106" t="s">
        <v>69</v>
      </c>
      <c r="D13" s="107"/>
      <c r="E13" s="108">
        <f>SUM(E14:E16)</f>
        <v>0</v>
      </c>
      <c r="F13" s="109"/>
      <c r="G13" s="110">
        <f t="shared" ref="G13:H13" si="0">SUM(G14:G16)</f>
        <v>0</v>
      </c>
      <c r="H13" s="108">
        <f t="shared" si="0"/>
        <v>0</v>
      </c>
      <c r="I13" s="109"/>
      <c r="J13" s="110">
        <f t="shared" ref="J13:K13" si="1">SUM(J14:J16)</f>
        <v>0</v>
      </c>
      <c r="K13" s="108">
        <f t="shared" si="1"/>
        <v>0</v>
      </c>
      <c r="L13" s="109"/>
      <c r="M13" s="110">
        <f t="shared" ref="M13:N13" si="2">SUM(M14:M16)</f>
        <v>0</v>
      </c>
      <c r="N13" s="108">
        <f t="shared" si="2"/>
        <v>0</v>
      </c>
      <c r="O13" s="109"/>
      <c r="P13" s="110">
        <f t="shared" ref="P13:Q13" si="3">SUM(P14:P16)</f>
        <v>0</v>
      </c>
      <c r="Q13" s="108">
        <f t="shared" si="3"/>
        <v>0</v>
      </c>
      <c r="R13" s="109"/>
      <c r="S13" s="110">
        <f t="shared" ref="S13:T13" si="4">SUM(S14:S16)</f>
        <v>0</v>
      </c>
      <c r="T13" s="108">
        <f t="shared" si="4"/>
        <v>0</v>
      </c>
      <c r="U13" s="109"/>
      <c r="V13" s="110">
        <f t="shared" ref="V13:X13" si="5">SUM(V14:V16)</f>
        <v>0</v>
      </c>
      <c r="W13" s="110">
        <f t="shared" si="5"/>
        <v>0</v>
      </c>
      <c r="X13" s="110">
        <f t="shared" si="5"/>
        <v>0</v>
      </c>
      <c r="Y13" s="111">
        <f t="shared" ref="Y13:Y36" si="6">W13-X13</f>
        <v>0</v>
      </c>
      <c r="Z13" s="112" t="e">
        <f t="shared" ref="Z13:Z36" si="7">Y13/W13</f>
        <v>#DIV/0!</v>
      </c>
      <c r="AA13" s="113"/>
      <c r="AB13" s="114"/>
      <c r="AC13" s="114"/>
      <c r="AD13" s="114"/>
      <c r="AE13" s="114"/>
      <c r="AF13" s="114"/>
      <c r="AG13" s="114"/>
    </row>
    <row r="14" spans="1:33" ht="30" customHeight="1" x14ac:dyDescent="0.25">
      <c r="A14" s="115" t="s">
        <v>70</v>
      </c>
      <c r="B14" s="116" t="s">
        <v>71</v>
      </c>
      <c r="C14" s="117" t="s">
        <v>72</v>
      </c>
      <c r="D14" s="118" t="s">
        <v>73</v>
      </c>
      <c r="E14" s="119"/>
      <c r="F14" s="120"/>
      <c r="G14" s="121">
        <f t="shared" ref="G14:G16" si="8">E14*F14</f>
        <v>0</v>
      </c>
      <c r="H14" s="119"/>
      <c r="I14" s="120"/>
      <c r="J14" s="121">
        <f t="shared" ref="J14:J16" si="9">H14*I14</f>
        <v>0</v>
      </c>
      <c r="K14" s="119"/>
      <c r="L14" s="120"/>
      <c r="M14" s="121">
        <f t="shared" ref="M14:M16" si="10">K14*L14</f>
        <v>0</v>
      </c>
      <c r="N14" s="119"/>
      <c r="O14" s="120"/>
      <c r="P14" s="121">
        <f t="shared" ref="P14:P16" si="11">N14*O14</f>
        <v>0</v>
      </c>
      <c r="Q14" s="119"/>
      <c r="R14" s="120"/>
      <c r="S14" s="121">
        <f t="shared" ref="S14:S16" si="12">Q14*R14</f>
        <v>0</v>
      </c>
      <c r="T14" s="119"/>
      <c r="U14" s="120"/>
      <c r="V14" s="121">
        <f t="shared" ref="V14:V16" si="13">T14*U14</f>
        <v>0</v>
      </c>
      <c r="W14" s="122">
        <f t="shared" ref="W14:W16" si="14">G14+M14+S14</f>
        <v>0</v>
      </c>
      <c r="X14" s="123">
        <f t="shared" ref="X14:X16" si="15">J14+P14+V14</f>
        <v>0</v>
      </c>
      <c r="Y14" s="123">
        <f t="shared" si="6"/>
        <v>0</v>
      </c>
      <c r="Z14" s="124" t="e">
        <f t="shared" si="7"/>
        <v>#DIV/0!</v>
      </c>
      <c r="AA14" s="125"/>
      <c r="AB14" s="126"/>
      <c r="AC14" s="127"/>
      <c r="AD14" s="127"/>
      <c r="AE14" s="127"/>
      <c r="AF14" s="127"/>
      <c r="AG14" s="127"/>
    </row>
    <row r="15" spans="1:33" ht="30" customHeight="1" x14ac:dyDescent="0.25">
      <c r="A15" s="115" t="s">
        <v>70</v>
      </c>
      <c r="B15" s="116" t="s">
        <v>74</v>
      </c>
      <c r="C15" s="117" t="s">
        <v>72</v>
      </c>
      <c r="D15" s="118" t="s">
        <v>73</v>
      </c>
      <c r="E15" s="119"/>
      <c r="F15" s="120"/>
      <c r="G15" s="121">
        <f t="shared" si="8"/>
        <v>0</v>
      </c>
      <c r="H15" s="119"/>
      <c r="I15" s="120"/>
      <c r="J15" s="121">
        <f t="shared" si="9"/>
        <v>0</v>
      </c>
      <c r="K15" s="119"/>
      <c r="L15" s="120"/>
      <c r="M15" s="121">
        <f t="shared" si="10"/>
        <v>0</v>
      </c>
      <c r="N15" s="119"/>
      <c r="O15" s="120"/>
      <c r="P15" s="121">
        <f t="shared" si="11"/>
        <v>0</v>
      </c>
      <c r="Q15" s="119"/>
      <c r="R15" s="120"/>
      <c r="S15" s="121">
        <f t="shared" si="12"/>
        <v>0</v>
      </c>
      <c r="T15" s="119"/>
      <c r="U15" s="120"/>
      <c r="V15" s="121">
        <f t="shared" si="13"/>
        <v>0</v>
      </c>
      <c r="W15" s="122">
        <f t="shared" si="14"/>
        <v>0</v>
      </c>
      <c r="X15" s="123">
        <f t="shared" si="15"/>
        <v>0</v>
      </c>
      <c r="Y15" s="123">
        <f t="shared" si="6"/>
        <v>0</v>
      </c>
      <c r="Z15" s="124" t="e">
        <f t="shared" si="7"/>
        <v>#DIV/0!</v>
      </c>
      <c r="AA15" s="125"/>
      <c r="AB15" s="127"/>
      <c r="AC15" s="127"/>
      <c r="AD15" s="127"/>
      <c r="AE15" s="127"/>
      <c r="AF15" s="127"/>
      <c r="AG15" s="127"/>
    </row>
    <row r="16" spans="1:33" ht="30" customHeight="1" x14ac:dyDescent="0.25">
      <c r="A16" s="128" t="s">
        <v>70</v>
      </c>
      <c r="B16" s="129" t="s">
        <v>75</v>
      </c>
      <c r="C16" s="117" t="s">
        <v>72</v>
      </c>
      <c r="D16" s="130" t="s">
        <v>73</v>
      </c>
      <c r="E16" s="131"/>
      <c r="F16" s="132"/>
      <c r="G16" s="133">
        <f t="shared" si="8"/>
        <v>0</v>
      </c>
      <c r="H16" s="131"/>
      <c r="I16" s="132"/>
      <c r="J16" s="133">
        <f t="shared" si="9"/>
        <v>0</v>
      </c>
      <c r="K16" s="131"/>
      <c r="L16" s="132"/>
      <c r="M16" s="133">
        <f t="shared" si="10"/>
        <v>0</v>
      </c>
      <c r="N16" s="131"/>
      <c r="O16" s="132"/>
      <c r="P16" s="133">
        <f t="shared" si="11"/>
        <v>0</v>
      </c>
      <c r="Q16" s="131"/>
      <c r="R16" s="120"/>
      <c r="S16" s="133">
        <f t="shared" si="12"/>
        <v>0</v>
      </c>
      <c r="T16" s="131"/>
      <c r="U16" s="120"/>
      <c r="V16" s="133">
        <f t="shared" si="13"/>
        <v>0</v>
      </c>
      <c r="W16" s="134">
        <f t="shared" si="14"/>
        <v>0</v>
      </c>
      <c r="X16" s="123">
        <f t="shared" si="15"/>
        <v>0</v>
      </c>
      <c r="Y16" s="123">
        <f t="shared" si="6"/>
        <v>0</v>
      </c>
      <c r="Z16" s="124" t="e">
        <f t="shared" si="7"/>
        <v>#DIV/0!</v>
      </c>
      <c r="AA16" s="135"/>
      <c r="AB16" s="127"/>
      <c r="AC16" s="127"/>
      <c r="AD16" s="127"/>
      <c r="AE16" s="127"/>
      <c r="AF16" s="127"/>
      <c r="AG16" s="127"/>
    </row>
    <row r="17" spans="1:33" ht="30" customHeight="1" x14ac:dyDescent="0.25">
      <c r="A17" s="104" t="s">
        <v>67</v>
      </c>
      <c r="B17" s="105" t="s">
        <v>76</v>
      </c>
      <c r="C17" s="136" t="s">
        <v>77</v>
      </c>
      <c r="D17" s="137"/>
      <c r="E17" s="138">
        <f>SUM(E18:E20)</f>
        <v>0</v>
      </c>
      <c r="F17" s="139"/>
      <c r="G17" s="140">
        <f t="shared" ref="G17:H17" si="16">SUM(G18:G20)</f>
        <v>0</v>
      </c>
      <c r="H17" s="138">
        <f t="shared" si="16"/>
        <v>0</v>
      </c>
      <c r="I17" s="139"/>
      <c r="J17" s="140">
        <f t="shared" ref="J17:K17" si="17">SUM(J18:J20)</f>
        <v>0</v>
      </c>
      <c r="K17" s="138">
        <f t="shared" si="17"/>
        <v>0</v>
      </c>
      <c r="L17" s="139"/>
      <c r="M17" s="140">
        <f t="shared" ref="M17:N17" si="18">SUM(M18:M20)</f>
        <v>0</v>
      </c>
      <c r="N17" s="138">
        <f t="shared" si="18"/>
        <v>0</v>
      </c>
      <c r="O17" s="139"/>
      <c r="P17" s="140">
        <f t="shared" ref="P17:Q17" si="19">SUM(P18:P20)</f>
        <v>0</v>
      </c>
      <c r="Q17" s="138">
        <f t="shared" si="19"/>
        <v>0</v>
      </c>
      <c r="R17" s="139"/>
      <c r="S17" s="140">
        <f t="shared" ref="S17:T17" si="20">SUM(S18:S20)</f>
        <v>0</v>
      </c>
      <c r="T17" s="138">
        <f t="shared" si="20"/>
        <v>0</v>
      </c>
      <c r="U17" s="139"/>
      <c r="V17" s="140">
        <f t="shared" ref="V17:X17" si="21">SUM(V18:V20)</f>
        <v>0</v>
      </c>
      <c r="W17" s="140">
        <f t="shared" si="21"/>
        <v>0</v>
      </c>
      <c r="X17" s="141">
        <f t="shared" si="21"/>
        <v>0</v>
      </c>
      <c r="Y17" s="141">
        <f t="shared" si="6"/>
        <v>0</v>
      </c>
      <c r="Z17" s="141" t="e">
        <f t="shared" si="7"/>
        <v>#DIV/0!</v>
      </c>
      <c r="AA17" s="142"/>
      <c r="AB17" s="114"/>
      <c r="AC17" s="114"/>
      <c r="AD17" s="114"/>
      <c r="AE17" s="114"/>
      <c r="AF17" s="114"/>
      <c r="AG17" s="114"/>
    </row>
    <row r="18" spans="1:33" ht="30" customHeight="1" x14ac:dyDescent="0.25">
      <c r="A18" s="115" t="s">
        <v>70</v>
      </c>
      <c r="B18" s="116" t="s">
        <v>78</v>
      </c>
      <c r="C18" s="117" t="s">
        <v>72</v>
      </c>
      <c r="D18" s="118" t="s">
        <v>73</v>
      </c>
      <c r="E18" s="119"/>
      <c r="F18" s="120"/>
      <c r="G18" s="121">
        <f t="shared" ref="G18:G20" si="22">E18*F18</f>
        <v>0</v>
      </c>
      <c r="H18" s="119"/>
      <c r="I18" s="120"/>
      <c r="J18" s="121">
        <f t="shared" ref="J18:J20" si="23">H18*I18</f>
        <v>0</v>
      </c>
      <c r="K18" s="119"/>
      <c r="L18" s="120"/>
      <c r="M18" s="121">
        <f t="shared" ref="M18:M20" si="24">K18*L18</f>
        <v>0</v>
      </c>
      <c r="N18" s="119"/>
      <c r="O18" s="120"/>
      <c r="P18" s="121">
        <f t="shared" ref="P18:P20" si="25">N18*O18</f>
        <v>0</v>
      </c>
      <c r="Q18" s="119"/>
      <c r="R18" s="120"/>
      <c r="S18" s="121">
        <f t="shared" ref="S18:S20" si="26">Q18*R18</f>
        <v>0</v>
      </c>
      <c r="T18" s="119"/>
      <c r="U18" s="120"/>
      <c r="V18" s="121">
        <f t="shared" ref="V18:V20" si="27">T18*U18</f>
        <v>0</v>
      </c>
      <c r="W18" s="122">
        <f t="shared" ref="W18:W20" si="28">G18+M18+S18</f>
        <v>0</v>
      </c>
      <c r="X18" s="123">
        <f t="shared" ref="X18:X20" si="29">J18+P18+V18</f>
        <v>0</v>
      </c>
      <c r="Y18" s="123">
        <f t="shared" si="6"/>
        <v>0</v>
      </c>
      <c r="Z18" s="124" t="e">
        <f t="shared" si="7"/>
        <v>#DIV/0!</v>
      </c>
      <c r="AA18" s="125"/>
      <c r="AB18" s="127"/>
      <c r="AC18" s="127"/>
      <c r="AD18" s="127"/>
      <c r="AE18" s="127"/>
      <c r="AF18" s="127"/>
      <c r="AG18" s="127"/>
    </row>
    <row r="19" spans="1:33" ht="30" customHeight="1" x14ac:dyDescent="0.25">
      <c r="A19" s="115" t="s">
        <v>70</v>
      </c>
      <c r="B19" s="116" t="s">
        <v>79</v>
      </c>
      <c r="C19" s="117" t="s">
        <v>72</v>
      </c>
      <c r="D19" s="118" t="s">
        <v>73</v>
      </c>
      <c r="E19" s="119"/>
      <c r="F19" s="120"/>
      <c r="G19" s="121">
        <f t="shared" si="22"/>
        <v>0</v>
      </c>
      <c r="H19" s="119"/>
      <c r="I19" s="120"/>
      <c r="J19" s="121">
        <f t="shared" si="23"/>
        <v>0</v>
      </c>
      <c r="K19" s="119"/>
      <c r="L19" s="120"/>
      <c r="M19" s="121">
        <f t="shared" si="24"/>
        <v>0</v>
      </c>
      <c r="N19" s="119"/>
      <c r="O19" s="120"/>
      <c r="P19" s="121">
        <f t="shared" si="25"/>
        <v>0</v>
      </c>
      <c r="Q19" s="119"/>
      <c r="R19" s="120"/>
      <c r="S19" s="121">
        <f t="shared" si="26"/>
        <v>0</v>
      </c>
      <c r="T19" s="119"/>
      <c r="U19" s="120"/>
      <c r="V19" s="121">
        <f t="shared" si="27"/>
        <v>0</v>
      </c>
      <c r="W19" s="122">
        <f t="shared" si="28"/>
        <v>0</v>
      </c>
      <c r="X19" s="123">
        <f t="shared" si="29"/>
        <v>0</v>
      </c>
      <c r="Y19" s="123">
        <f t="shared" si="6"/>
        <v>0</v>
      </c>
      <c r="Z19" s="124" t="e">
        <f t="shared" si="7"/>
        <v>#DIV/0!</v>
      </c>
      <c r="AA19" s="125"/>
      <c r="AB19" s="127"/>
      <c r="AC19" s="127"/>
      <c r="AD19" s="127"/>
      <c r="AE19" s="127"/>
      <c r="AF19" s="127"/>
      <c r="AG19" s="127"/>
    </row>
    <row r="20" spans="1:33" ht="30" customHeight="1" x14ac:dyDescent="0.25">
      <c r="A20" s="143" t="s">
        <v>70</v>
      </c>
      <c r="B20" s="129" t="s">
        <v>80</v>
      </c>
      <c r="C20" s="117" t="s">
        <v>72</v>
      </c>
      <c r="D20" s="144" t="s">
        <v>73</v>
      </c>
      <c r="E20" s="145"/>
      <c r="F20" s="146"/>
      <c r="G20" s="147">
        <f t="shared" si="22"/>
        <v>0</v>
      </c>
      <c r="H20" s="145"/>
      <c r="I20" s="146"/>
      <c r="J20" s="147">
        <f t="shared" si="23"/>
        <v>0</v>
      </c>
      <c r="K20" s="145"/>
      <c r="L20" s="146"/>
      <c r="M20" s="147">
        <f t="shared" si="24"/>
        <v>0</v>
      </c>
      <c r="N20" s="145"/>
      <c r="O20" s="146"/>
      <c r="P20" s="147">
        <f t="shared" si="25"/>
        <v>0</v>
      </c>
      <c r="Q20" s="145"/>
      <c r="R20" s="146"/>
      <c r="S20" s="147">
        <f t="shared" si="26"/>
        <v>0</v>
      </c>
      <c r="T20" s="145"/>
      <c r="U20" s="146"/>
      <c r="V20" s="147">
        <f t="shared" si="27"/>
        <v>0</v>
      </c>
      <c r="W20" s="134">
        <f t="shared" si="28"/>
        <v>0</v>
      </c>
      <c r="X20" s="123">
        <f t="shared" si="29"/>
        <v>0</v>
      </c>
      <c r="Y20" s="123">
        <f t="shared" si="6"/>
        <v>0</v>
      </c>
      <c r="Z20" s="124" t="e">
        <f t="shared" si="7"/>
        <v>#DIV/0!</v>
      </c>
      <c r="AA20" s="148"/>
      <c r="AB20" s="127"/>
      <c r="AC20" s="127"/>
      <c r="AD20" s="127"/>
      <c r="AE20" s="127"/>
      <c r="AF20" s="127"/>
      <c r="AG20" s="127"/>
    </row>
    <row r="21" spans="1:33" ht="30" customHeight="1" x14ac:dyDescent="0.25">
      <c r="A21" s="104" t="s">
        <v>67</v>
      </c>
      <c r="B21" s="105" t="s">
        <v>81</v>
      </c>
      <c r="C21" s="149" t="s">
        <v>82</v>
      </c>
      <c r="D21" s="137"/>
      <c r="E21" s="138">
        <f>SUM(E22:E24)</f>
        <v>0</v>
      </c>
      <c r="F21" s="139"/>
      <c r="G21" s="140">
        <f t="shared" ref="G21:H21" si="30">SUM(G22:G24)</f>
        <v>0</v>
      </c>
      <c r="H21" s="138">
        <f t="shared" si="30"/>
        <v>0</v>
      </c>
      <c r="I21" s="139"/>
      <c r="J21" s="140">
        <f t="shared" ref="J21:K21" si="31">SUM(J22:J24)</f>
        <v>0</v>
      </c>
      <c r="K21" s="138">
        <f t="shared" si="31"/>
        <v>0</v>
      </c>
      <c r="L21" s="139"/>
      <c r="M21" s="140">
        <f t="shared" ref="M21:N21" si="32">SUM(M22:M24)</f>
        <v>0</v>
      </c>
      <c r="N21" s="138">
        <f t="shared" si="32"/>
        <v>0</v>
      </c>
      <c r="O21" s="139"/>
      <c r="P21" s="140">
        <f t="shared" ref="P21:Q21" si="33">SUM(P22:P24)</f>
        <v>0</v>
      </c>
      <c r="Q21" s="138">
        <f t="shared" si="33"/>
        <v>0</v>
      </c>
      <c r="R21" s="139"/>
      <c r="S21" s="140">
        <f t="shared" ref="S21:T21" si="34">SUM(S22:S24)</f>
        <v>0</v>
      </c>
      <c r="T21" s="138">
        <f t="shared" si="34"/>
        <v>0</v>
      </c>
      <c r="U21" s="139"/>
      <c r="V21" s="140">
        <f t="shared" ref="V21:X21" si="35">SUM(V22:V24)</f>
        <v>0</v>
      </c>
      <c r="W21" s="140">
        <f t="shared" si="35"/>
        <v>0</v>
      </c>
      <c r="X21" s="140">
        <f t="shared" si="35"/>
        <v>0</v>
      </c>
      <c r="Y21" s="111">
        <f t="shared" si="6"/>
        <v>0</v>
      </c>
      <c r="Z21" s="112" t="e">
        <f t="shared" si="7"/>
        <v>#DIV/0!</v>
      </c>
      <c r="AA21" s="142"/>
      <c r="AB21" s="114"/>
      <c r="AC21" s="114"/>
      <c r="AD21" s="114"/>
      <c r="AE21" s="114"/>
      <c r="AF21" s="114"/>
      <c r="AG21" s="114"/>
    </row>
    <row r="22" spans="1:33" ht="30" customHeight="1" x14ac:dyDescent="0.25">
      <c r="A22" s="115" t="s">
        <v>70</v>
      </c>
      <c r="B22" s="116" t="s">
        <v>83</v>
      </c>
      <c r="C22" s="117" t="s">
        <v>84</v>
      </c>
      <c r="D22" s="118" t="s">
        <v>73</v>
      </c>
      <c r="E22" s="119"/>
      <c r="F22" s="120"/>
      <c r="G22" s="121">
        <f t="shared" ref="G22:G24" si="36">E22*F22</f>
        <v>0</v>
      </c>
      <c r="H22" s="119"/>
      <c r="I22" s="120"/>
      <c r="J22" s="121">
        <f t="shared" ref="J22:J24" si="37">H22*I22</f>
        <v>0</v>
      </c>
      <c r="K22" s="119"/>
      <c r="L22" s="120"/>
      <c r="M22" s="121">
        <f t="shared" ref="M22:M24" si="38">K22*L22</f>
        <v>0</v>
      </c>
      <c r="N22" s="119"/>
      <c r="O22" s="120"/>
      <c r="P22" s="121">
        <f t="shared" ref="P22:P24" si="39">N22*O22</f>
        <v>0</v>
      </c>
      <c r="Q22" s="119"/>
      <c r="R22" s="120"/>
      <c r="S22" s="121">
        <f t="shared" ref="S22:S24" si="40">Q22*R22</f>
        <v>0</v>
      </c>
      <c r="T22" s="119"/>
      <c r="U22" s="120"/>
      <c r="V22" s="121">
        <f t="shared" ref="V22:V24" si="41">T22*U22</f>
        <v>0</v>
      </c>
      <c r="W22" s="122">
        <f t="shared" ref="W22:W24" si="42">G22+M22+S22</f>
        <v>0</v>
      </c>
      <c r="X22" s="123">
        <f t="shared" ref="X22:X24" si="43">J22+P22+V22</f>
        <v>0</v>
      </c>
      <c r="Y22" s="123">
        <f t="shared" si="6"/>
        <v>0</v>
      </c>
      <c r="Z22" s="124" t="e">
        <f t="shared" si="7"/>
        <v>#DIV/0!</v>
      </c>
      <c r="AA22" s="125"/>
      <c r="AB22" s="127"/>
      <c r="AC22" s="127"/>
      <c r="AD22" s="127"/>
      <c r="AE22" s="127"/>
      <c r="AF22" s="127"/>
      <c r="AG22" s="127"/>
    </row>
    <row r="23" spans="1:33" ht="30" customHeight="1" x14ac:dyDescent="0.25">
      <c r="A23" s="115" t="s">
        <v>70</v>
      </c>
      <c r="B23" s="116" t="s">
        <v>85</v>
      </c>
      <c r="C23" s="117" t="s">
        <v>84</v>
      </c>
      <c r="D23" s="118" t="s">
        <v>73</v>
      </c>
      <c r="E23" s="119"/>
      <c r="F23" s="120"/>
      <c r="G23" s="121">
        <f t="shared" si="36"/>
        <v>0</v>
      </c>
      <c r="H23" s="119"/>
      <c r="I23" s="120"/>
      <c r="J23" s="121">
        <f t="shared" si="37"/>
        <v>0</v>
      </c>
      <c r="K23" s="119"/>
      <c r="L23" s="120"/>
      <c r="M23" s="121">
        <f t="shared" si="38"/>
        <v>0</v>
      </c>
      <c r="N23" s="119"/>
      <c r="O23" s="120"/>
      <c r="P23" s="121">
        <f t="shared" si="39"/>
        <v>0</v>
      </c>
      <c r="Q23" s="119"/>
      <c r="R23" s="120"/>
      <c r="S23" s="121">
        <f t="shared" si="40"/>
        <v>0</v>
      </c>
      <c r="T23" s="119"/>
      <c r="U23" s="120"/>
      <c r="V23" s="121">
        <f t="shared" si="41"/>
        <v>0</v>
      </c>
      <c r="W23" s="122">
        <f t="shared" si="42"/>
        <v>0</v>
      </c>
      <c r="X23" s="123">
        <f t="shared" si="43"/>
        <v>0</v>
      </c>
      <c r="Y23" s="123">
        <f t="shared" si="6"/>
        <v>0</v>
      </c>
      <c r="Z23" s="124" t="e">
        <f t="shared" si="7"/>
        <v>#DIV/0!</v>
      </c>
      <c r="AA23" s="125"/>
      <c r="AB23" s="127"/>
      <c r="AC23" s="127"/>
      <c r="AD23" s="127"/>
      <c r="AE23" s="127"/>
      <c r="AF23" s="127"/>
      <c r="AG23" s="127"/>
    </row>
    <row r="24" spans="1:33" ht="30" customHeight="1" x14ac:dyDescent="0.25">
      <c r="A24" s="128" t="s">
        <v>70</v>
      </c>
      <c r="B24" s="150" t="s">
        <v>86</v>
      </c>
      <c r="C24" s="117" t="s">
        <v>84</v>
      </c>
      <c r="D24" s="130" t="s">
        <v>73</v>
      </c>
      <c r="E24" s="131"/>
      <c r="F24" s="132"/>
      <c r="G24" s="133">
        <f t="shared" si="36"/>
        <v>0</v>
      </c>
      <c r="H24" s="131"/>
      <c r="I24" s="132"/>
      <c r="J24" s="133">
        <f t="shared" si="37"/>
        <v>0</v>
      </c>
      <c r="K24" s="145"/>
      <c r="L24" s="146"/>
      <c r="M24" s="147">
        <f t="shared" si="38"/>
        <v>0</v>
      </c>
      <c r="N24" s="145"/>
      <c r="O24" s="146"/>
      <c r="P24" s="147">
        <f t="shared" si="39"/>
        <v>0</v>
      </c>
      <c r="Q24" s="145"/>
      <c r="R24" s="146"/>
      <c r="S24" s="147">
        <f t="shared" si="40"/>
        <v>0</v>
      </c>
      <c r="T24" s="145"/>
      <c r="U24" s="146"/>
      <c r="V24" s="147">
        <f t="shared" si="41"/>
        <v>0</v>
      </c>
      <c r="W24" s="134">
        <f t="shared" si="42"/>
        <v>0</v>
      </c>
      <c r="X24" s="123">
        <f t="shared" si="43"/>
        <v>0</v>
      </c>
      <c r="Y24" s="123">
        <f t="shared" si="6"/>
        <v>0</v>
      </c>
      <c r="Z24" s="124" t="e">
        <f t="shared" si="7"/>
        <v>#DIV/0!</v>
      </c>
      <c r="AA24" s="148"/>
      <c r="AB24" s="127"/>
      <c r="AC24" s="127"/>
      <c r="AD24" s="127"/>
      <c r="AE24" s="127"/>
      <c r="AF24" s="127"/>
      <c r="AG24" s="127"/>
    </row>
    <row r="25" spans="1:33" ht="30" customHeight="1" x14ac:dyDescent="0.25">
      <c r="A25" s="104" t="s">
        <v>65</v>
      </c>
      <c r="B25" s="151" t="s">
        <v>87</v>
      </c>
      <c r="C25" s="136" t="s">
        <v>88</v>
      </c>
      <c r="D25" s="137"/>
      <c r="E25" s="138">
        <f>SUM(E26:E28)</f>
        <v>0</v>
      </c>
      <c r="F25" s="139"/>
      <c r="G25" s="140">
        <f t="shared" ref="G25:H25" si="44">SUM(G26:G28)</f>
        <v>0</v>
      </c>
      <c r="H25" s="138">
        <f t="shared" si="44"/>
        <v>0</v>
      </c>
      <c r="I25" s="139"/>
      <c r="J25" s="140">
        <f t="shared" ref="J25:K25" si="45">SUM(J26:J28)</f>
        <v>0</v>
      </c>
      <c r="K25" s="138">
        <f t="shared" si="45"/>
        <v>0</v>
      </c>
      <c r="L25" s="139"/>
      <c r="M25" s="140">
        <f t="shared" ref="M25:N25" si="46">SUM(M26:M28)</f>
        <v>0</v>
      </c>
      <c r="N25" s="138">
        <f t="shared" si="46"/>
        <v>0</v>
      </c>
      <c r="O25" s="139"/>
      <c r="P25" s="140">
        <f t="shared" ref="P25:Q25" si="47">SUM(P26:P28)</f>
        <v>0</v>
      </c>
      <c r="Q25" s="138">
        <f t="shared" si="47"/>
        <v>0</v>
      </c>
      <c r="R25" s="139"/>
      <c r="S25" s="140">
        <f t="shared" ref="S25:T25" si="48">SUM(S26:S28)</f>
        <v>0</v>
      </c>
      <c r="T25" s="138">
        <f t="shared" si="48"/>
        <v>0</v>
      </c>
      <c r="U25" s="139"/>
      <c r="V25" s="140">
        <f t="shared" ref="V25:X25" si="49">SUM(V26:V28)</f>
        <v>0</v>
      </c>
      <c r="W25" s="140">
        <f t="shared" si="49"/>
        <v>0</v>
      </c>
      <c r="X25" s="140">
        <f t="shared" si="49"/>
        <v>0</v>
      </c>
      <c r="Y25" s="111">
        <f t="shared" si="6"/>
        <v>0</v>
      </c>
      <c r="Z25" s="112" t="e">
        <f t="shared" si="7"/>
        <v>#DIV/0!</v>
      </c>
      <c r="AA25" s="142"/>
      <c r="AB25" s="7"/>
      <c r="AC25" s="7"/>
      <c r="AD25" s="7"/>
      <c r="AE25" s="7"/>
      <c r="AF25" s="7"/>
      <c r="AG25" s="7"/>
    </row>
    <row r="26" spans="1:33" ht="30" customHeight="1" x14ac:dyDescent="0.25">
      <c r="A26" s="152" t="s">
        <v>70</v>
      </c>
      <c r="B26" s="153" t="s">
        <v>89</v>
      </c>
      <c r="C26" s="117" t="s">
        <v>90</v>
      </c>
      <c r="D26" s="154"/>
      <c r="E26" s="155">
        <f>G13</f>
        <v>0</v>
      </c>
      <c r="F26" s="156">
        <v>0.22</v>
      </c>
      <c r="G26" s="157">
        <f t="shared" ref="G26:G28" si="50">E26*F26</f>
        <v>0</v>
      </c>
      <c r="H26" s="155">
        <f>J13</f>
        <v>0</v>
      </c>
      <c r="I26" s="156">
        <v>0.22</v>
      </c>
      <c r="J26" s="157">
        <f t="shared" ref="J26:J28" si="51">H26*I26</f>
        <v>0</v>
      </c>
      <c r="K26" s="155">
        <f>M13</f>
        <v>0</v>
      </c>
      <c r="L26" s="156">
        <v>0.22</v>
      </c>
      <c r="M26" s="157">
        <f t="shared" ref="M26:M28" si="52">K26*L26</f>
        <v>0</v>
      </c>
      <c r="N26" s="155">
        <f>P13</f>
        <v>0</v>
      </c>
      <c r="O26" s="156">
        <v>0.22</v>
      </c>
      <c r="P26" s="157">
        <f t="shared" ref="P26:P28" si="53">N26*O26</f>
        <v>0</v>
      </c>
      <c r="Q26" s="155">
        <f>S13</f>
        <v>0</v>
      </c>
      <c r="R26" s="156">
        <v>0.22</v>
      </c>
      <c r="S26" s="157">
        <f t="shared" ref="S26:S28" si="54">Q26*R26</f>
        <v>0</v>
      </c>
      <c r="T26" s="155">
        <f>V13</f>
        <v>0</v>
      </c>
      <c r="U26" s="156">
        <v>0.22</v>
      </c>
      <c r="V26" s="157">
        <f t="shared" ref="V26:V28" si="55">T26*U26</f>
        <v>0</v>
      </c>
      <c r="W26" s="123">
        <f t="shared" ref="W26:W28" si="56">G26+M26+S26</f>
        <v>0</v>
      </c>
      <c r="X26" s="123">
        <f t="shared" ref="X26:X28" si="57">J26+P26+V26</f>
        <v>0</v>
      </c>
      <c r="Y26" s="123">
        <f t="shared" si="6"/>
        <v>0</v>
      </c>
      <c r="Z26" s="124" t="e">
        <f t="shared" si="7"/>
        <v>#DIV/0!</v>
      </c>
      <c r="AA26" s="158"/>
      <c r="AB26" s="126"/>
      <c r="AC26" s="127"/>
      <c r="AD26" s="127"/>
      <c r="AE26" s="127"/>
      <c r="AF26" s="127"/>
      <c r="AG26" s="127"/>
    </row>
    <row r="27" spans="1:33" ht="30" customHeight="1" x14ac:dyDescent="0.25">
      <c r="A27" s="115" t="s">
        <v>70</v>
      </c>
      <c r="B27" s="116" t="s">
        <v>91</v>
      </c>
      <c r="C27" s="117" t="s">
        <v>92</v>
      </c>
      <c r="D27" s="118"/>
      <c r="E27" s="119">
        <f>G17</f>
        <v>0</v>
      </c>
      <c r="F27" s="120">
        <v>0.22</v>
      </c>
      <c r="G27" s="121">
        <f t="shared" si="50"/>
        <v>0</v>
      </c>
      <c r="H27" s="119">
        <f>J17</f>
        <v>0</v>
      </c>
      <c r="I27" s="120">
        <v>0.22</v>
      </c>
      <c r="J27" s="121">
        <f t="shared" si="51"/>
        <v>0</v>
      </c>
      <c r="K27" s="119">
        <f>M17</f>
        <v>0</v>
      </c>
      <c r="L27" s="120">
        <v>0.22</v>
      </c>
      <c r="M27" s="121">
        <f t="shared" si="52"/>
        <v>0</v>
      </c>
      <c r="N27" s="119">
        <f>P17</f>
        <v>0</v>
      </c>
      <c r="O27" s="120">
        <v>0.22</v>
      </c>
      <c r="P27" s="121">
        <f t="shared" si="53"/>
        <v>0</v>
      </c>
      <c r="Q27" s="119">
        <f>S17</f>
        <v>0</v>
      </c>
      <c r="R27" s="120">
        <v>0.22</v>
      </c>
      <c r="S27" s="121">
        <f t="shared" si="54"/>
        <v>0</v>
      </c>
      <c r="T27" s="119">
        <f>V17</f>
        <v>0</v>
      </c>
      <c r="U27" s="120">
        <v>0.22</v>
      </c>
      <c r="V27" s="121">
        <f t="shared" si="55"/>
        <v>0</v>
      </c>
      <c r="W27" s="122">
        <f t="shared" si="56"/>
        <v>0</v>
      </c>
      <c r="X27" s="123">
        <f t="shared" si="57"/>
        <v>0</v>
      </c>
      <c r="Y27" s="123">
        <f t="shared" si="6"/>
        <v>0</v>
      </c>
      <c r="Z27" s="124" t="e">
        <f t="shared" si="7"/>
        <v>#DIV/0!</v>
      </c>
      <c r="AA27" s="125"/>
      <c r="AB27" s="127"/>
      <c r="AC27" s="127"/>
      <c r="AD27" s="127"/>
      <c r="AE27" s="127"/>
      <c r="AF27" s="127"/>
      <c r="AG27" s="127"/>
    </row>
    <row r="28" spans="1:33" ht="30" customHeight="1" x14ac:dyDescent="0.25">
      <c r="A28" s="128" t="s">
        <v>70</v>
      </c>
      <c r="B28" s="150" t="s">
        <v>93</v>
      </c>
      <c r="C28" s="159" t="s">
        <v>82</v>
      </c>
      <c r="D28" s="130"/>
      <c r="E28" s="131">
        <f>G21</f>
        <v>0</v>
      </c>
      <c r="F28" s="132">
        <v>0.22</v>
      </c>
      <c r="G28" s="133">
        <f t="shared" si="50"/>
        <v>0</v>
      </c>
      <c r="H28" s="131">
        <f>J21</f>
        <v>0</v>
      </c>
      <c r="I28" s="132">
        <v>0.22</v>
      </c>
      <c r="J28" s="133">
        <f t="shared" si="51"/>
        <v>0</v>
      </c>
      <c r="K28" s="131">
        <f>M21</f>
        <v>0</v>
      </c>
      <c r="L28" s="132">
        <v>0.22</v>
      </c>
      <c r="M28" s="133">
        <f t="shared" si="52"/>
        <v>0</v>
      </c>
      <c r="N28" s="131">
        <f>P21</f>
        <v>0</v>
      </c>
      <c r="O28" s="132">
        <v>0.22</v>
      </c>
      <c r="P28" s="133">
        <f t="shared" si="53"/>
        <v>0</v>
      </c>
      <c r="Q28" s="131">
        <f>S21</f>
        <v>0</v>
      </c>
      <c r="R28" s="132">
        <v>0.22</v>
      </c>
      <c r="S28" s="133">
        <f t="shared" si="54"/>
        <v>0</v>
      </c>
      <c r="T28" s="131">
        <f>V21</f>
        <v>0</v>
      </c>
      <c r="U28" s="132">
        <v>0.22</v>
      </c>
      <c r="V28" s="133">
        <f t="shared" si="55"/>
        <v>0</v>
      </c>
      <c r="W28" s="134">
        <f t="shared" si="56"/>
        <v>0</v>
      </c>
      <c r="X28" s="123">
        <f t="shared" si="57"/>
        <v>0</v>
      </c>
      <c r="Y28" s="123">
        <f t="shared" si="6"/>
        <v>0</v>
      </c>
      <c r="Z28" s="124" t="e">
        <f>Y28/W28</f>
        <v>#DIV/0!</v>
      </c>
      <c r="AA28" s="135"/>
      <c r="AB28" s="127"/>
      <c r="AC28" s="127"/>
      <c r="AD28" s="127"/>
      <c r="AE28" s="127"/>
      <c r="AF28" s="127"/>
      <c r="AG28" s="127"/>
    </row>
    <row r="29" spans="1:33" ht="30" customHeight="1" x14ac:dyDescent="0.25">
      <c r="A29" s="104" t="s">
        <v>67</v>
      </c>
      <c r="B29" s="151" t="s">
        <v>94</v>
      </c>
      <c r="C29" s="136" t="s">
        <v>95</v>
      </c>
      <c r="D29" s="137"/>
      <c r="E29" s="138">
        <f>SUM(E30:E35)</f>
        <v>24</v>
      </c>
      <c r="F29" s="139"/>
      <c r="G29" s="140">
        <f t="shared" ref="G29:H29" si="58">SUM(G30:G35)</f>
        <v>276000</v>
      </c>
      <c r="H29" s="138">
        <f t="shared" si="58"/>
        <v>24</v>
      </c>
      <c r="I29" s="139"/>
      <c r="J29" s="140">
        <f t="shared" ref="J29:K29" si="59">SUM(J30:J35)</f>
        <v>276000</v>
      </c>
      <c r="K29" s="138">
        <f t="shared" si="59"/>
        <v>0</v>
      </c>
      <c r="L29" s="139"/>
      <c r="M29" s="140">
        <f t="shared" ref="M29:N29" si="60">SUM(M30:M35)</f>
        <v>0</v>
      </c>
      <c r="N29" s="138">
        <f t="shared" si="60"/>
        <v>0</v>
      </c>
      <c r="O29" s="139"/>
      <c r="P29" s="140">
        <f t="shared" ref="P29:Q29" si="61">SUM(P30:P35)</f>
        <v>0</v>
      </c>
      <c r="Q29" s="138">
        <f t="shared" si="61"/>
        <v>0</v>
      </c>
      <c r="R29" s="139"/>
      <c r="S29" s="140">
        <f t="shared" ref="S29:T29" si="62">SUM(S30:S35)</f>
        <v>0</v>
      </c>
      <c r="T29" s="138">
        <f t="shared" si="62"/>
        <v>0</v>
      </c>
      <c r="U29" s="139"/>
      <c r="V29" s="140">
        <f t="shared" ref="V29:X29" si="63">SUM(V30:V35)</f>
        <v>0</v>
      </c>
      <c r="W29" s="140">
        <f t="shared" si="63"/>
        <v>276000</v>
      </c>
      <c r="X29" s="140">
        <f t="shared" si="63"/>
        <v>276000</v>
      </c>
      <c r="Y29" s="140">
        <f t="shared" si="6"/>
        <v>0</v>
      </c>
      <c r="Z29" s="140"/>
      <c r="AA29" s="142"/>
      <c r="AB29" s="7"/>
      <c r="AC29" s="7"/>
      <c r="AD29" s="7"/>
      <c r="AE29" s="7"/>
      <c r="AF29" s="7"/>
      <c r="AG29" s="7"/>
    </row>
    <row r="30" spans="1:33" ht="30" customHeight="1" x14ac:dyDescent="0.25">
      <c r="A30" s="115" t="s">
        <v>70</v>
      </c>
      <c r="B30" s="153" t="s">
        <v>96</v>
      </c>
      <c r="C30" s="183" t="s">
        <v>344</v>
      </c>
      <c r="D30" s="118" t="s">
        <v>73</v>
      </c>
      <c r="E30" s="119">
        <v>4</v>
      </c>
      <c r="F30" s="120">
        <v>12000</v>
      </c>
      <c r="G30" s="121">
        <f t="shared" ref="G30:G35" si="64">E30*F30</f>
        <v>48000</v>
      </c>
      <c r="H30" s="347">
        <v>4</v>
      </c>
      <c r="I30" s="345">
        <v>12000</v>
      </c>
      <c r="J30" s="346">
        <f t="shared" ref="J30:J35" si="65">H30*I30</f>
        <v>48000</v>
      </c>
      <c r="K30" s="119"/>
      <c r="L30" s="120"/>
      <c r="M30" s="121">
        <f t="shared" ref="M30:M35" si="66">K30*L30</f>
        <v>0</v>
      </c>
      <c r="N30" s="119"/>
      <c r="O30" s="120"/>
      <c r="P30" s="121">
        <f t="shared" ref="P30:P35" si="67">N30*O30</f>
        <v>0</v>
      </c>
      <c r="Q30" s="119"/>
      <c r="R30" s="120"/>
      <c r="S30" s="121">
        <f t="shared" ref="S30:S35" si="68">Q30*R30</f>
        <v>0</v>
      </c>
      <c r="T30" s="119"/>
      <c r="U30" s="120"/>
      <c r="V30" s="121">
        <f t="shared" ref="V30:V35" si="69">T30*U30</f>
        <v>0</v>
      </c>
      <c r="W30" s="122">
        <f t="shared" ref="W30:W35" si="70">G30+M30+S30</f>
        <v>48000</v>
      </c>
      <c r="X30" s="398">
        <f>J30+P30+V30</f>
        <v>48000</v>
      </c>
      <c r="Y30" s="123">
        <f t="shared" si="6"/>
        <v>0</v>
      </c>
      <c r="Z30" s="124">
        <f t="shared" si="7"/>
        <v>0</v>
      </c>
      <c r="AA30" s="125"/>
      <c r="AB30" s="7"/>
      <c r="AC30" s="7"/>
      <c r="AD30" s="7"/>
      <c r="AE30" s="7"/>
      <c r="AF30" s="7"/>
      <c r="AG30" s="7"/>
    </row>
    <row r="31" spans="1:33" ht="30" customHeight="1" x14ac:dyDescent="0.25">
      <c r="A31" s="115" t="s">
        <v>70</v>
      </c>
      <c r="B31" s="116" t="s">
        <v>97</v>
      </c>
      <c r="C31" s="183" t="s">
        <v>345</v>
      </c>
      <c r="D31" s="118" t="s">
        <v>73</v>
      </c>
      <c r="E31" s="119">
        <v>4</v>
      </c>
      <c r="F31" s="120">
        <v>11000</v>
      </c>
      <c r="G31" s="121">
        <f t="shared" si="64"/>
        <v>44000</v>
      </c>
      <c r="H31" s="347">
        <v>4</v>
      </c>
      <c r="I31" s="345">
        <v>11000</v>
      </c>
      <c r="J31" s="346">
        <f>H31*I31</f>
        <v>44000</v>
      </c>
      <c r="K31" s="119"/>
      <c r="L31" s="120"/>
      <c r="M31" s="121">
        <f>K31*L31</f>
        <v>0</v>
      </c>
      <c r="N31" s="119"/>
      <c r="O31" s="120"/>
      <c r="P31" s="121">
        <f>N31*O31</f>
        <v>0</v>
      </c>
      <c r="Q31" s="119"/>
      <c r="R31" s="120"/>
      <c r="S31" s="121">
        <f>Q31*R31</f>
        <v>0</v>
      </c>
      <c r="T31" s="119"/>
      <c r="U31" s="120"/>
      <c r="V31" s="121">
        <f>T31*U31</f>
        <v>0</v>
      </c>
      <c r="W31" s="122">
        <f>G31+M31+S31</f>
        <v>44000</v>
      </c>
      <c r="X31" s="398">
        <f>J31+P31+V31</f>
        <v>44000</v>
      </c>
      <c r="Y31" s="123">
        <f>W31-X31</f>
        <v>0</v>
      </c>
      <c r="Z31" s="124">
        <f t="shared" si="7"/>
        <v>0</v>
      </c>
      <c r="AA31" s="125"/>
      <c r="AB31" s="7"/>
      <c r="AC31" s="7"/>
      <c r="AD31" s="7"/>
      <c r="AE31" s="7"/>
      <c r="AF31" s="7"/>
      <c r="AG31" s="7"/>
    </row>
    <row r="32" spans="1:33" ht="30" customHeight="1" x14ac:dyDescent="0.25">
      <c r="A32" s="115" t="s">
        <v>70</v>
      </c>
      <c r="B32" s="116" t="s">
        <v>98</v>
      </c>
      <c r="C32" s="183" t="s">
        <v>346</v>
      </c>
      <c r="D32" s="118" t="s">
        <v>73</v>
      </c>
      <c r="E32" s="119">
        <v>4</v>
      </c>
      <c r="F32" s="120">
        <v>12000</v>
      </c>
      <c r="G32" s="133">
        <f t="shared" si="64"/>
        <v>48000</v>
      </c>
      <c r="H32" s="347">
        <v>4</v>
      </c>
      <c r="I32" s="396">
        <v>12000</v>
      </c>
      <c r="J32" s="397">
        <f>H32*I32</f>
        <v>48000</v>
      </c>
      <c r="K32" s="131"/>
      <c r="L32" s="132"/>
      <c r="M32" s="133">
        <f>K32*L32</f>
        <v>0</v>
      </c>
      <c r="N32" s="131"/>
      <c r="O32" s="132"/>
      <c r="P32" s="133">
        <f>N32*O32</f>
        <v>0</v>
      </c>
      <c r="Q32" s="131"/>
      <c r="R32" s="132"/>
      <c r="S32" s="133">
        <f>Q32*R32</f>
        <v>0</v>
      </c>
      <c r="T32" s="131"/>
      <c r="U32" s="132"/>
      <c r="V32" s="133">
        <f>T32*U32</f>
        <v>0</v>
      </c>
      <c r="W32" s="134">
        <f>G32+M32+S32</f>
        <v>48000</v>
      </c>
      <c r="X32" s="398">
        <f>J32+P32+V32</f>
        <v>48000</v>
      </c>
      <c r="Y32" s="341">
        <f>W32-X32</f>
        <v>0</v>
      </c>
      <c r="Z32" s="124">
        <f t="shared" si="7"/>
        <v>0</v>
      </c>
      <c r="AA32" s="135"/>
      <c r="AB32" s="7"/>
      <c r="AC32" s="7"/>
      <c r="AD32" s="7"/>
      <c r="AE32" s="7"/>
      <c r="AF32" s="7"/>
      <c r="AG32" s="7"/>
    </row>
    <row r="33" spans="1:33" ht="30" customHeight="1" x14ac:dyDescent="0.25">
      <c r="A33" s="115" t="s">
        <v>70</v>
      </c>
      <c r="B33" s="129" t="s">
        <v>350</v>
      </c>
      <c r="C33" s="183" t="s">
        <v>347</v>
      </c>
      <c r="D33" s="118" t="s">
        <v>73</v>
      </c>
      <c r="E33" s="119">
        <v>4</v>
      </c>
      <c r="F33" s="120">
        <v>12000</v>
      </c>
      <c r="G33" s="133">
        <f t="shared" si="64"/>
        <v>48000</v>
      </c>
      <c r="H33" s="347">
        <v>4</v>
      </c>
      <c r="I33" s="396">
        <v>12000</v>
      </c>
      <c r="J33" s="397">
        <f>H33*I33</f>
        <v>48000</v>
      </c>
      <c r="K33" s="131"/>
      <c r="L33" s="132"/>
      <c r="M33" s="133">
        <f>K33*L33</f>
        <v>0</v>
      </c>
      <c r="N33" s="131"/>
      <c r="O33" s="132"/>
      <c r="P33" s="133">
        <f>N33*O33</f>
        <v>0</v>
      </c>
      <c r="Q33" s="131"/>
      <c r="R33" s="132"/>
      <c r="S33" s="133">
        <f>Q33*R33</f>
        <v>0</v>
      </c>
      <c r="T33" s="131"/>
      <c r="U33" s="132"/>
      <c r="V33" s="133">
        <f>T33*U33</f>
        <v>0</v>
      </c>
      <c r="W33" s="134">
        <f>G33+M33+S33</f>
        <v>48000</v>
      </c>
      <c r="X33" s="398">
        <f>J33+P33+V33</f>
        <v>48000</v>
      </c>
      <c r="Y33" s="342">
        <f>W33-X33</f>
        <v>0</v>
      </c>
      <c r="Z33" s="124">
        <f t="shared" si="7"/>
        <v>0</v>
      </c>
      <c r="AA33" s="135"/>
      <c r="AB33" s="7"/>
      <c r="AC33" s="7"/>
      <c r="AD33" s="7"/>
      <c r="AE33" s="7"/>
      <c r="AF33" s="7"/>
      <c r="AG33" s="7"/>
    </row>
    <row r="34" spans="1:33" ht="30" customHeight="1" x14ac:dyDescent="0.25">
      <c r="A34" s="115" t="s">
        <v>70</v>
      </c>
      <c r="B34" s="129" t="s">
        <v>351</v>
      </c>
      <c r="C34" s="183" t="s">
        <v>348</v>
      </c>
      <c r="D34" s="118" t="s">
        <v>73</v>
      </c>
      <c r="E34" s="119">
        <v>4</v>
      </c>
      <c r="F34" s="120">
        <v>11000</v>
      </c>
      <c r="G34" s="133">
        <f t="shared" si="64"/>
        <v>44000</v>
      </c>
      <c r="H34" s="347">
        <v>4</v>
      </c>
      <c r="I34" s="396">
        <v>11000</v>
      </c>
      <c r="J34" s="397">
        <f>H34*I34</f>
        <v>44000</v>
      </c>
      <c r="K34" s="131"/>
      <c r="L34" s="132"/>
      <c r="M34" s="133">
        <f>K34*L34</f>
        <v>0</v>
      </c>
      <c r="N34" s="131"/>
      <c r="O34" s="132"/>
      <c r="P34" s="133">
        <f>N34*O34</f>
        <v>0</v>
      </c>
      <c r="Q34" s="131"/>
      <c r="R34" s="132"/>
      <c r="S34" s="133">
        <f>Q34*R34</f>
        <v>0</v>
      </c>
      <c r="T34" s="131"/>
      <c r="U34" s="132"/>
      <c r="V34" s="133">
        <f>T34*U34</f>
        <v>0</v>
      </c>
      <c r="W34" s="586">
        <f>G34+M34+S34</f>
        <v>44000</v>
      </c>
      <c r="X34" s="587">
        <f>J34+P34+V34</f>
        <v>44000</v>
      </c>
      <c r="Y34" s="572">
        <f>W34-X34</f>
        <v>0</v>
      </c>
      <c r="Z34" s="573">
        <f t="shared" si="7"/>
        <v>0</v>
      </c>
      <c r="AA34" s="574"/>
      <c r="AB34" s="7"/>
      <c r="AC34" s="7"/>
      <c r="AD34" s="7"/>
      <c r="AE34" s="7"/>
      <c r="AF34" s="7"/>
      <c r="AG34" s="7"/>
    </row>
    <row r="35" spans="1:33" ht="30" customHeight="1" thickBot="1" x14ac:dyDescent="0.3">
      <c r="A35" s="128" t="s">
        <v>70</v>
      </c>
      <c r="B35" s="129" t="s">
        <v>352</v>
      </c>
      <c r="C35" s="183" t="s">
        <v>349</v>
      </c>
      <c r="D35" s="130" t="s">
        <v>73</v>
      </c>
      <c r="E35" s="119">
        <v>4</v>
      </c>
      <c r="F35" s="120">
        <v>11000</v>
      </c>
      <c r="G35" s="133">
        <f t="shared" si="64"/>
        <v>44000</v>
      </c>
      <c r="H35" s="347">
        <v>4</v>
      </c>
      <c r="I35" s="396">
        <v>11000</v>
      </c>
      <c r="J35" s="397">
        <f t="shared" si="65"/>
        <v>44000</v>
      </c>
      <c r="K35" s="145"/>
      <c r="L35" s="146"/>
      <c r="M35" s="147">
        <f t="shared" si="66"/>
        <v>0</v>
      </c>
      <c r="N35" s="145"/>
      <c r="O35" s="146"/>
      <c r="P35" s="147">
        <f t="shared" si="67"/>
        <v>0</v>
      </c>
      <c r="Q35" s="145"/>
      <c r="R35" s="146"/>
      <c r="S35" s="147">
        <f t="shared" si="68"/>
        <v>0</v>
      </c>
      <c r="T35" s="145"/>
      <c r="U35" s="146"/>
      <c r="V35" s="147">
        <f t="shared" si="69"/>
        <v>0</v>
      </c>
      <c r="W35" s="340">
        <f t="shared" si="70"/>
        <v>44000</v>
      </c>
      <c r="X35" s="398">
        <f t="shared" ref="X35" si="71">J35+P35+V35</f>
        <v>44000</v>
      </c>
      <c r="Y35" s="340">
        <f t="shared" si="6"/>
        <v>0</v>
      </c>
      <c r="Z35" s="124">
        <f t="shared" si="7"/>
        <v>0</v>
      </c>
      <c r="AA35" s="585"/>
      <c r="AB35" s="7"/>
      <c r="AC35" s="7"/>
      <c r="AD35" s="7"/>
      <c r="AE35" s="7"/>
      <c r="AF35" s="7"/>
      <c r="AG35" s="7"/>
    </row>
    <row r="36" spans="1:33" ht="30" customHeight="1" thickBot="1" x14ac:dyDescent="0.3">
      <c r="A36" s="162" t="s">
        <v>99</v>
      </c>
      <c r="B36" s="163"/>
      <c r="C36" s="164"/>
      <c r="D36" s="165"/>
      <c r="E36" s="166"/>
      <c r="F36" s="167"/>
      <c r="G36" s="168">
        <f>G13+G17+G21+G25+G29</f>
        <v>276000</v>
      </c>
      <c r="H36" s="166"/>
      <c r="I36" s="167"/>
      <c r="J36" s="168">
        <f>J13+J17+J21+J25+J29</f>
        <v>276000</v>
      </c>
      <c r="K36" s="166"/>
      <c r="L36" s="169"/>
      <c r="M36" s="168">
        <f>M13+M17+M21+M25+M29</f>
        <v>0</v>
      </c>
      <c r="N36" s="166"/>
      <c r="O36" s="169"/>
      <c r="P36" s="168">
        <f>P13+P17+P21+P25+P29</f>
        <v>0</v>
      </c>
      <c r="Q36" s="166"/>
      <c r="R36" s="169"/>
      <c r="S36" s="168">
        <f>S13+S17+S21+S25+S29</f>
        <v>0</v>
      </c>
      <c r="T36" s="166"/>
      <c r="U36" s="169"/>
      <c r="V36" s="168">
        <f t="shared" ref="V36:X36" si="72">V13+V17+V21+V25+V29</f>
        <v>0</v>
      </c>
      <c r="W36" s="168">
        <f t="shared" si="72"/>
        <v>276000</v>
      </c>
      <c r="X36" s="170">
        <f t="shared" si="72"/>
        <v>276000</v>
      </c>
      <c r="Y36" s="171">
        <f t="shared" si="6"/>
        <v>0</v>
      </c>
      <c r="Z36" s="172">
        <f t="shared" si="7"/>
        <v>0</v>
      </c>
      <c r="AA36" s="173"/>
      <c r="AB36" s="6"/>
      <c r="AC36" s="7"/>
      <c r="AD36" s="7"/>
      <c r="AE36" s="7"/>
      <c r="AF36" s="7"/>
      <c r="AG36" s="7"/>
    </row>
    <row r="37" spans="1:33" ht="30" customHeight="1" thickBot="1" x14ac:dyDescent="0.3">
      <c r="A37" s="174" t="s">
        <v>65</v>
      </c>
      <c r="B37" s="175">
        <v>2</v>
      </c>
      <c r="C37" s="176" t="s">
        <v>100</v>
      </c>
      <c r="D37" s="177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2"/>
      <c r="X37" s="102"/>
      <c r="Y37" s="178"/>
      <c r="Z37" s="102"/>
      <c r="AA37" s="103"/>
      <c r="AB37" s="7"/>
      <c r="AC37" s="7"/>
      <c r="AD37" s="7"/>
      <c r="AE37" s="7"/>
      <c r="AF37" s="7"/>
      <c r="AG37" s="7"/>
    </row>
    <row r="38" spans="1:33" ht="30" customHeight="1" x14ac:dyDescent="0.25">
      <c r="A38" s="104" t="s">
        <v>67</v>
      </c>
      <c r="B38" s="151" t="s">
        <v>101</v>
      </c>
      <c r="C38" s="106" t="s">
        <v>102</v>
      </c>
      <c r="D38" s="107"/>
      <c r="E38" s="108">
        <f>SUM(E39:E41)</f>
        <v>0</v>
      </c>
      <c r="F38" s="109"/>
      <c r="G38" s="110">
        <f t="shared" ref="G38:H38" si="73">SUM(G39:G41)</f>
        <v>0</v>
      </c>
      <c r="H38" s="108">
        <f t="shared" si="73"/>
        <v>0</v>
      </c>
      <c r="I38" s="109"/>
      <c r="J38" s="110">
        <f t="shared" ref="J38:K38" si="74">SUM(J39:J41)</f>
        <v>0</v>
      </c>
      <c r="K38" s="108">
        <f t="shared" si="74"/>
        <v>0</v>
      </c>
      <c r="L38" s="109"/>
      <c r="M38" s="110">
        <f t="shared" ref="M38:N38" si="75">SUM(M39:M41)</f>
        <v>0</v>
      </c>
      <c r="N38" s="108">
        <f t="shared" si="75"/>
        <v>0</v>
      </c>
      <c r="O38" s="109"/>
      <c r="P38" s="110">
        <f t="shared" ref="P38" si="76">SUM(P39:P41)</f>
        <v>0</v>
      </c>
      <c r="Q38" s="108"/>
      <c r="R38" s="109"/>
      <c r="S38" s="110">
        <f t="shared" ref="S38:T38" si="77">SUM(S39:S41)</f>
        <v>0</v>
      </c>
      <c r="T38" s="108">
        <f t="shared" si="77"/>
        <v>0</v>
      </c>
      <c r="U38" s="109"/>
      <c r="V38" s="110">
        <f t="shared" ref="V38:X38" si="78">SUM(V39:V41)</f>
        <v>0</v>
      </c>
      <c r="W38" s="110">
        <f t="shared" si="78"/>
        <v>0</v>
      </c>
      <c r="X38" s="179">
        <f t="shared" si="78"/>
        <v>0</v>
      </c>
      <c r="Y38" s="139">
        <f t="shared" ref="Y38:Y50" si="79">W38-X38</f>
        <v>0</v>
      </c>
      <c r="Z38" s="180" t="e">
        <f t="shared" ref="Z38:Z50" si="80">Y38/W38</f>
        <v>#DIV/0!</v>
      </c>
      <c r="AA38" s="113"/>
      <c r="AB38" s="181"/>
      <c r="AC38" s="114"/>
      <c r="AD38" s="114"/>
      <c r="AE38" s="114"/>
      <c r="AF38" s="114"/>
      <c r="AG38" s="114"/>
    </row>
    <row r="39" spans="1:33" ht="30" customHeight="1" x14ac:dyDescent="0.25">
      <c r="A39" s="115" t="s">
        <v>70</v>
      </c>
      <c r="B39" s="116" t="s">
        <v>103</v>
      </c>
      <c r="C39" s="117" t="s">
        <v>104</v>
      </c>
      <c r="D39" s="118" t="s">
        <v>105</v>
      </c>
      <c r="E39" s="119"/>
      <c r="F39" s="120"/>
      <c r="G39" s="121">
        <f t="shared" ref="G39:G41" si="81">E39*F39</f>
        <v>0</v>
      </c>
      <c r="H39" s="119"/>
      <c r="I39" s="120"/>
      <c r="J39" s="121">
        <f t="shared" ref="J39:J41" si="82">H39*I39</f>
        <v>0</v>
      </c>
      <c r="K39" s="119"/>
      <c r="L39" s="120"/>
      <c r="M39" s="121">
        <f t="shared" ref="M39:M41" si="83">K39*L39</f>
        <v>0</v>
      </c>
      <c r="N39" s="119"/>
      <c r="O39" s="120"/>
      <c r="P39" s="121">
        <f t="shared" ref="P39:P41" si="84">N39*O39</f>
        <v>0</v>
      </c>
      <c r="Q39" s="119"/>
      <c r="R39" s="120"/>
      <c r="S39" s="121">
        <f t="shared" ref="S39:S41" si="85">Q39*R39</f>
        <v>0</v>
      </c>
      <c r="T39" s="119"/>
      <c r="U39" s="120"/>
      <c r="V39" s="121">
        <f t="shared" ref="V39:V41" si="86">T39*U39</f>
        <v>0</v>
      </c>
      <c r="W39" s="122">
        <f t="shared" ref="W39:W41" si="87">G39+M39+S39</f>
        <v>0</v>
      </c>
      <c r="X39" s="123">
        <f t="shared" ref="X39:X41" si="88">J39+P39+V39</f>
        <v>0</v>
      </c>
      <c r="Y39" s="123">
        <f t="shared" si="79"/>
        <v>0</v>
      </c>
      <c r="Z39" s="124" t="e">
        <f t="shared" si="80"/>
        <v>#DIV/0!</v>
      </c>
      <c r="AA39" s="125"/>
      <c r="AB39" s="127"/>
      <c r="AC39" s="127"/>
      <c r="AD39" s="127"/>
      <c r="AE39" s="127"/>
      <c r="AF39" s="127"/>
      <c r="AG39" s="127"/>
    </row>
    <row r="40" spans="1:33" ht="30" customHeight="1" x14ac:dyDescent="0.25">
      <c r="A40" s="115" t="s">
        <v>70</v>
      </c>
      <c r="B40" s="116" t="s">
        <v>106</v>
      </c>
      <c r="C40" s="117" t="s">
        <v>104</v>
      </c>
      <c r="D40" s="118" t="s">
        <v>105</v>
      </c>
      <c r="E40" s="119"/>
      <c r="F40" s="120"/>
      <c r="G40" s="121">
        <f t="shared" si="81"/>
        <v>0</v>
      </c>
      <c r="H40" s="119"/>
      <c r="I40" s="120"/>
      <c r="J40" s="121">
        <f t="shared" si="82"/>
        <v>0</v>
      </c>
      <c r="K40" s="119"/>
      <c r="L40" s="120"/>
      <c r="M40" s="121">
        <f t="shared" si="83"/>
        <v>0</v>
      </c>
      <c r="N40" s="119"/>
      <c r="O40" s="120"/>
      <c r="P40" s="121">
        <f t="shared" si="84"/>
        <v>0</v>
      </c>
      <c r="Q40" s="119"/>
      <c r="R40" s="120"/>
      <c r="S40" s="121">
        <f t="shared" si="85"/>
        <v>0</v>
      </c>
      <c r="T40" s="119"/>
      <c r="U40" s="120"/>
      <c r="V40" s="121">
        <f t="shared" si="86"/>
        <v>0</v>
      </c>
      <c r="W40" s="122">
        <f t="shared" si="87"/>
        <v>0</v>
      </c>
      <c r="X40" s="123">
        <f t="shared" si="88"/>
        <v>0</v>
      </c>
      <c r="Y40" s="123">
        <f t="shared" si="79"/>
        <v>0</v>
      </c>
      <c r="Z40" s="124" t="e">
        <f t="shared" si="80"/>
        <v>#DIV/0!</v>
      </c>
      <c r="AA40" s="125"/>
      <c r="AB40" s="127"/>
      <c r="AC40" s="127"/>
      <c r="AD40" s="127"/>
      <c r="AE40" s="127"/>
      <c r="AF40" s="127"/>
      <c r="AG40" s="127"/>
    </row>
    <row r="41" spans="1:33" ht="30" customHeight="1" thickBot="1" x14ac:dyDescent="0.3">
      <c r="A41" s="143" t="s">
        <v>70</v>
      </c>
      <c r="B41" s="150" t="s">
        <v>107</v>
      </c>
      <c r="C41" s="117" t="s">
        <v>104</v>
      </c>
      <c r="D41" s="144" t="s">
        <v>105</v>
      </c>
      <c r="E41" s="145"/>
      <c r="F41" s="146"/>
      <c r="G41" s="147">
        <f t="shared" si="81"/>
        <v>0</v>
      </c>
      <c r="H41" s="145"/>
      <c r="I41" s="146"/>
      <c r="J41" s="147">
        <f t="shared" si="82"/>
        <v>0</v>
      </c>
      <c r="K41" s="145"/>
      <c r="L41" s="146"/>
      <c r="M41" s="147">
        <f t="shared" si="83"/>
        <v>0</v>
      </c>
      <c r="N41" s="145"/>
      <c r="O41" s="146"/>
      <c r="P41" s="147">
        <f t="shared" si="84"/>
        <v>0</v>
      </c>
      <c r="Q41" s="145"/>
      <c r="R41" s="146"/>
      <c r="S41" s="147">
        <f t="shared" si="85"/>
        <v>0</v>
      </c>
      <c r="T41" s="145"/>
      <c r="U41" s="146"/>
      <c r="V41" s="147">
        <f t="shared" si="86"/>
        <v>0</v>
      </c>
      <c r="W41" s="134">
        <f t="shared" si="87"/>
        <v>0</v>
      </c>
      <c r="X41" s="123">
        <f t="shared" si="88"/>
        <v>0</v>
      </c>
      <c r="Y41" s="123">
        <f t="shared" si="79"/>
        <v>0</v>
      </c>
      <c r="Z41" s="124" t="e">
        <f t="shared" si="80"/>
        <v>#DIV/0!</v>
      </c>
      <c r="AA41" s="148"/>
      <c r="AB41" s="127"/>
      <c r="AC41" s="127"/>
      <c r="AD41" s="127"/>
      <c r="AE41" s="127"/>
      <c r="AF41" s="127"/>
      <c r="AG41" s="127"/>
    </row>
    <row r="42" spans="1:33" ht="30" customHeight="1" x14ac:dyDescent="0.25">
      <c r="A42" s="104" t="s">
        <v>67</v>
      </c>
      <c r="B42" s="151" t="s">
        <v>108</v>
      </c>
      <c r="C42" s="149" t="s">
        <v>109</v>
      </c>
      <c r="D42" s="137"/>
      <c r="E42" s="138">
        <f>SUM(E43:E45)</f>
        <v>0</v>
      </c>
      <c r="F42" s="139"/>
      <c r="G42" s="140">
        <f t="shared" ref="G42:H42" si="89">SUM(G43:G45)</f>
        <v>0</v>
      </c>
      <c r="H42" s="138">
        <f t="shared" si="89"/>
        <v>0</v>
      </c>
      <c r="I42" s="139"/>
      <c r="J42" s="140">
        <f t="shared" ref="J42:K42" si="90">SUM(J43:J45)</f>
        <v>0</v>
      </c>
      <c r="K42" s="138">
        <f t="shared" si="90"/>
        <v>0</v>
      </c>
      <c r="L42" s="139"/>
      <c r="M42" s="140">
        <f t="shared" ref="M42:N42" si="91">SUM(M43:M45)</f>
        <v>0</v>
      </c>
      <c r="N42" s="138">
        <f t="shared" si="91"/>
        <v>0</v>
      </c>
      <c r="O42" s="139"/>
      <c r="P42" s="140">
        <f t="shared" ref="P42:Q42" si="92">SUM(P43:P45)</f>
        <v>0</v>
      </c>
      <c r="Q42" s="138">
        <f t="shared" si="92"/>
        <v>0</v>
      </c>
      <c r="R42" s="139"/>
      <c r="S42" s="140">
        <f t="shared" ref="S42:T42" si="93">SUM(S43:S45)</f>
        <v>0</v>
      </c>
      <c r="T42" s="138">
        <f t="shared" si="93"/>
        <v>0</v>
      </c>
      <c r="U42" s="139"/>
      <c r="V42" s="140">
        <f t="shared" ref="V42:X42" si="94">SUM(V43:V45)</f>
        <v>0</v>
      </c>
      <c r="W42" s="140">
        <f t="shared" si="94"/>
        <v>0</v>
      </c>
      <c r="X42" s="140">
        <f t="shared" si="94"/>
        <v>0</v>
      </c>
      <c r="Y42" s="182">
        <f t="shared" si="79"/>
        <v>0</v>
      </c>
      <c r="Z42" s="182" t="e">
        <f t="shared" si="80"/>
        <v>#DIV/0!</v>
      </c>
      <c r="AA42" s="142"/>
      <c r="AB42" s="114"/>
      <c r="AC42" s="114"/>
      <c r="AD42" s="114"/>
      <c r="AE42" s="114"/>
      <c r="AF42" s="114"/>
      <c r="AG42" s="114"/>
    </row>
    <row r="43" spans="1:33" ht="30" customHeight="1" x14ac:dyDescent="0.25">
      <c r="A43" s="115" t="s">
        <v>70</v>
      </c>
      <c r="B43" s="116" t="s">
        <v>110</v>
      </c>
      <c r="C43" s="117" t="s">
        <v>111</v>
      </c>
      <c r="D43" s="118" t="s">
        <v>112</v>
      </c>
      <c r="E43" s="119"/>
      <c r="F43" s="120"/>
      <c r="G43" s="121">
        <f t="shared" ref="G43:G45" si="95">E43*F43</f>
        <v>0</v>
      </c>
      <c r="H43" s="119"/>
      <c r="I43" s="120"/>
      <c r="J43" s="121">
        <f t="shared" ref="J43:J45" si="96">H43*I43</f>
        <v>0</v>
      </c>
      <c r="K43" s="119"/>
      <c r="L43" s="120"/>
      <c r="M43" s="121">
        <f t="shared" ref="M43:M45" si="97">K43*L43</f>
        <v>0</v>
      </c>
      <c r="N43" s="119"/>
      <c r="O43" s="120"/>
      <c r="P43" s="121">
        <f t="shared" ref="P43:P45" si="98">N43*O43</f>
        <v>0</v>
      </c>
      <c r="Q43" s="119"/>
      <c r="R43" s="120"/>
      <c r="S43" s="121">
        <f t="shared" ref="S43:S45" si="99">Q43*R43</f>
        <v>0</v>
      </c>
      <c r="T43" s="119"/>
      <c r="U43" s="120"/>
      <c r="V43" s="121">
        <f t="shared" ref="V43:V45" si="100">T43*U43</f>
        <v>0</v>
      </c>
      <c r="W43" s="122">
        <f t="shared" ref="W43:W45" si="101">G43+M43+S43</f>
        <v>0</v>
      </c>
      <c r="X43" s="123">
        <f t="shared" ref="X43:X45" si="102">J43+P43+V43</f>
        <v>0</v>
      </c>
      <c r="Y43" s="123">
        <f t="shared" si="79"/>
        <v>0</v>
      </c>
      <c r="Z43" s="124" t="e">
        <f t="shared" si="80"/>
        <v>#DIV/0!</v>
      </c>
      <c r="AA43" s="125"/>
      <c r="AB43" s="127"/>
      <c r="AC43" s="127"/>
      <c r="AD43" s="127"/>
      <c r="AE43" s="127"/>
      <c r="AF43" s="127"/>
      <c r="AG43" s="127"/>
    </row>
    <row r="44" spans="1:33" ht="30" customHeight="1" x14ac:dyDescent="0.25">
      <c r="A44" s="115" t="s">
        <v>70</v>
      </c>
      <c r="B44" s="116" t="s">
        <v>113</v>
      </c>
      <c r="C44" s="183" t="s">
        <v>111</v>
      </c>
      <c r="D44" s="118" t="s">
        <v>112</v>
      </c>
      <c r="E44" s="119"/>
      <c r="F44" s="120"/>
      <c r="G44" s="121">
        <f t="shared" si="95"/>
        <v>0</v>
      </c>
      <c r="H44" s="119"/>
      <c r="I44" s="120"/>
      <c r="J44" s="121">
        <f t="shared" si="96"/>
        <v>0</v>
      </c>
      <c r="K44" s="119"/>
      <c r="L44" s="120"/>
      <c r="M44" s="121">
        <f t="shared" si="97"/>
        <v>0</v>
      </c>
      <c r="N44" s="119"/>
      <c r="O44" s="120"/>
      <c r="P44" s="121">
        <f t="shared" si="98"/>
        <v>0</v>
      </c>
      <c r="Q44" s="119"/>
      <c r="R44" s="120"/>
      <c r="S44" s="121">
        <f t="shared" si="99"/>
        <v>0</v>
      </c>
      <c r="T44" s="119"/>
      <c r="U44" s="120"/>
      <c r="V44" s="121">
        <f t="shared" si="100"/>
        <v>0</v>
      </c>
      <c r="W44" s="122">
        <f t="shared" si="101"/>
        <v>0</v>
      </c>
      <c r="X44" s="123">
        <f t="shared" si="102"/>
        <v>0</v>
      </c>
      <c r="Y44" s="123">
        <f t="shared" si="79"/>
        <v>0</v>
      </c>
      <c r="Z44" s="124" t="e">
        <f t="shared" si="80"/>
        <v>#DIV/0!</v>
      </c>
      <c r="AA44" s="125"/>
      <c r="AB44" s="127"/>
      <c r="AC44" s="127"/>
      <c r="AD44" s="127"/>
      <c r="AE44" s="127"/>
      <c r="AF44" s="127"/>
      <c r="AG44" s="127"/>
    </row>
    <row r="45" spans="1:33" ht="30" customHeight="1" x14ac:dyDescent="0.25">
      <c r="A45" s="143" t="s">
        <v>70</v>
      </c>
      <c r="B45" s="150" t="s">
        <v>114</v>
      </c>
      <c r="C45" s="184" t="s">
        <v>111</v>
      </c>
      <c r="D45" s="144" t="s">
        <v>112</v>
      </c>
      <c r="E45" s="145"/>
      <c r="F45" s="146"/>
      <c r="G45" s="147">
        <f t="shared" si="95"/>
        <v>0</v>
      </c>
      <c r="H45" s="145"/>
      <c r="I45" s="146"/>
      <c r="J45" s="147">
        <f t="shared" si="96"/>
        <v>0</v>
      </c>
      <c r="K45" s="145"/>
      <c r="L45" s="146"/>
      <c r="M45" s="147">
        <f t="shared" si="97"/>
        <v>0</v>
      </c>
      <c r="N45" s="145"/>
      <c r="O45" s="146"/>
      <c r="P45" s="147">
        <f t="shared" si="98"/>
        <v>0</v>
      </c>
      <c r="Q45" s="145"/>
      <c r="R45" s="146"/>
      <c r="S45" s="147">
        <f t="shared" si="99"/>
        <v>0</v>
      </c>
      <c r="T45" s="145"/>
      <c r="U45" s="146"/>
      <c r="V45" s="147">
        <f t="shared" si="100"/>
        <v>0</v>
      </c>
      <c r="W45" s="134">
        <f t="shared" si="101"/>
        <v>0</v>
      </c>
      <c r="X45" s="123">
        <f t="shared" si="102"/>
        <v>0</v>
      </c>
      <c r="Y45" s="123">
        <f t="shared" si="79"/>
        <v>0</v>
      </c>
      <c r="Z45" s="124" t="e">
        <f t="shared" si="80"/>
        <v>#DIV/0!</v>
      </c>
      <c r="AA45" s="148"/>
      <c r="AB45" s="127"/>
      <c r="AC45" s="127"/>
      <c r="AD45" s="127"/>
      <c r="AE45" s="127"/>
      <c r="AF45" s="127"/>
      <c r="AG45" s="127"/>
    </row>
    <row r="46" spans="1:33" ht="30" customHeight="1" x14ac:dyDescent="0.25">
      <c r="A46" s="104" t="s">
        <v>67</v>
      </c>
      <c r="B46" s="151" t="s">
        <v>115</v>
      </c>
      <c r="C46" s="149" t="s">
        <v>116</v>
      </c>
      <c r="D46" s="137"/>
      <c r="E46" s="138">
        <f>SUM(E47:E49)</f>
        <v>0</v>
      </c>
      <c r="F46" s="139"/>
      <c r="G46" s="140">
        <f t="shared" ref="G46:H46" si="103">SUM(G47:G49)</f>
        <v>0</v>
      </c>
      <c r="H46" s="138">
        <f t="shared" si="103"/>
        <v>0</v>
      </c>
      <c r="I46" s="139"/>
      <c r="J46" s="140">
        <f t="shared" ref="J46:K46" si="104">SUM(J47:J49)</f>
        <v>0</v>
      </c>
      <c r="K46" s="138">
        <f t="shared" si="104"/>
        <v>0</v>
      </c>
      <c r="L46" s="139"/>
      <c r="M46" s="140">
        <f t="shared" ref="M46:N46" si="105">SUM(M47:M49)</f>
        <v>0</v>
      </c>
      <c r="N46" s="138">
        <f t="shared" si="105"/>
        <v>0</v>
      </c>
      <c r="O46" s="139"/>
      <c r="P46" s="140">
        <f t="shared" ref="P46:Q46" si="106">SUM(P47:P49)</f>
        <v>0</v>
      </c>
      <c r="Q46" s="138">
        <f t="shared" si="106"/>
        <v>0</v>
      </c>
      <c r="R46" s="139"/>
      <c r="S46" s="140">
        <f t="shared" ref="S46:T46" si="107">SUM(S47:S49)</f>
        <v>0</v>
      </c>
      <c r="T46" s="138">
        <f t="shared" si="107"/>
        <v>0</v>
      </c>
      <c r="U46" s="139"/>
      <c r="V46" s="140">
        <f t="shared" ref="V46:X46" si="108">SUM(V47:V49)</f>
        <v>0</v>
      </c>
      <c r="W46" s="140">
        <f t="shared" si="108"/>
        <v>0</v>
      </c>
      <c r="X46" s="140">
        <f t="shared" si="108"/>
        <v>0</v>
      </c>
      <c r="Y46" s="139">
        <f t="shared" si="79"/>
        <v>0</v>
      </c>
      <c r="Z46" s="139" t="e">
        <f t="shared" si="80"/>
        <v>#DIV/0!</v>
      </c>
      <c r="AA46" s="142"/>
      <c r="AB46" s="114"/>
      <c r="AC46" s="114"/>
      <c r="AD46" s="114"/>
      <c r="AE46" s="114"/>
      <c r="AF46" s="114"/>
      <c r="AG46" s="114"/>
    </row>
    <row r="47" spans="1:33" ht="30" customHeight="1" x14ac:dyDescent="0.25">
      <c r="A47" s="115" t="s">
        <v>70</v>
      </c>
      <c r="B47" s="116" t="s">
        <v>117</v>
      </c>
      <c r="C47" s="117" t="s">
        <v>118</v>
      </c>
      <c r="D47" s="118" t="s">
        <v>112</v>
      </c>
      <c r="E47" s="119"/>
      <c r="F47" s="120"/>
      <c r="G47" s="121">
        <f t="shared" ref="G47:G49" si="109">E47*F47</f>
        <v>0</v>
      </c>
      <c r="H47" s="119"/>
      <c r="I47" s="120"/>
      <c r="J47" s="121">
        <f t="shared" ref="J47:J49" si="110">H47*I47</f>
        <v>0</v>
      </c>
      <c r="K47" s="119"/>
      <c r="L47" s="120"/>
      <c r="M47" s="121">
        <f t="shared" ref="M47:M49" si="111">K47*L47</f>
        <v>0</v>
      </c>
      <c r="N47" s="119"/>
      <c r="O47" s="120"/>
      <c r="P47" s="121">
        <f t="shared" ref="P47:P49" si="112">N47*O47</f>
        <v>0</v>
      </c>
      <c r="Q47" s="119"/>
      <c r="R47" s="120"/>
      <c r="S47" s="121">
        <f t="shared" ref="S47:S49" si="113">Q47*R47</f>
        <v>0</v>
      </c>
      <c r="T47" s="119"/>
      <c r="U47" s="120"/>
      <c r="V47" s="121">
        <f t="shared" ref="V47:V49" si="114">T47*U47</f>
        <v>0</v>
      </c>
      <c r="W47" s="122">
        <f t="shared" ref="W47:W49" si="115">G47+M47+S47</f>
        <v>0</v>
      </c>
      <c r="X47" s="123">
        <f t="shared" ref="X47:X49" si="116">J47+P47+V47</f>
        <v>0</v>
      </c>
      <c r="Y47" s="123">
        <f t="shared" si="79"/>
        <v>0</v>
      </c>
      <c r="Z47" s="124" t="e">
        <f t="shared" si="80"/>
        <v>#DIV/0!</v>
      </c>
      <c r="AA47" s="125"/>
      <c r="AB47" s="126"/>
      <c r="AC47" s="127"/>
      <c r="AD47" s="127"/>
      <c r="AE47" s="127"/>
      <c r="AF47" s="127"/>
      <c r="AG47" s="127"/>
    </row>
    <row r="48" spans="1:33" ht="30" customHeight="1" x14ac:dyDescent="0.25">
      <c r="A48" s="115" t="s">
        <v>70</v>
      </c>
      <c r="B48" s="116" t="s">
        <v>119</v>
      </c>
      <c r="C48" s="117" t="s">
        <v>120</v>
      </c>
      <c r="D48" s="118" t="s">
        <v>112</v>
      </c>
      <c r="E48" s="119"/>
      <c r="F48" s="120"/>
      <c r="G48" s="121">
        <f t="shared" si="109"/>
        <v>0</v>
      </c>
      <c r="H48" s="119"/>
      <c r="I48" s="120"/>
      <c r="J48" s="121">
        <f t="shared" si="110"/>
        <v>0</v>
      </c>
      <c r="K48" s="119"/>
      <c r="L48" s="120"/>
      <c r="M48" s="121">
        <f t="shared" si="111"/>
        <v>0</v>
      </c>
      <c r="N48" s="119"/>
      <c r="O48" s="120"/>
      <c r="P48" s="121">
        <f t="shared" si="112"/>
        <v>0</v>
      </c>
      <c r="Q48" s="119"/>
      <c r="R48" s="120"/>
      <c r="S48" s="121">
        <f t="shared" si="113"/>
        <v>0</v>
      </c>
      <c r="T48" s="119"/>
      <c r="U48" s="120"/>
      <c r="V48" s="121">
        <f t="shared" si="114"/>
        <v>0</v>
      </c>
      <c r="W48" s="122">
        <f t="shared" si="115"/>
        <v>0</v>
      </c>
      <c r="X48" s="123">
        <f t="shared" si="116"/>
        <v>0</v>
      </c>
      <c r="Y48" s="123">
        <f t="shared" si="79"/>
        <v>0</v>
      </c>
      <c r="Z48" s="124" t="e">
        <f t="shared" si="80"/>
        <v>#DIV/0!</v>
      </c>
      <c r="AA48" s="125"/>
      <c r="AB48" s="127"/>
      <c r="AC48" s="127"/>
      <c r="AD48" s="127"/>
      <c r="AE48" s="127"/>
      <c r="AF48" s="127"/>
      <c r="AG48" s="127"/>
    </row>
    <row r="49" spans="1:33" ht="30" customHeight="1" x14ac:dyDescent="0.25">
      <c r="A49" s="128" t="s">
        <v>70</v>
      </c>
      <c r="B49" s="129" t="s">
        <v>121</v>
      </c>
      <c r="C49" s="160" t="s">
        <v>118</v>
      </c>
      <c r="D49" s="130" t="s">
        <v>112</v>
      </c>
      <c r="E49" s="145"/>
      <c r="F49" s="146"/>
      <c r="G49" s="147">
        <f t="shared" si="109"/>
        <v>0</v>
      </c>
      <c r="H49" s="145"/>
      <c r="I49" s="146"/>
      <c r="J49" s="147">
        <f t="shared" si="110"/>
        <v>0</v>
      </c>
      <c r="K49" s="145"/>
      <c r="L49" s="146"/>
      <c r="M49" s="147">
        <f t="shared" si="111"/>
        <v>0</v>
      </c>
      <c r="N49" s="145"/>
      <c r="O49" s="146"/>
      <c r="P49" s="147">
        <f t="shared" si="112"/>
        <v>0</v>
      </c>
      <c r="Q49" s="145"/>
      <c r="R49" s="146"/>
      <c r="S49" s="147">
        <f t="shared" si="113"/>
        <v>0</v>
      </c>
      <c r="T49" s="145"/>
      <c r="U49" s="146"/>
      <c r="V49" s="147">
        <f t="shared" si="114"/>
        <v>0</v>
      </c>
      <c r="W49" s="134">
        <f t="shared" si="115"/>
        <v>0</v>
      </c>
      <c r="X49" s="123">
        <f t="shared" si="116"/>
        <v>0</v>
      </c>
      <c r="Y49" s="123">
        <f t="shared" si="79"/>
        <v>0</v>
      </c>
      <c r="Z49" s="124" t="e">
        <f t="shared" si="80"/>
        <v>#DIV/0!</v>
      </c>
      <c r="AA49" s="148"/>
      <c r="AB49" s="127"/>
      <c r="AC49" s="127"/>
      <c r="AD49" s="127"/>
      <c r="AE49" s="127"/>
      <c r="AF49" s="127"/>
      <c r="AG49" s="127"/>
    </row>
    <row r="50" spans="1:33" ht="30" customHeight="1" thickBot="1" x14ac:dyDescent="0.3">
      <c r="A50" s="162" t="s">
        <v>122</v>
      </c>
      <c r="B50" s="163"/>
      <c r="C50" s="164"/>
      <c r="D50" s="165"/>
      <c r="E50" s="169">
        <f>E46+E42+E38</f>
        <v>0</v>
      </c>
      <c r="F50" s="185"/>
      <c r="G50" s="168">
        <f t="shared" ref="G50:H50" si="117">G46+G42+G38</f>
        <v>0</v>
      </c>
      <c r="H50" s="169">
        <f t="shared" si="117"/>
        <v>0</v>
      </c>
      <c r="I50" s="185"/>
      <c r="J50" s="168">
        <f t="shared" ref="J50:K50" si="118">J46+J42+J38</f>
        <v>0</v>
      </c>
      <c r="K50" s="186">
        <f t="shared" si="118"/>
        <v>0</v>
      </c>
      <c r="L50" s="185"/>
      <c r="M50" s="168">
        <f t="shared" ref="M50:N50" si="119">M46+M42+M38</f>
        <v>0</v>
      </c>
      <c r="N50" s="186">
        <f t="shared" si="119"/>
        <v>0</v>
      </c>
      <c r="O50" s="185"/>
      <c r="P50" s="168">
        <f t="shared" ref="P50:Q50" si="120">P46+P42+P38</f>
        <v>0</v>
      </c>
      <c r="Q50" s="186">
        <f t="shared" si="120"/>
        <v>0</v>
      </c>
      <c r="R50" s="185"/>
      <c r="S50" s="168">
        <f t="shared" ref="S50:T50" si="121">S46+S42+S38</f>
        <v>0</v>
      </c>
      <c r="T50" s="186">
        <f t="shared" si="121"/>
        <v>0</v>
      </c>
      <c r="U50" s="185"/>
      <c r="V50" s="168">
        <f t="shared" ref="V50:X50" si="122">V46+V42+V38</f>
        <v>0</v>
      </c>
      <c r="W50" s="187">
        <f t="shared" si="122"/>
        <v>0</v>
      </c>
      <c r="X50" s="187">
        <f t="shared" si="122"/>
        <v>0</v>
      </c>
      <c r="Y50" s="187">
        <f t="shared" si="79"/>
        <v>0</v>
      </c>
      <c r="Z50" s="187" t="e">
        <f t="shared" si="80"/>
        <v>#DIV/0!</v>
      </c>
      <c r="AA50" s="173"/>
      <c r="AB50" s="7"/>
      <c r="AC50" s="7"/>
      <c r="AD50" s="7"/>
      <c r="AE50" s="7"/>
      <c r="AF50" s="7"/>
      <c r="AG50" s="7"/>
    </row>
    <row r="51" spans="1:33" ht="30" customHeight="1" thickBot="1" x14ac:dyDescent="0.3">
      <c r="A51" s="97" t="s">
        <v>65</v>
      </c>
      <c r="B51" s="453">
        <v>3</v>
      </c>
      <c r="C51" s="454" t="s">
        <v>123</v>
      </c>
      <c r="D51" s="407"/>
      <c r="E51" s="455"/>
      <c r="F51" s="455"/>
      <c r="G51" s="455"/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6"/>
      <c r="X51" s="456"/>
      <c r="Y51" s="456"/>
      <c r="Z51" s="456"/>
      <c r="AA51" s="457"/>
      <c r="AB51" s="7"/>
      <c r="AC51" s="7"/>
      <c r="AD51" s="7"/>
      <c r="AE51" s="7"/>
      <c r="AF51" s="7"/>
      <c r="AG51" s="7"/>
    </row>
    <row r="52" spans="1:33" ht="45" customHeight="1" x14ac:dyDescent="0.25">
      <c r="A52" s="458" t="s">
        <v>67</v>
      </c>
      <c r="B52" s="484" t="s">
        <v>124</v>
      </c>
      <c r="C52" s="459" t="s">
        <v>125</v>
      </c>
      <c r="D52" s="408"/>
      <c r="E52" s="460">
        <f>SUM(E53:E55)</f>
        <v>5</v>
      </c>
      <c r="F52" s="437"/>
      <c r="G52" s="493">
        <f>SUM(G53:G80)</f>
        <v>477205</v>
      </c>
      <c r="H52" s="497">
        <f>SUM(H53:H55)</f>
        <v>5</v>
      </c>
      <c r="I52" s="437"/>
      <c r="J52" s="498">
        <f>SUM(J53:J80)</f>
        <v>477205</v>
      </c>
      <c r="K52" s="460">
        <f>SUM(K53:K55)</f>
        <v>0</v>
      </c>
      <c r="L52" s="437"/>
      <c r="M52" s="493">
        <f>SUM(M53:M55)</f>
        <v>0</v>
      </c>
      <c r="N52" s="497">
        <f>SUM(N53:N55)</f>
        <v>0</v>
      </c>
      <c r="O52" s="437"/>
      <c r="P52" s="498">
        <f>SUM(P53:P55)</f>
        <v>0</v>
      </c>
      <c r="Q52" s="460">
        <f>SUM(Q53:Q55)</f>
        <v>0</v>
      </c>
      <c r="R52" s="437"/>
      <c r="S52" s="493">
        <f>SUM(S53:S55)</f>
        <v>0</v>
      </c>
      <c r="T52" s="497">
        <f>SUM(T53:T55)</f>
        <v>0</v>
      </c>
      <c r="U52" s="437"/>
      <c r="V52" s="498">
        <f>SUM(V53:V55)</f>
        <v>0</v>
      </c>
      <c r="W52" s="433">
        <f>SUM(W53:W80)</f>
        <v>477205</v>
      </c>
      <c r="X52" s="439">
        <f>SUM(X53:X80)</f>
        <v>477205</v>
      </c>
      <c r="Y52" s="461">
        <f t="shared" ref="Y52:Y84" si="123">W52-X52</f>
        <v>0</v>
      </c>
      <c r="Z52" s="462">
        <f t="shared" ref="Z52:Z84" si="124">Y52/W52</f>
        <v>0</v>
      </c>
      <c r="AA52" s="440"/>
      <c r="AB52" s="383"/>
      <c r="AC52" s="114"/>
      <c r="AD52" s="114"/>
      <c r="AE52" s="114"/>
      <c r="AF52" s="114"/>
      <c r="AG52" s="114"/>
    </row>
    <row r="53" spans="1:33" ht="30" customHeight="1" x14ac:dyDescent="0.25">
      <c r="A53" s="441" t="s">
        <v>70</v>
      </c>
      <c r="B53" s="485" t="s">
        <v>126</v>
      </c>
      <c r="C53" s="183" t="s">
        <v>430</v>
      </c>
      <c r="D53" s="409" t="s">
        <v>105</v>
      </c>
      <c r="E53" s="403">
        <v>1</v>
      </c>
      <c r="F53" s="120">
        <v>45999</v>
      </c>
      <c r="G53" s="225">
        <f t="shared" ref="G53:G80" si="125">E53*F53</f>
        <v>45999</v>
      </c>
      <c r="H53" s="499">
        <v>1</v>
      </c>
      <c r="I53" s="120">
        <v>45999</v>
      </c>
      <c r="J53" s="500">
        <f>H53*I53</f>
        <v>45999</v>
      </c>
      <c r="K53" s="255"/>
      <c r="L53" s="120"/>
      <c r="M53" s="225">
        <f t="shared" ref="M53:M54" si="126">K53*L53</f>
        <v>0</v>
      </c>
      <c r="N53" s="513"/>
      <c r="O53" s="120"/>
      <c r="P53" s="500">
        <f t="shared" ref="P53:P54" si="127">N53*O53</f>
        <v>0</v>
      </c>
      <c r="Q53" s="255"/>
      <c r="R53" s="120"/>
      <c r="S53" s="225">
        <f t="shared" ref="S53:S54" si="128">Q53*R53</f>
        <v>0</v>
      </c>
      <c r="T53" s="513"/>
      <c r="U53" s="120"/>
      <c r="V53" s="500">
        <f t="shared" ref="V53:V54" si="129">T53*U53</f>
        <v>0</v>
      </c>
      <c r="W53" s="122">
        <f t="shared" ref="W53:W54" si="130">G53+M53+S53</f>
        <v>45999</v>
      </c>
      <c r="X53" s="123">
        <f t="shared" ref="X53:X54" si="131">J53+P53+V53</f>
        <v>45999</v>
      </c>
      <c r="Y53" s="123">
        <f t="shared" si="123"/>
        <v>0</v>
      </c>
      <c r="Z53" s="124">
        <f t="shared" si="124"/>
        <v>0</v>
      </c>
      <c r="AA53" s="442"/>
      <c r="AB53" s="375"/>
      <c r="AC53" s="127"/>
      <c r="AD53" s="127"/>
      <c r="AE53" s="127"/>
      <c r="AF53" s="127"/>
      <c r="AG53" s="127"/>
    </row>
    <row r="54" spans="1:33" ht="30" customHeight="1" x14ac:dyDescent="0.25">
      <c r="A54" s="441" t="s">
        <v>70</v>
      </c>
      <c r="B54" s="485" t="s">
        <v>128</v>
      </c>
      <c r="C54" s="183" t="s">
        <v>431</v>
      </c>
      <c r="D54" s="409" t="s">
        <v>105</v>
      </c>
      <c r="E54" s="403">
        <v>2</v>
      </c>
      <c r="F54" s="120">
        <v>3299</v>
      </c>
      <c r="G54" s="225">
        <f t="shared" si="125"/>
        <v>6598</v>
      </c>
      <c r="H54" s="499">
        <v>2</v>
      </c>
      <c r="I54" s="120">
        <v>3299</v>
      </c>
      <c r="J54" s="500">
        <f t="shared" ref="J54" si="132">H54*I54</f>
        <v>6598</v>
      </c>
      <c r="K54" s="255"/>
      <c r="L54" s="120"/>
      <c r="M54" s="225">
        <f t="shared" si="126"/>
        <v>0</v>
      </c>
      <c r="N54" s="513"/>
      <c r="O54" s="120"/>
      <c r="P54" s="500">
        <f t="shared" si="127"/>
        <v>0</v>
      </c>
      <c r="Q54" s="255"/>
      <c r="R54" s="120"/>
      <c r="S54" s="225">
        <f t="shared" si="128"/>
        <v>0</v>
      </c>
      <c r="T54" s="513"/>
      <c r="U54" s="120"/>
      <c r="V54" s="500">
        <f t="shared" si="129"/>
        <v>0</v>
      </c>
      <c r="W54" s="122">
        <f t="shared" si="130"/>
        <v>6598</v>
      </c>
      <c r="X54" s="123">
        <f t="shared" si="131"/>
        <v>6598</v>
      </c>
      <c r="Y54" s="123">
        <f t="shared" si="123"/>
        <v>0</v>
      </c>
      <c r="Z54" s="124">
        <f t="shared" si="124"/>
        <v>0</v>
      </c>
      <c r="AA54" s="442"/>
      <c r="AB54" s="375"/>
      <c r="AC54" s="127"/>
      <c r="AD54" s="127"/>
      <c r="AE54" s="127"/>
      <c r="AF54" s="127"/>
      <c r="AG54" s="127"/>
    </row>
    <row r="55" spans="1:33" ht="30" customHeight="1" x14ac:dyDescent="0.25">
      <c r="A55" s="463" t="s">
        <v>70</v>
      </c>
      <c r="B55" s="486" t="s">
        <v>130</v>
      </c>
      <c r="C55" s="159" t="s">
        <v>432</v>
      </c>
      <c r="D55" s="410" t="s">
        <v>105</v>
      </c>
      <c r="E55" s="404">
        <v>2</v>
      </c>
      <c r="F55" s="361">
        <v>47500</v>
      </c>
      <c r="G55" s="232">
        <f t="shared" si="125"/>
        <v>95000</v>
      </c>
      <c r="H55" s="501">
        <v>2</v>
      </c>
      <c r="I55" s="132">
        <v>47500</v>
      </c>
      <c r="J55" s="502">
        <f t="shared" ref="J55:J80" si="133">H55*I55</f>
        <v>95000</v>
      </c>
      <c r="K55" s="257"/>
      <c r="L55" s="132"/>
      <c r="M55" s="232">
        <f t="shared" ref="M55:M76" si="134">K55*L55</f>
        <v>0</v>
      </c>
      <c r="N55" s="514"/>
      <c r="O55" s="132"/>
      <c r="P55" s="502">
        <f t="shared" ref="P55:P76" si="135">N55*O55</f>
        <v>0</v>
      </c>
      <c r="Q55" s="257"/>
      <c r="R55" s="132"/>
      <c r="S55" s="232">
        <f t="shared" ref="S55:S76" si="136">Q55*R55</f>
        <v>0</v>
      </c>
      <c r="T55" s="514"/>
      <c r="U55" s="132"/>
      <c r="V55" s="502">
        <f t="shared" ref="V55:V76" si="137">T55*U55</f>
        <v>0</v>
      </c>
      <c r="W55" s="134">
        <f t="shared" ref="W55:W80" si="138">G55+M55+S55</f>
        <v>95000</v>
      </c>
      <c r="X55" s="340">
        <f t="shared" ref="X55:X80" si="139">J55+P55+V55</f>
        <v>95000</v>
      </c>
      <c r="Y55" s="340">
        <f t="shared" ref="Y55:Y80" si="140">W55-X55</f>
        <v>0</v>
      </c>
      <c r="Z55" s="348">
        <f t="shared" si="124"/>
        <v>0</v>
      </c>
      <c r="AA55" s="464"/>
      <c r="AB55" s="375"/>
      <c r="AC55" s="127"/>
      <c r="AD55" s="127"/>
      <c r="AE55" s="127"/>
      <c r="AF55" s="127"/>
      <c r="AG55" s="127"/>
    </row>
    <row r="56" spans="1:33" ht="30" customHeight="1" x14ac:dyDescent="0.25">
      <c r="A56" s="463" t="s">
        <v>70</v>
      </c>
      <c r="B56" s="487" t="s">
        <v>433</v>
      </c>
      <c r="C56" s="362" t="s">
        <v>454</v>
      </c>
      <c r="D56" s="411" t="s">
        <v>105</v>
      </c>
      <c r="E56" s="405">
        <v>1</v>
      </c>
      <c r="F56" s="363">
        <v>31185</v>
      </c>
      <c r="G56" s="494">
        <f t="shared" si="125"/>
        <v>31185</v>
      </c>
      <c r="H56" s="503">
        <v>1</v>
      </c>
      <c r="I56" s="364">
        <v>31185</v>
      </c>
      <c r="J56" s="504">
        <f t="shared" si="133"/>
        <v>31185</v>
      </c>
      <c r="K56" s="377"/>
      <c r="L56" s="364"/>
      <c r="M56" s="494">
        <f t="shared" si="134"/>
        <v>0</v>
      </c>
      <c r="N56" s="515"/>
      <c r="O56" s="364"/>
      <c r="P56" s="504">
        <f t="shared" si="135"/>
        <v>0</v>
      </c>
      <c r="Q56" s="377"/>
      <c r="R56" s="364"/>
      <c r="S56" s="494">
        <f t="shared" si="136"/>
        <v>0</v>
      </c>
      <c r="T56" s="515"/>
      <c r="U56" s="364"/>
      <c r="V56" s="504">
        <f t="shared" si="137"/>
        <v>0</v>
      </c>
      <c r="W56" s="365">
        <f t="shared" si="138"/>
        <v>31185</v>
      </c>
      <c r="X56" s="371">
        <f t="shared" si="139"/>
        <v>31185</v>
      </c>
      <c r="Y56" s="371">
        <f t="shared" si="140"/>
        <v>0</v>
      </c>
      <c r="Z56" s="373">
        <f t="shared" si="124"/>
        <v>0</v>
      </c>
      <c r="AA56" s="465"/>
      <c r="AB56" s="375"/>
      <c r="AC56" s="127"/>
      <c r="AD56" s="127"/>
      <c r="AE56" s="127"/>
      <c r="AF56" s="127"/>
      <c r="AG56" s="127"/>
    </row>
    <row r="57" spans="1:33" ht="30" customHeight="1" x14ac:dyDescent="0.25">
      <c r="A57" s="463" t="s">
        <v>70</v>
      </c>
      <c r="B57" s="487" t="s">
        <v>434</v>
      </c>
      <c r="C57" s="362" t="s">
        <v>455</v>
      </c>
      <c r="D57" s="411" t="s">
        <v>105</v>
      </c>
      <c r="E57" s="405">
        <v>1</v>
      </c>
      <c r="F57" s="363">
        <v>9460</v>
      </c>
      <c r="G57" s="494">
        <f t="shared" si="125"/>
        <v>9460</v>
      </c>
      <c r="H57" s="503">
        <v>1</v>
      </c>
      <c r="I57" s="364">
        <v>9460</v>
      </c>
      <c r="J57" s="504">
        <f t="shared" si="133"/>
        <v>9460</v>
      </c>
      <c r="K57" s="377"/>
      <c r="L57" s="364"/>
      <c r="M57" s="494">
        <f t="shared" si="134"/>
        <v>0</v>
      </c>
      <c r="N57" s="515"/>
      <c r="O57" s="364"/>
      <c r="P57" s="504">
        <f t="shared" si="135"/>
        <v>0</v>
      </c>
      <c r="Q57" s="377"/>
      <c r="R57" s="364"/>
      <c r="S57" s="494">
        <f t="shared" si="136"/>
        <v>0</v>
      </c>
      <c r="T57" s="515"/>
      <c r="U57" s="364"/>
      <c r="V57" s="504">
        <f t="shared" si="137"/>
        <v>0</v>
      </c>
      <c r="W57" s="365">
        <f t="shared" si="138"/>
        <v>9460</v>
      </c>
      <c r="X57" s="371">
        <f t="shared" si="139"/>
        <v>9460</v>
      </c>
      <c r="Y57" s="371">
        <f t="shared" si="140"/>
        <v>0</v>
      </c>
      <c r="Z57" s="373">
        <f t="shared" si="124"/>
        <v>0</v>
      </c>
      <c r="AA57" s="465"/>
      <c r="AB57" s="375"/>
      <c r="AC57" s="127"/>
      <c r="AD57" s="127"/>
      <c r="AE57" s="127"/>
      <c r="AF57" s="127"/>
      <c r="AG57" s="127"/>
    </row>
    <row r="58" spans="1:33" ht="30" customHeight="1" x14ac:dyDescent="0.25">
      <c r="A58" s="463" t="s">
        <v>70</v>
      </c>
      <c r="B58" s="487" t="s">
        <v>435</v>
      </c>
      <c r="C58" s="362" t="s">
        <v>456</v>
      </c>
      <c r="D58" s="411" t="s">
        <v>105</v>
      </c>
      <c r="E58" s="405">
        <v>1</v>
      </c>
      <c r="F58" s="363">
        <v>4209</v>
      </c>
      <c r="G58" s="494">
        <f t="shared" si="125"/>
        <v>4209</v>
      </c>
      <c r="H58" s="503">
        <v>1</v>
      </c>
      <c r="I58" s="364">
        <v>4209</v>
      </c>
      <c r="J58" s="504">
        <f t="shared" si="133"/>
        <v>4209</v>
      </c>
      <c r="K58" s="377"/>
      <c r="L58" s="364"/>
      <c r="M58" s="494">
        <f t="shared" si="134"/>
        <v>0</v>
      </c>
      <c r="N58" s="515"/>
      <c r="O58" s="364"/>
      <c r="P58" s="504">
        <f t="shared" si="135"/>
        <v>0</v>
      </c>
      <c r="Q58" s="377"/>
      <c r="R58" s="364"/>
      <c r="S58" s="494">
        <f t="shared" si="136"/>
        <v>0</v>
      </c>
      <c r="T58" s="515"/>
      <c r="U58" s="364"/>
      <c r="V58" s="504">
        <f t="shared" si="137"/>
        <v>0</v>
      </c>
      <c r="W58" s="365">
        <f t="shared" si="138"/>
        <v>4209</v>
      </c>
      <c r="X58" s="371">
        <f t="shared" si="139"/>
        <v>4209</v>
      </c>
      <c r="Y58" s="371">
        <f t="shared" si="140"/>
        <v>0</v>
      </c>
      <c r="Z58" s="373">
        <f t="shared" si="124"/>
        <v>0</v>
      </c>
      <c r="AA58" s="465"/>
      <c r="AB58" s="375"/>
      <c r="AC58" s="127"/>
      <c r="AD58" s="127"/>
      <c r="AE58" s="127"/>
      <c r="AF58" s="127"/>
      <c r="AG58" s="127"/>
    </row>
    <row r="59" spans="1:33" ht="30" customHeight="1" x14ac:dyDescent="0.25">
      <c r="A59" s="463" t="s">
        <v>70</v>
      </c>
      <c r="B59" s="487" t="s">
        <v>436</v>
      </c>
      <c r="C59" s="384" t="s">
        <v>457</v>
      </c>
      <c r="D59" s="411" t="s">
        <v>105</v>
      </c>
      <c r="E59" s="405">
        <v>1</v>
      </c>
      <c r="F59" s="363">
        <v>2519</v>
      </c>
      <c r="G59" s="494">
        <f t="shared" si="125"/>
        <v>2519</v>
      </c>
      <c r="H59" s="503">
        <v>1</v>
      </c>
      <c r="I59" s="364">
        <v>2519</v>
      </c>
      <c r="J59" s="504">
        <f t="shared" si="133"/>
        <v>2519</v>
      </c>
      <c r="K59" s="377"/>
      <c r="L59" s="364"/>
      <c r="M59" s="494">
        <f t="shared" si="134"/>
        <v>0</v>
      </c>
      <c r="N59" s="515"/>
      <c r="O59" s="364"/>
      <c r="P59" s="504">
        <f t="shared" si="135"/>
        <v>0</v>
      </c>
      <c r="Q59" s="377"/>
      <c r="R59" s="364"/>
      <c r="S59" s="494">
        <f t="shared" si="136"/>
        <v>0</v>
      </c>
      <c r="T59" s="515"/>
      <c r="U59" s="364"/>
      <c r="V59" s="504">
        <f t="shared" si="137"/>
        <v>0</v>
      </c>
      <c r="W59" s="365">
        <f t="shared" si="138"/>
        <v>2519</v>
      </c>
      <c r="X59" s="371">
        <f t="shared" si="139"/>
        <v>2519</v>
      </c>
      <c r="Y59" s="371">
        <f t="shared" si="140"/>
        <v>0</v>
      </c>
      <c r="Z59" s="373">
        <f t="shared" si="124"/>
        <v>0</v>
      </c>
      <c r="AA59" s="465"/>
      <c r="AB59" s="375"/>
      <c r="AC59" s="127"/>
      <c r="AD59" s="127"/>
      <c r="AE59" s="127"/>
      <c r="AF59" s="127"/>
      <c r="AG59" s="127"/>
    </row>
    <row r="60" spans="1:33" ht="39" customHeight="1" x14ac:dyDescent="0.25">
      <c r="A60" s="463" t="s">
        <v>70</v>
      </c>
      <c r="B60" s="487" t="s">
        <v>437</v>
      </c>
      <c r="C60" s="384" t="s">
        <v>458</v>
      </c>
      <c r="D60" s="411" t="s">
        <v>422</v>
      </c>
      <c r="E60" s="405">
        <v>76</v>
      </c>
      <c r="F60" s="363">
        <v>720</v>
      </c>
      <c r="G60" s="494">
        <f t="shared" si="125"/>
        <v>54720</v>
      </c>
      <c r="H60" s="503">
        <v>76</v>
      </c>
      <c r="I60" s="364">
        <v>720</v>
      </c>
      <c r="J60" s="504">
        <f t="shared" si="133"/>
        <v>54720</v>
      </c>
      <c r="K60" s="377"/>
      <c r="L60" s="364"/>
      <c r="M60" s="494">
        <f t="shared" si="134"/>
        <v>0</v>
      </c>
      <c r="N60" s="515"/>
      <c r="O60" s="364"/>
      <c r="P60" s="504">
        <f t="shared" si="135"/>
        <v>0</v>
      </c>
      <c r="Q60" s="377"/>
      <c r="R60" s="364"/>
      <c r="S60" s="494">
        <f t="shared" si="136"/>
        <v>0</v>
      </c>
      <c r="T60" s="515"/>
      <c r="U60" s="364"/>
      <c r="V60" s="504">
        <f t="shared" si="137"/>
        <v>0</v>
      </c>
      <c r="W60" s="365">
        <f t="shared" si="138"/>
        <v>54720</v>
      </c>
      <c r="X60" s="371">
        <f t="shared" si="139"/>
        <v>54720</v>
      </c>
      <c r="Y60" s="371">
        <f t="shared" si="140"/>
        <v>0</v>
      </c>
      <c r="Z60" s="373">
        <f t="shared" si="124"/>
        <v>0</v>
      </c>
      <c r="AA60" s="465"/>
      <c r="AB60" s="375"/>
      <c r="AC60" s="127"/>
      <c r="AD60" s="127"/>
      <c r="AE60" s="127"/>
      <c r="AF60" s="127"/>
      <c r="AG60" s="127"/>
    </row>
    <row r="61" spans="1:33" ht="30" customHeight="1" x14ac:dyDescent="0.25">
      <c r="A61" s="441" t="s">
        <v>70</v>
      </c>
      <c r="B61" s="487" t="s">
        <v>438</v>
      </c>
      <c r="C61" s="362" t="s">
        <v>459</v>
      </c>
      <c r="D61" s="411" t="s">
        <v>105</v>
      </c>
      <c r="E61" s="405">
        <v>1</v>
      </c>
      <c r="F61" s="363">
        <v>6000</v>
      </c>
      <c r="G61" s="494">
        <f t="shared" si="125"/>
        <v>6000</v>
      </c>
      <c r="H61" s="503">
        <v>1</v>
      </c>
      <c r="I61" s="364">
        <v>6000</v>
      </c>
      <c r="J61" s="504">
        <f t="shared" si="133"/>
        <v>6000</v>
      </c>
      <c r="K61" s="377"/>
      <c r="L61" s="364"/>
      <c r="M61" s="494">
        <f t="shared" si="134"/>
        <v>0</v>
      </c>
      <c r="N61" s="515"/>
      <c r="O61" s="364"/>
      <c r="P61" s="504">
        <f t="shared" si="135"/>
        <v>0</v>
      </c>
      <c r="Q61" s="377"/>
      <c r="R61" s="364"/>
      <c r="S61" s="494">
        <f t="shared" si="136"/>
        <v>0</v>
      </c>
      <c r="T61" s="515"/>
      <c r="U61" s="364"/>
      <c r="V61" s="504">
        <f t="shared" si="137"/>
        <v>0</v>
      </c>
      <c r="W61" s="365">
        <f t="shared" si="138"/>
        <v>6000</v>
      </c>
      <c r="X61" s="371">
        <f t="shared" si="139"/>
        <v>6000</v>
      </c>
      <c r="Y61" s="371">
        <f t="shared" si="140"/>
        <v>0</v>
      </c>
      <c r="Z61" s="373">
        <f t="shared" si="124"/>
        <v>0</v>
      </c>
      <c r="AA61" s="465"/>
      <c r="AB61" s="375"/>
      <c r="AC61" s="127"/>
      <c r="AD61" s="127"/>
      <c r="AE61" s="127"/>
      <c r="AF61" s="127"/>
      <c r="AG61" s="127"/>
    </row>
    <row r="62" spans="1:33" ht="30" customHeight="1" x14ac:dyDescent="0.25">
      <c r="A62" s="463" t="s">
        <v>70</v>
      </c>
      <c r="B62" s="487" t="s">
        <v>439</v>
      </c>
      <c r="C62" s="362" t="s">
        <v>460</v>
      </c>
      <c r="D62" s="411" t="s">
        <v>105</v>
      </c>
      <c r="E62" s="405">
        <v>1</v>
      </c>
      <c r="F62" s="363">
        <v>14750</v>
      </c>
      <c r="G62" s="494">
        <f t="shared" si="125"/>
        <v>14750</v>
      </c>
      <c r="H62" s="503">
        <v>1</v>
      </c>
      <c r="I62" s="364">
        <v>14750</v>
      </c>
      <c r="J62" s="504">
        <f t="shared" si="133"/>
        <v>14750</v>
      </c>
      <c r="K62" s="377"/>
      <c r="L62" s="364"/>
      <c r="M62" s="494">
        <f t="shared" si="134"/>
        <v>0</v>
      </c>
      <c r="N62" s="515"/>
      <c r="O62" s="364"/>
      <c r="P62" s="504">
        <f t="shared" si="135"/>
        <v>0</v>
      </c>
      <c r="Q62" s="377"/>
      <c r="R62" s="364"/>
      <c r="S62" s="494">
        <f t="shared" si="136"/>
        <v>0</v>
      </c>
      <c r="T62" s="515"/>
      <c r="U62" s="364"/>
      <c r="V62" s="504">
        <f t="shared" si="137"/>
        <v>0</v>
      </c>
      <c r="W62" s="365">
        <f t="shared" si="138"/>
        <v>14750</v>
      </c>
      <c r="X62" s="371">
        <f t="shared" si="139"/>
        <v>14750</v>
      </c>
      <c r="Y62" s="371">
        <f t="shared" si="140"/>
        <v>0</v>
      </c>
      <c r="Z62" s="373">
        <f t="shared" ref="Z62:Z80" si="141">Y62/W62</f>
        <v>0</v>
      </c>
      <c r="AA62" s="465"/>
      <c r="AB62" s="375"/>
      <c r="AC62" s="127"/>
      <c r="AD62" s="127"/>
      <c r="AE62" s="127"/>
      <c r="AF62" s="127"/>
      <c r="AG62" s="127"/>
    </row>
    <row r="63" spans="1:33" ht="30" customHeight="1" x14ac:dyDescent="0.25">
      <c r="A63" s="463" t="s">
        <v>70</v>
      </c>
      <c r="B63" s="487" t="s">
        <v>440</v>
      </c>
      <c r="C63" s="362" t="s">
        <v>474</v>
      </c>
      <c r="D63" s="411" t="s">
        <v>105</v>
      </c>
      <c r="E63" s="405">
        <v>1</v>
      </c>
      <c r="F63" s="363">
        <v>8940</v>
      </c>
      <c r="G63" s="494">
        <f t="shared" si="125"/>
        <v>8940</v>
      </c>
      <c r="H63" s="505">
        <v>1</v>
      </c>
      <c r="I63" s="364">
        <v>8940</v>
      </c>
      <c r="J63" s="504">
        <f t="shared" si="133"/>
        <v>8940</v>
      </c>
      <c r="K63" s="377"/>
      <c r="L63" s="364"/>
      <c r="M63" s="494">
        <f t="shared" si="134"/>
        <v>0</v>
      </c>
      <c r="N63" s="515"/>
      <c r="O63" s="364"/>
      <c r="P63" s="516">
        <f t="shared" si="135"/>
        <v>0</v>
      </c>
      <c r="Q63" s="377"/>
      <c r="R63" s="364"/>
      <c r="S63" s="494">
        <f t="shared" si="136"/>
        <v>0</v>
      </c>
      <c r="T63" s="515"/>
      <c r="U63" s="364"/>
      <c r="V63" s="504">
        <f t="shared" si="137"/>
        <v>0</v>
      </c>
      <c r="W63" s="365">
        <f t="shared" si="138"/>
        <v>8940</v>
      </c>
      <c r="X63" s="371">
        <f t="shared" si="139"/>
        <v>8940</v>
      </c>
      <c r="Y63" s="371">
        <f t="shared" si="140"/>
        <v>0</v>
      </c>
      <c r="Z63" s="373">
        <f t="shared" si="141"/>
        <v>0</v>
      </c>
      <c r="AA63" s="465"/>
      <c r="AB63" s="375"/>
      <c r="AC63" s="127"/>
      <c r="AD63" s="127"/>
      <c r="AE63" s="127"/>
      <c r="AF63" s="127"/>
      <c r="AG63" s="127"/>
    </row>
    <row r="64" spans="1:33" ht="30" customHeight="1" x14ac:dyDescent="0.25">
      <c r="A64" s="463" t="s">
        <v>70</v>
      </c>
      <c r="B64" s="487" t="s">
        <v>441</v>
      </c>
      <c r="C64" s="362" t="s">
        <v>461</v>
      </c>
      <c r="D64" s="411" t="s">
        <v>105</v>
      </c>
      <c r="E64" s="405">
        <v>1</v>
      </c>
      <c r="F64" s="363">
        <v>6294</v>
      </c>
      <c r="G64" s="494">
        <f t="shared" si="125"/>
        <v>6294</v>
      </c>
      <c r="H64" s="503">
        <v>1</v>
      </c>
      <c r="I64" s="364">
        <v>6294</v>
      </c>
      <c r="J64" s="504">
        <f t="shared" si="133"/>
        <v>6294</v>
      </c>
      <c r="K64" s="377"/>
      <c r="L64" s="364"/>
      <c r="M64" s="494">
        <f t="shared" si="134"/>
        <v>0</v>
      </c>
      <c r="N64" s="515"/>
      <c r="O64" s="364"/>
      <c r="P64" s="504">
        <f t="shared" si="135"/>
        <v>0</v>
      </c>
      <c r="Q64" s="377"/>
      <c r="R64" s="364"/>
      <c r="S64" s="494">
        <f t="shared" si="136"/>
        <v>0</v>
      </c>
      <c r="T64" s="515"/>
      <c r="U64" s="364"/>
      <c r="V64" s="504">
        <f t="shared" si="137"/>
        <v>0</v>
      </c>
      <c r="W64" s="365">
        <f t="shared" si="138"/>
        <v>6294</v>
      </c>
      <c r="X64" s="371">
        <f t="shared" si="139"/>
        <v>6294</v>
      </c>
      <c r="Y64" s="371">
        <f t="shared" si="140"/>
        <v>0</v>
      </c>
      <c r="Z64" s="373">
        <f t="shared" si="141"/>
        <v>0</v>
      </c>
      <c r="AA64" s="465"/>
      <c r="AB64" s="375"/>
      <c r="AC64" s="127"/>
      <c r="AD64" s="127"/>
      <c r="AE64" s="127"/>
      <c r="AF64" s="127"/>
      <c r="AG64" s="127"/>
    </row>
    <row r="65" spans="1:33" ht="30" customHeight="1" x14ac:dyDescent="0.25">
      <c r="A65" s="463" t="s">
        <v>70</v>
      </c>
      <c r="B65" s="487" t="s">
        <v>442</v>
      </c>
      <c r="C65" s="362" t="s">
        <v>462</v>
      </c>
      <c r="D65" s="411" t="s">
        <v>105</v>
      </c>
      <c r="E65" s="405">
        <v>1</v>
      </c>
      <c r="F65" s="363">
        <v>5145</v>
      </c>
      <c r="G65" s="494">
        <f t="shared" si="125"/>
        <v>5145</v>
      </c>
      <c r="H65" s="503">
        <v>1</v>
      </c>
      <c r="I65" s="364">
        <v>5145</v>
      </c>
      <c r="J65" s="504">
        <f t="shared" si="133"/>
        <v>5145</v>
      </c>
      <c r="K65" s="377"/>
      <c r="L65" s="364"/>
      <c r="M65" s="494">
        <f t="shared" si="134"/>
        <v>0</v>
      </c>
      <c r="N65" s="515"/>
      <c r="O65" s="364"/>
      <c r="P65" s="504">
        <f t="shared" si="135"/>
        <v>0</v>
      </c>
      <c r="Q65" s="377"/>
      <c r="R65" s="364"/>
      <c r="S65" s="494">
        <f t="shared" si="136"/>
        <v>0</v>
      </c>
      <c r="T65" s="515"/>
      <c r="U65" s="364"/>
      <c r="V65" s="504">
        <f t="shared" si="137"/>
        <v>0</v>
      </c>
      <c r="W65" s="365">
        <f t="shared" si="138"/>
        <v>5145</v>
      </c>
      <c r="X65" s="371">
        <f t="shared" si="139"/>
        <v>5145</v>
      </c>
      <c r="Y65" s="371">
        <f t="shared" si="140"/>
        <v>0</v>
      </c>
      <c r="Z65" s="373">
        <f t="shared" si="141"/>
        <v>0</v>
      </c>
      <c r="AA65" s="465"/>
      <c r="AB65" s="375"/>
      <c r="AC65" s="127"/>
      <c r="AD65" s="127"/>
      <c r="AE65" s="127"/>
      <c r="AF65" s="127"/>
      <c r="AG65" s="127"/>
    </row>
    <row r="66" spans="1:33" ht="30" customHeight="1" x14ac:dyDescent="0.25">
      <c r="A66" s="463" t="s">
        <v>70</v>
      </c>
      <c r="B66" s="487" t="s">
        <v>443</v>
      </c>
      <c r="C66" s="362" t="s">
        <v>463</v>
      </c>
      <c r="D66" s="411" t="s">
        <v>105</v>
      </c>
      <c r="E66" s="405">
        <v>4</v>
      </c>
      <c r="F66" s="363">
        <v>2915</v>
      </c>
      <c r="G66" s="494">
        <f t="shared" si="125"/>
        <v>11660</v>
      </c>
      <c r="H66" s="503">
        <v>4</v>
      </c>
      <c r="I66" s="364">
        <v>2915</v>
      </c>
      <c r="J66" s="504">
        <f t="shared" si="133"/>
        <v>11660</v>
      </c>
      <c r="K66" s="377"/>
      <c r="L66" s="364"/>
      <c r="M66" s="494">
        <f t="shared" si="134"/>
        <v>0</v>
      </c>
      <c r="N66" s="515"/>
      <c r="O66" s="364"/>
      <c r="P66" s="504">
        <f t="shared" si="135"/>
        <v>0</v>
      </c>
      <c r="Q66" s="377"/>
      <c r="R66" s="364"/>
      <c r="S66" s="494">
        <f t="shared" si="136"/>
        <v>0</v>
      </c>
      <c r="T66" s="515"/>
      <c r="U66" s="364"/>
      <c r="V66" s="504">
        <f t="shared" si="137"/>
        <v>0</v>
      </c>
      <c r="W66" s="365">
        <f t="shared" si="138"/>
        <v>11660</v>
      </c>
      <c r="X66" s="371">
        <f t="shared" si="139"/>
        <v>11660</v>
      </c>
      <c r="Y66" s="371">
        <f t="shared" si="140"/>
        <v>0</v>
      </c>
      <c r="Z66" s="373">
        <f t="shared" si="141"/>
        <v>0</v>
      </c>
      <c r="AA66" s="465"/>
      <c r="AB66" s="375"/>
      <c r="AC66" s="127"/>
      <c r="AD66" s="127"/>
      <c r="AE66" s="127"/>
      <c r="AF66" s="127"/>
      <c r="AG66" s="127"/>
    </row>
    <row r="67" spans="1:33" ht="30" customHeight="1" x14ac:dyDescent="0.25">
      <c r="A67" s="463" t="s">
        <v>70</v>
      </c>
      <c r="B67" s="487" t="s">
        <v>444</v>
      </c>
      <c r="C67" s="362" t="s">
        <v>464</v>
      </c>
      <c r="D67" s="411" t="s">
        <v>105</v>
      </c>
      <c r="E67" s="405">
        <v>1</v>
      </c>
      <c r="F67" s="363">
        <v>9545</v>
      </c>
      <c r="G67" s="494">
        <f t="shared" si="125"/>
        <v>9545</v>
      </c>
      <c r="H67" s="503">
        <v>1</v>
      </c>
      <c r="I67" s="364">
        <v>9545</v>
      </c>
      <c r="J67" s="504">
        <f t="shared" si="133"/>
        <v>9545</v>
      </c>
      <c r="K67" s="377"/>
      <c r="L67" s="364"/>
      <c r="M67" s="494">
        <f t="shared" si="134"/>
        <v>0</v>
      </c>
      <c r="N67" s="515"/>
      <c r="O67" s="364"/>
      <c r="P67" s="504">
        <f t="shared" si="135"/>
        <v>0</v>
      </c>
      <c r="Q67" s="377"/>
      <c r="R67" s="364"/>
      <c r="S67" s="494">
        <f t="shared" si="136"/>
        <v>0</v>
      </c>
      <c r="T67" s="515"/>
      <c r="U67" s="364"/>
      <c r="V67" s="504">
        <f t="shared" si="137"/>
        <v>0</v>
      </c>
      <c r="W67" s="365">
        <f t="shared" si="138"/>
        <v>9545</v>
      </c>
      <c r="X67" s="371">
        <f t="shared" si="139"/>
        <v>9545</v>
      </c>
      <c r="Y67" s="371">
        <f t="shared" si="140"/>
        <v>0</v>
      </c>
      <c r="Z67" s="373">
        <f t="shared" si="141"/>
        <v>0</v>
      </c>
      <c r="AA67" s="465"/>
      <c r="AB67" s="375"/>
      <c r="AC67" s="127"/>
      <c r="AD67" s="127"/>
      <c r="AE67" s="127"/>
      <c r="AF67" s="127"/>
      <c r="AG67" s="127"/>
    </row>
    <row r="68" spans="1:33" ht="30" customHeight="1" x14ac:dyDescent="0.25">
      <c r="A68" s="463" t="s">
        <v>70</v>
      </c>
      <c r="B68" s="487" t="s">
        <v>445</v>
      </c>
      <c r="C68" s="384" t="s">
        <v>465</v>
      </c>
      <c r="D68" s="411" t="s">
        <v>105</v>
      </c>
      <c r="E68" s="405">
        <v>1</v>
      </c>
      <c r="F68" s="370">
        <v>3325</v>
      </c>
      <c r="G68" s="382">
        <f t="shared" si="125"/>
        <v>3325</v>
      </c>
      <c r="H68" s="503">
        <v>1</v>
      </c>
      <c r="I68" s="364">
        <v>3325</v>
      </c>
      <c r="J68" s="504">
        <f t="shared" si="133"/>
        <v>3325</v>
      </c>
      <c r="K68" s="377"/>
      <c r="L68" s="364"/>
      <c r="M68" s="494">
        <f t="shared" si="134"/>
        <v>0</v>
      </c>
      <c r="N68" s="515"/>
      <c r="O68" s="364"/>
      <c r="P68" s="504">
        <f t="shared" si="135"/>
        <v>0</v>
      </c>
      <c r="Q68" s="377"/>
      <c r="R68" s="364"/>
      <c r="S68" s="494">
        <f t="shared" si="136"/>
        <v>0</v>
      </c>
      <c r="T68" s="515"/>
      <c r="U68" s="364"/>
      <c r="V68" s="504">
        <f t="shared" si="137"/>
        <v>0</v>
      </c>
      <c r="W68" s="365">
        <f t="shared" si="138"/>
        <v>3325</v>
      </c>
      <c r="X68" s="371">
        <f t="shared" si="139"/>
        <v>3325</v>
      </c>
      <c r="Y68" s="371">
        <f t="shared" si="140"/>
        <v>0</v>
      </c>
      <c r="Z68" s="373">
        <f t="shared" si="141"/>
        <v>0</v>
      </c>
      <c r="AA68" s="465"/>
      <c r="AB68" s="375"/>
      <c r="AC68" s="127"/>
      <c r="AD68" s="127"/>
      <c r="AE68" s="127"/>
      <c r="AF68" s="127"/>
      <c r="AG68" s="127"/>
    </row>
    <row r="69" spans="1:33" ht="30" customHeight="1" x14ac:dyDescent="0.25">
      <c r="A69" s="463" t="s">
        <v>70</v>
      </c>
      <c r="B69" s="487" t="s">
        <v>446</v>
      </c>
      <c r="C69" s="362" t="s">
        <v>466</v>
      </c>
      <c r="D69" s="411" t="s">
        <v>105</v>
      </c>
      <c r="E69" s="405">
        <v>1</v>
      </c>
      <c r="F69" s="363">
        <v>4260</v>
      </c>
      <c r="G69" s="494">
        <f t="shared" si="125"/>
        <v>4260</v>
      </c>
      <c r="H69" s="503">
        <v>1</v>
      </c>
      <c r="I69" s="364">
        <v>4260</v>
      </c>
      <c r="J69" s="504">
        <f t="shared" si="133"/>
        <v>4260</v>
      </c>
      <c r="K69" s="377"/>
      <c r="L69" s="364"/>
      <c r="M69" s="494">
        <f t="shared" si="134"/>
        <v>0</v>
      </c>
      <c r="N69" s="515"/>
      <c r="O69" s="364"/>
      <c r="P69" s="504">
        <f t="shared" si="135"/>
        <v>0</v>
      </c>
      <c r="Q69" s="377"/>
      <c r="R69" s="364"/>
      <c r="S69" s="494">
        <f t="shared" si="136"/>
        <v>0</v>
      </c>
      <c r="T69" s="515"/>
      <c r="U69" s="364"/>
      <c r="V69" s="504">
        <f t="shared" si="137"/>
        <v>0</v>
      </c>
      <c r="W69" s="365">
        <f t="shared" si="138"/>
        <v>4260</v>
      </c>
      <c r="X69" s="371">
        <f t="shared" si="139"/>
        <v>4260</v>
      </c>
      <c r="Y69" s="371">
        <f t="shared" si="140"/>
        <v>0</v>
      </c>
      <c r="Z69" s="373">
        <f t="shared" si="141"/>
        <v>0</v>
      </c>
      <c r="AA69" s="465"/>
      <c r="AB69" s="375"/>
      <c r="AC69" s="127"/>
      <c r="AD69" s="127"/>
      <c r="AE69" s="127"/>
      <c r="AF69" s="127"/>
      <c r="AG69" s="127"/>
    </row>
    <row r="70" spans="1:33" ht="30" customHeight="1" x14ac:dyDescent="0.25">
      <c r="A70" s="463" t="s">
        <v>70</v>
      </c>
      <c r="B70" s="487" t="s">
        <v>447</v>
      </c>
      <c r="C70" s="362" t="s">
        <v>467</v>
      </c>
      <c r="D70" s="411" t="s">
        <v>468</v>
      </c>
      <c r="E70" s="405">
        <v>2</v>
      </c>
      <c r="F70" s="363">
        <v>11476</v>
      </c>
      <c r="G70" s="494">
        <f t="shared" si="125"/>
        <v>22952</v>
      </c>
      <c r="H70" s="503">
        <v>2</v>
      </c>
      <c r="I70" s="364">
        <v>11476</v>
      </c>
      <c r="J70" s="504">
        <f t="shared" si="133"/>
        <v>22952</v>
      </c>
      <c r="K70" s="377"/>
      <c r="L70" s="364"/>
      <c r="M70" s="494">
        <f t="shared" si="134"/>
        <v>0</v>
      </c>
      <c r="N70" s="515"/>
      <c r="O70" s="364"/>
      <c r="P70" s="504">
        <f t="shared" si="135"/>
        <v>0</v>
      </c>
      <c r="Q70" s="377"/>
      <c r="R70" s="364"/>
      <c r="S70" s="494">
        <f t="shared" si="136"/>
        <v>0</v>
      </c>
      <c r="T70" s="515"/>
      <c r="U70" s="364"/>
      <c r="V70" s="504">
        <f t="shared" si="137"/>
        <v>0</v>
      </c>
      <c r="W70" s="365">
        <f t="shared" si="138"/>
        <v>22952</v>
      </c>
      <c r="X70" s="371">
        <f t="shared" si="139"/>
        <v>22952</v>
      </c>
      <c r="Y70" s="371">
        <f t="shared" si="140"/>
        <v>0</v>
      </c>
      <c r="Z70" s="373">
        <f t="shared" si="141"/>
        <v>0</v>
      </c>
      <c r="AA70" s="465"/>
      <c r="AB70" s="375"/>
      <c r="AC70" s="127"/>
      <c r="AD70" s="127"/>
      <c r="AE70" s="127"/>
      <c r="AF70" s="127"/>
      <c r="AG70" s="127"/>
    </row>
    <row r="71" spans="1:33" ht="30" customHeight="1" x14ac:dyDescent="0.25">
      <c r="A71" s="463" t="s">
        <v>70</v>
      </c>
      <c r="B71" s="487" t="s">
        <v>448</v>
      </c>
      <c r="C71" s="362" t="s">
        <v>469</v>
      </c>
      <c r="D71" s="411" t="s">
        <v>105</v>
      </c>
      <c r="E71" s="405">
        <v>1</v>
      </c>
      <c r="F71" s="363">
        <v>1450</v>
      </c>
      <c r="G71" s="494">
        <f t="shared" si="125"/>
        <v>1450</v>
      </c>
      <c r="H71" s="503">
        <v>1</v>
      </c>
      <c r="I71" s="364">
        <v>1450</v>
      </c>
      <c r="J71" s="504">
        <f t="shared" si="133"/>
        <v>1450</v>
      </c>
      <c r="K71" s="377"/>
      <c r="L71" s="364"/>
      <c r="M71" s="494">
        <f t="shared" si="134"/>
        <v>0</v>
      </c>
      <c r="N71" s="515"/>
      <c r="O71" s="364"/>
      <c r="P71" s="504">
        <f t="shared" si="135"/>
        <v>0</v>
      </c>
      <c r="Q71" s="377"/>
      <c r="R71" s="364"/>
      <c r="S71" s="494">
        <f t="shared" si="136"/>
        <v>0</v>
      </c>
      <c r="T71" s="515"/>
      <c r="U71" s="364"/>
      <c r="V71" s="504">
        <f t="shared" si="137"/>
        <v>0</v>
      </c>
      <c r="W71" s="365">
        <f t="shared" si="138"/>
        <v>1450</v>
      </c>
      <c r="X71" s="371">
        <f t="shared" si="139"/>
        <v>1450</v>
      </c>
      <c r="Y71" s="371">
        <f t="shared" si="140"/>
        <v>0</v>
      </c>
      <c r="Z71" s="373">
        <f t="shared" si="141"/>
        <v>0</v>
      </c>
      <c r="AA71" s="465"/>
      <c r="AB71" s="375"/>
      <c r="AC71" s="127"/>
      <c r="AD71" s="127"/>
      <c r="AE71" s="127"/>
      <c r="AF71" s="127"/>
      <c r="AG71" s="127"/>
    </row>
    <row r="72" spans="1:33" ht="30" customHeight="1" x14ac:dyDescent="0.25">
      <c r="A72" s="463" t="s">
        <v>70</v>
      </c>
      <c r="B72" s="487" t="s">
        <v>449</v>
      </c>
      <c r="C72" s="362" t="s">
        <v>470</v>
      </c>
      <c r="D72" s="411" t="s">
        <v>105</v>
      </c>
      <c r="E72" s="405">
        <v>1</v>
      </c>
      <c r="F72" s="363">
        <v>433</v>
      </c>
      <c r="G72" s="494">
        <f t="shared" si="125"/>
        <v>433</v>
      </c>
      <c r="H72" s="503">
        <v>1</v>
      </c>
      <c r="I72" s="364">
        <v>433</v>
      </c>
      <c r="J72" s="504">
        <f t="shared" si="133"/>
        <v>433</v>
      </c>
      <c r="K72" s="377"/>
      <c r="L72" s="364"/>
      <c r="M72" s="494">
        <f t="shared" si="134"/>
        <v>0</v>
      </c>
      <c r="N72" s="515"/>
      <c r="O72" s="364"/>
      <c r="P72" s="504">
        <f t="shared" si="135"/>
        <v>0</v>
      </c>
      <c r="Q72" s="377"/>
      <c r="R72" s="364"/>
      <c r="S72" s="494">
        <f t="shared" si="136"/>
        <v>0</v>
      </c>
      <c r="T72" s="515"/>
      <c r="U72" s="364"/>
      <c r="V72" s="504">
        <f t="shared" si="137"/>
        <v>0</v>
      </c>
      <c r="W72" s="365">
        <f t="shared" si="138"/>
        <v>433</v>
      </c>
      <c r="X72" s="371">
        <f t="shared" si="139"/>
        <v>433</v>
      </c>
      <c r="Y72" s="371">
        <f t="shared" si="140"/>
        <v>0</v>
      </c>
      <c r="Z72" s="373">
        <f t="shared" si="141"/>
        <v>0</v>
      </c>
      <c r="AA72" s="465"/>
      <c r="AB72" s="375"/>
      <c r="AC72" s="127"/>
      <c r="AD72" s="127"/>
      <c r="AE72" s="127"/>
      <c r="AF72" s="127"/>
      <c r="AG72" s="127"/>
    </row>
    <row r="73" spans="1:33" ht="30" customHeight="1" x14ac:dyDescent="0.25">
      <c r="A73" s="463" t="s">
        <v>70</v>
      </c>
      <c r="B73" s="487" t="s">
        <v>450</v>
      </c>
      <c r="C73" s="362" t="s">
        <v>471</v>
      </c>
      <c r="D73" s="411" t="s">
        <v>105</v>
      </c>
      <c r="E73" s="405">
        <v>1</v>
      </c>
      <c r="F73" s="363">
        <v>21200</v>
      </c>
      <c r="G73" s="494">
        <f t="shared" si="125"/>
        <v>21200</v>
      </c>
      <c r="H73" s="503">
        <v>1</v>
      </c>
      <c r="I73" s="364">
        <v>21200</v>
      </c>
      <c r="J73" s="504">
        <f t="shared" si="133"/>
        <v>21200</v>
      </c>
      <c r="K73" s="377"/>
      <c r="L73" s="364"/>
      <c r="M73" s="494">
        <f t="shared" si="134"/>
        <v>0</v>
      </c>
      <c r="N73" s="515"/>
      <c r="O73" s="364"/>
      <c r="P73" s="504">
        <f t="shared" si="135"/>
        <v>0</v>
      </c>
      <c r="Q73" s="377"/>
      <c r="R73" s="364"/>
      <c r="S73" s="494">
        <f t="shared" si="136"/>
        <v>0</v>
      </c>
      <c r="T73" s="515"/>
      <c r="U73" s="364"/>
      <c r="V73" s="504">
        <f t="shared" si="137"/>
        <v>0</v>
      </c>
      <c r="W73" s="365">
        <f t="shared" si="138"/>
        <v>21200</v>
      </c>
      <c r="X73" s="371">
        <f t="shared" si="139"/>
        <v>21200</v>
      </c>
      <c r="Y73" s="371">
        <f t="shared" si="140"/>
        <v>0</v>
      </c>
      <c r="Z73" s="373">
        <f t="shared" si="141"/>
        <v>0</v>
      </c>
      <c r="AA73" s="465"/>
      <c r="AB73" s="375"/>
      <c r="AC73" s="127"/>
      <c r="AD73" s="127"/>
      <c r="AE73" s="127"/>
      <c r="AF73" s="127"/>
      <c r="AG73" s="127"/>
    </row>
    <row r="74" spans="1:33" ht="30" customHeight="1" x14ac:dyDescent="0.25">
      <c r="A74" s="463" t="s">
        <v>70</v>
      </c>
      <c r="B74" s="487" t="s">
        <v>451</v>
      </c>
      <c r="C74" s="362" t="s">
        <v>472</v>
      </c>
      <c r="D74" s="411" t="s">
        <v>105</v>
      </c>
      <c r="E74" s="405">
        <v>1</v>
      </c>
      <c r="F74" s="363">
        <v>36700</v>
      </c>
      <c r="G74" s="494">
        <f t="shared" si="125"/>
        <v>36700</v>
      </c>
      <c r="H74" s="503">
        <v>1</v>
      </c>
      <c r="I74" s="364">
        <v>36700</v>
      </c>
      <c r="J74" s="504">
        <f t="shared" si="133"/>
        <v>36700</v>
      </c>
      <c r="K74" s="377"/>
      <c r="L74" s="364"/>
      <c r="M74" s="494">
        <f t="shared" si="134"/>
        <v>0</v>
      </c>
      <c r="N74" s="515"/>
      <c r="O74" s="364"/>
      <c r="P74" s="504">
        <f t="shared" si="135"/>
        <v>0</v>
      </c>
      <c r="Q74" s="377"/>
      <c r="R74" s="364"/>
      <c r="S74" s="494">
        <f t="shared" si="136"/>
        <v>0</v>
      </c>
      <c r="T74" s="515"/>
      <c r="U74" s="364"/>
      <c r="V74" s="504">
        <f t="shared" si="137"/>
        <v>0</v>
      </c>
      <c r="W74" s="365">
        <f t="shared" si="138"/>
        <v>36700</v>
      </c>
      <c r="X74" s="371">
        <f t="shared" si="139"/>
        <v>36700</v>
      </c>
      <c r="Y74" s="371">
        <f t="shared" si="140"/>
        <v>0</v>
      </c>
      <c r="Z74" s="373">
        <f t="shared" si="141"/>
        <v>0</v>
      </c>
      <c r="AA74" s="465"/>
      <c r="AB74" s="375"/>
      <c r="AC74" s="127"/>
      <c r="AD74" s="127"/>
      <c r="AE74" s="127"/>
      <c r="AF74" s="127"/>
      <c r="AG74" s="127"/>
    </row>
    <row r="75" spans="1:33" ht="30" customHeight="1" x14ac:dyDescent="0.25">
      <c r="A75" s="463" t="s">
        <v>70</v>
      </c>
      <c r="B75" s="487" t="s">
        <v>452</v>
      </c>
      <c r="C75" s="362" t="s">
        <v>473</v>
      </c>
      <c r="D75" s="411" t="s">
        <v>105</v>
      </c>
      <c r="E75" s="405">
        <v>1</v>
      </c>
      <c r="F75" s="363">
        <v>8600</v>
      </c>
      <c r="G75" s="494">
        <f t="shared" si="125"/>
        <v>8600</v>
      </c>
      <c r="H75" s="503">
        <v>1</v>
      </c>
      <c r="I75" s="364">
        <v>8600</v>
      </c>
      <c r="J75" s="504">
        <f t="shared" si="133"/>
        <v>8600</v>
      </c>
      <c r="K75" s="377"/>
      <c r="L75" s="364"/>
      <c r="M75" s="494">
        <f t="shared" si="134"/>
        <v>0</v>
      </c>
      <c r="N75" s="515"/>
      <c r="O75" s="364"/>
      <c r="P75" s="504">
        <f t="shared" si="135"/>
        <v>0</v>
      </c>
      <c r="Q75" s="377"/>
      <c r="R75" s="364"/>
      <c r="S75" s="494">
        <f t="shared" si="136"/>
        <v>0</v>
      </c>
      <c r="T75" s="515"/>
      <c r="U75" s="364"/>
      <c r="V75" s="504">
        <f t="shared" si="137"/>
        <v>0</v>
      </c>
      <c r="W75" s="365">
        <f t="shared" si="138"/>
        <v>8600</v>
      </c>
      <c r="X75" s="371">
        <f t="shared" si="139"/>
        <v>8600</v>
      </c>
      <c r="Y75" s="371">
        <f t="shared" si="140"/>
        <v>0</v>
      </c>
      <c r="Z75" s="373">
        <f t="shared" si="141"/>
        <v>0</v>
      </c>
      <c r="AA75" s="465"/>
      <c r="AB75" s="375"/>
      <c r="AC75" s="127"/>
      <c r="AD75" s="127"/>
      <c r="AE75" s="127"/>
      <c r="AF75" s="127"/>
      <c r="AG75" s="127"/>
    </row>
    <row r="76" spans="1:33" ht="30" customHeight="1" x14ac:dyDescent="0.25">
      <c r="A76" s="466" t="s">
        <v>70</v>
      </c>
      <c r="B76" s="488" t="s">
        <v>453</v>
      </c>
      <c r="C76" s="366" t="s">
        <v>475</v>
      </c>
      <c r="D76" s="412" t="s">
        <v>105</v>
      </c>
      <c r="E76" s="406">
        <v>35</v>
      </c>
      <c r="F76" s="367">
        <v>935</v>
      </c>
      <c r="G76" s="495">
        <f t="shared" si="125"/>
        <v>32725</v>
      </c>
      <c r="H76" s="506">
        <v>35</v>
      </c>
      <c r="I76" s="368">
        <v>935</v>
      </c>
      <c r="J76" s="507">
        <f t="shared" si="133"/>
        <v>32725</v>
      </c>
      <c r="K76" s="496"/>
      <c r="L76" s="368"/>
      <c r="M76" s="495">
        <f t="shared" si="134"/>
        <v>0</v>
      </c>
      <c r="N76" s="517"/>
      <c r="O76" s="379"/>
      <c r="P76" s="518">
        <f t="shared" si="135"/>
        <v>0</v>
      </c>
      <c r="Q76" s="496"/>
      <c r="R76" s="368"/>
      <c r="S76" s="495">
        <f t="shared" si="136"/>
        <v>0</v>
      </c>
      <c r="T76" s="517"/>
      <c r="U76" s="368"/>
      <c r="V76" s="507">
        <f t="shared" si="137"/>
        <v>0</v>
      </c>
      <c r="W76" s="369">
        <f t="shared" si="138"/>
        <v>32725</v>
      </c>
      <c r="X76" s="372">
        <f t="shared" si="139"/>
        <v>32725</v>
      </c>
      <c r="Y76" s="372">
        <f t="shared" si="140"/>
        <v>0</v>
      </c>
      <c r="Z76" s="374">
        <f t="shared" si="141"/>
        <v>0</v>
      </c>
      <c r="AA76" s="467"/>
      <c r="AB76" s="375"/>
      <c r="AC76" s="127"/>
      <c r="AD76" s="127"/>
      <c r="AE76" s="127"/>
      <c r="AF76" s="127"/>
      <c r="AG76" s="127"/>
    </row>
    <row r="77" spans="1:33" ht="30" customHeight="1" x14ac:dyDescent="0.25">
      <c r="A77" s="480" t="s">
        <v>70</v>
      </c>
      <c r="B77" s="489" t="s">
        <v>476</v>
      </c>
      <c r="C77" s="482" t="s">
        <v>486</v>
      </c>
      <c r="D77" s="413" t="s">
        <v>483</v>
      </c>
      <c r="E77" s="414">
        <v>1</v>
      </c>
      <c r="F77" s="415">
        <v>27300</v>
      </c>
      <c r="G77" s="418">
        <f t="shared" si="125"/>
        <v>27300</v>
      </c>
      <c r="H77" s="508">
        <v>1</v>
      </c>
      <c r="I77" s="417">
        <v>27300</v>
      </c>
      <c r="J77" s="509">
        <f t="shared" si="133"/>
        <v>27300</v>
      </c>
      <c r="K77" s="417"/>
      <c r="L77" s="416"/>
      <c r="M77" s="512">
        <f>K77*L77</f>
        <v>0</v>
      </c>
      <c r="N77" s="519"/>
      <c r="O77" s="417"/>
      <c r="P77" s="509">
        <f>N77*O77</f>
        <v>0</v>
      </c>
      <c r="Q77" s="417"/>
      <c r="R77" s="419"/>
      <c r="S77" s="521">
        <f>Q77*R77</f>
        <v>0</v>
      </c>
      <c r="T77" s="522"/>
      <c r="U77" s="420"/>
      <c r="V77" s="523">
        <f>T77*U77</f>
        <v>0</v>
      </c>
      <c r="W77" s="421">
        <f t="shared" si="138"/>
        <v>27300</v>
      </c>
      <c r="X77" s="422">
        <f t="shared" si="139"/>
        <v>27300</v>
      </c>
      <c r="Y77" s="422">
        <f t="shared" si="140"/>
        <v>0</v>
      </c>
      <c r="Z77" s="423">
        <f t="shared" si="141"/>
        <v>0</v>
      </c>
      <c r="AA77" s="468"/>
      <c r="AB77" s="375"/>
      <c r="AC77" s="127"/>
      <c r="AD77" s="127"/>
      <c r="AE77" s="127"/>
      <c r="AF77" s="127"/>
      <c r="AG77" s="127"/>
    </row>
    <row r="78" spans="1:33" ht="30" customHeight="1" x14ac:dyDescent="0.25">
      <c r="A78" s="480" t="s">
        <v>70</v>
      </c>
      <c r="B78" s="489" t="s">
        <v>478</v>
      </c>
      <c r="C78" s="482" t="s">
        <v>479</v>
      </c>
      <c r="D78" s="413" t="s">
        <v>105</v>
      </c>
      <c r="E78" s="414">
        <v>1</v>
      </c>
      <c r="F78" s="415">
        <v>2180</v>
      </c>
      <c r="G78" s="418">
        <f t="shared" si="125"/>
        <v>2180</v>
      </c>
      <c r="H78" s="508">
        <v>1</v>
      </c>
      <c r="I78" s="417">
        <v>2180</v>
      </c>
      <c r="J78" s="509">
        <f t="shared" si="133"/>
        <v>2180</v>
      </c>
      <c r="K78" s="417"/>
      <c r="L78" s="416"/>
      <c r="M78" s="418">
        <f>K78*L78</f>
        <v>0</v>
      </c>
      <c r="N78" s="519"/>
      <c r="O78" s="417"/>
      <c r="P78" s="509">
        <f>N78*O78</f>
        <v>0</v>
      </c>
      <c r="Q78" s="417"/>
      <c r="R78" s="416"/>
      <c r="S78" s="418">
        <f>Q78*R78</f>
        <v>0</v>
      </c>
      <c r="T78" s="522"/>
      <c r="U78" s="420"/>
      <c r="V78" s="523">
        <f>T78*U78</f>
        <v>0</v>
      </c>
      <c r="W78" s="421">
        <f t="shared" si="138"/>
        <v>2180</v>
      </c>
      <c r="X78" s="422">
        <f t="shared" si="139"/>
        <v>2180</v>
      </c>
      <c r="Y78" s="422">
        <f t="shared" si="140"/>
        <v>0</v>
      </c>
      <c r="Z78" s="423">
        <f t="shared" si="141"/>
        <v>0</v>
      </c>
      <c r="AA78" s="468"/>
      <c r="AB78" s="375"/>
      <c r="AC78" s="127"/>
      <c r="AD78" s="127"/>
      <c r="AE78" s="127"/>
      <c r="AF78" s="127"/>
      <c r="AG78" s="127"/>
    </row>
    <row r="79" spans="1:33" ht="30" customHeight="1" x14ac:dyDescent="0.25">
      <c r="A79" s="480" t="s">
        <v>70</v>
      </c>
      <c r="B79" s="489" t="s">
        <v>480</v>
      </c>
      <c r="C79" s="482" t="s">
        <v>482</v>
      </c>
      <c r="D79" s="413" t="s">
        <v>105</v>
      </c>
      <c r="E79" s="414">
        <v>1</v>
      </c>
      <c r="F79" s="415">
        <v>1936</v>
      </c>
      <c r="G79" s="418">
        <f t="shared" si="125"/>
        <v>1936</v>
      </c>
      <c r="H79" s="508">
        <v>1</v>
      </c>
      <c r="I79" s="417">
        <v>1936</v>
      </c>
      <c r="J79" s="509">
        <f t="shared" si="133"/>
        <v>1936</v>
      </c>
      <c r="K79" s="417"/>
      <c r="L79" s="416"/>
      <c r="M79" s="418">
        <f>K79*L79</f>
        <v>0</v>
      </c>
      <c r="N79" s="519"/>
      <c r="O79" s="417"/>
      <c r="P79" s="509">
        <f>N79*O79</f>
        <v>0</v>
      </c>
      <c r="Q79" s="417"/>
      <c r="R79" s="416"/>
      <c r="S79" s="418">
        <f>Q79*R79</f>
        <v>0</v>
      </c>
      <c r="T79" s="522"/>
      <c r="U79" s="420"/>
      <c r="V79" s="523">
        <f>T79*U79</f>
        <v>0</v>
      </c>
      <c r="W79" s="421">
        <f t="shared" si="138"/>
        <v>1936</v>
      </c>
      <c r="X79" s="422">
        <f t="shared" si="139"/>
        <v>1936</v>
      </c>
      <c r="Y79" s="422">
        <f t="shared" si="140"/>
        <v>0</v>
      </c>
      <c r="Z79" s="423">
        <f t="shared" si="141"/>
        <v>0</v>
      </c>
      <c r="AA79" s="468"/>
      <c r="AB79" s="375"/>
      <c r="AC79" s="127"/>
      <c r="AD79" s="127"/>
      <c r="AE79" s="127"/>
      <c r="AF79" s="127"/>
      <c r="AG79" s="127"/>
    </row>
    <row r="80" spans="1:33" ht="30" customHeight="1" thickBot="1" x14ac:dyDescent="0.3">
      <c r="A80" s="481" t="s">
        <v>70</v>
      </c>
      <c r="B80" s="490" t="s">
        <v>481</v>
      </c>
      <c r="C80" s="483" t="s">
        <v>485</v>
      </c>
      <c r="D80" s="469" t="s">
        <v>105</v>
      </c>
      <c r="E80" s="470">
        <v>2</v>
      </c>
      <c r="F80" s="471">
        <v>1060</v>
      </c>
      <c r="G80" s="474">
        <f t="shared" si="125"/>
        <v>2120</v>
      </c>
      <c r="H80" s="510">
        <v>2</v>
      </c>
      <c r="I80" s="473">
        <v>1060</v>
      </c>
      <c r="J80" s="511">
        <f t="shared" si="133"/>
        <v>2120</v>
      </c>
      <c r="K80" s="473"/>
      <c r="L80" s="472"/>
      <c r="M80" s="474">
        <f>K80*L80</f>
        <v>0</v>
      </c>
      <c r="N80" s="520"/>
      <c r="O80" s="473"/>
      <c r="P80" s="511">
        <f>N80*O80</f>
        <v>0</v>
      </c>
      <c r="Q80" s="473"/>
      <c r="R80" s="472"/>
      <c r="S80" s="474">
        <f>Q80*R80</f>
        <v>0</v>
      </c>
      <c r="T80" s="524"/>
      <c r="U80" s="475"/>
      <c r="V80" s="525">
        <f>T80*U80</f>
        <v>0</v>
      </c>
      <c r="W80" s="476">
        <f t="shared" si="138"/>
        <v>2120</v>
      </c>
      <c r="X80" s="477">
        <f t="shared" si="139"/>
        <v>2120</v>
      </c>
      <c r="Y80" s="477">
        <f t="shared" si="140"/>
        <v>0</v>
      </c>
      <c r="Z80" s="478">
        <f t="shared" si="141"/>
        <v>0</v>
      </c>
      <c r="AA80" s="479"/>
      <c r="AB80" s="375"/>
      <c r="AC80" s="127"/>
      <c r="AD80" s="127"/>
      <c r="AE80" s="127"/>
      <c r="AF80" s="127"/>
      <c r="AG80" s="127"/>
    </row>
    <row r="81" spans="1:33" ht="60.75" customHeight="1" x14ac:dyDescent="0.25">
      <c r="A81" s="458" t="s">
        <v>67</v>
      </c>
      <c r="B81" s="484" t="s">
        <v>131</v>
      </c>
      <c r="C81" s="459" t="s">
        <v>132</v>
      </c>
      <c r="D81" s="408"/>
      <c r="E81" s="431"/>
      <c r="F81" s="431"/>
      <c r="G81" s="431"/>
      <c r="H81" s="432"/>
      <c r="I81" s="431"/>
      <c r="J81" s="433"/>
      <c r="K81" s="434">
        <f>SUM(K82:K83)</f>
        <v>1</v>
      </c>
      <c r="L81" s="432"/>
      <c r="M81" s="432">
        <f t="shared" ref="M81:N81" si="142">SUM(M82:M83)</f>
        <v>5600</v>
      </c>
      <c r="N81" s="431">
        <f t="shared" si="142"/>
        <v>1</v>
      </c>
      <c r="O81" s="431"/>
      <c r="P81" s="435">
        <f t="shared" ref="P81:Q81" si="143">SUM(P82:P83)</f>
        <v>5600</v>
      </c>
      <c r="Q81" s="432">
        <f t="shared" si="143"/>
        <v>0</v>
      </c>
      <c r="R81" s="432"/>
      <c r="S81" s="433">
        <f t="shared" ref="S81:T81" si="144">SUM(S82:S83)</f>
        <v>0</v>
      </c>
      <c r="T81" s="436">
        <f t="shared" si="144"/>
        <v>0</v>
      </c>
      <c r="U81" s="437"/>
      <c r="V81" s="438">
        <f t="shared" ref="V81:X81" si="145">SUM(V82:V83)</f>
        <v>0</v>
      </c>
      <c r="W81" s="432">
        <f t="shared" si="145"/>
        <v>5600</v>
      </c>
      <c r="X81" s="433">
        <f t="shared" si="145"/>
        <v>5600</v>
      </c>
      <c r="Y81" s="439">
        <f t="shared" si="123"/>
        <v>0</v>
      </c>
      <c r="Z81" s="439">
        <f t="shared" si="124"/>
        <v>0</v>
      </c>
      <c r="AA81" s="440"/>
      <c r="AB81" s="383"/>
      <c r="AC81" s="114"/>
      <c r="AD81" s="114"/>
      <c r="AE81" s="114"/>
      <c r="AF81" s="114"/>
      <c r="AG81" s="114"/>
    </row>
    <row r="82" spans="1:33" ht="30" customHeight="1" x14ac:dyDescent="0.25">
      <c r="A82" s="441" t="s">
        <v>70</v>
      </c>
      <c r="B82" s="485" t="s">
        <v>133</v>
      </c>
      <c r="C82" s="343" t="s">
        <v>353</v>
      </c>
      <c r="D82" s="409" t="s">
        <v>134</v>
      </c>
      <c r="E82" s="609" t="s">
        <v>135</v>
      </c>
      <c r="F82" s="610"/>
      <c r="G82" s="611"/>
      <c r="H82" s="614" t="s">
        <v>135</v>
      </c>
      <c r="I82" s="610"/>
      <c r="J82" s="611"/>
      <c r="K82" s="344">
        <v>1</v>
      </c>
      <c r="L82" s="345">
        <v>5600</v>
      </c>
      <c r="M82" s="346">
        <f t="shared" ref="M82" si="146">K82*L82</f>
        <v>5600</v>
      </c>
      <c r="N82" s="378">
        <v>1</v>
      </c>
      <c r="O82" s="344">
        <v>5600</v>
      </c>
      <c r="P82" s="380">
        <f t="shared" ref="P82" si="147">N82*O82</f>
        <v>5600</v>
      </c>
      <c r="Q82" s="381"/>
      <c r="R82" s="255"/>
      <c r="S82" s="121">
        <f t="shared" ref="S82:S83" si="148">Q82*R82</f>
        <v>0</v>
      </c>
      <c r="T82" s="119"/>
      <c r="U82" s="120"/>
      <c r="V82" s="121">
        <f t="shared" ref="V82:V83" si="149">T82*U82</f>
        <v>0</v>
      </c>
      <c r="W82" s="134">
        <f t="shared" ref="W82:W83" si="150">G82+M82+S82</f>
        <v>5600</v>
      </c>
      <c r="X82" s="123">
        <f t="shared" ref="X82:X83" si="151">J82+P82+V82</f>
        <v>5600</v>
      </c>
      <c r="Y82" s="123">
        <f t="shared" si="123"/>
        <v>0</v>
      </c>
      <c r="Z82" s="124">
        <f t="shared" si="124"/>
        <v>0</v>
      </c>
      <c r="AA82" s="442"/>
      <c r="AB82" s="127"/>
      <c r="AC82" s="127"/>
      <c r="AD82" s="127"/>
      <c r="AE82" s="127"/>
      <c r="AF82" s="127"/>
      <c r="AG82" s="127"/>
    </row>
    <row r="83" spans="1:33" ht="30" customHeight="1" thickBot="1" x14ac:dyDescent="0.3">
      <c r="A83" s="443" t="s">
        <v>70</v>
      </c>
      <c r="B83" s="491" t="s">
        <v>136</v>
      </c>
      <c r="C83" s="444" t="s">
        <v>137</v>
      </c>
      <c r="D83" s="492" t="s">
        <v>134</v>
      </c>
      <c r="E83" s="612"/>
      <c r="F83" s="612"/>
      <c r="G83" s="613"/>
      <c r="H83" s="615"/>
      <c r="I83" s="612"/>
      <c r="J83" s="613"/>
      <c r="K83" s="445"/>
      <c r="L83" s="446"/>
      <c r="M83" s="447">
        <f t="shared" ref="M83" si="152">K83*L83</f>
        <v>0</v>
      </c>
      <c r="N83" s="445"/>
      <c r="O83" s="446"/>
      <c r="P83" s="447">
        <f t="shared" ref="P83" si="153">N83*O83</f>
        <v>0</v>
      </c>
      <c r="Q83" s="448"/>
      <c r="R83" s="446"/>
      <c r="S83" s="447">
        <f t="shared" si="148"/>
        <v>0</v>
      </c>
      <c r="T83" s="445"/>
      <c r="U83" s="446"/>
      <c r="V83" s="447">
        <f t="shared" si="149"/>
        <v>0</v>
      </c>
      <c r="W83" s="449">
        <f t="shared" si="150"/>
        <v>0</v>
      </c>
      <c r="X83" s="450">
        <f t="shared" si="151"/>
        <v>0</v>
      </c>
      <c r="Y83" s="450">
        <f t="shared" si="123"/>
        <v>0</v>
      </c>
      <c r="Z83" s="451" t="e">
        <f t="shared" si="124"/>
        <v>#DIV/0!</v>
      </c>
      <c r="AA83" s="452"/>
      <c r="AB83" s="127"/>
      <c r="AC83" s="127"/>
      <c r="AD83" s="127"/>
      <c r="AE83" s="127"/>
      <c r="AF83" s="127"/>
      <c r="AG83" s="127"/>
    </row>
    <row r="84" spans="1:33" ht="30" customHeight="1" thickBot="1" x14ac:dyDescent="0.3">
      <c r="A84" s="424" t="s">
        <v>138</v>
      </c>
      <c r="B84" s="425"/>
      <c r="C84" s="426"/>
      <c r="D84" s="278"/>
      <c r="E84" s="427">
        <f>E52</f>
        <v>5</v>
      </c>
      <c r="F84" s="428"/>
      <c r="G84" s="429">
        <f>G52</f>
        <v>477205</v>
      </c>
      <c r="H84" s="427">
        <f>H52</f>
        <v>5</v>
      </c>
      <c r="I84" s="428"/>
      <c r="J84" s="429">
        <f>J52</f>
        <v>477205</v>
      </c>
      <c r="K84" s="430">
        <f>K81+K52</f>
        <v>1</v>
      </c>
      <c r="L84" s="428"/>
      <c r="M84" s="429">
        <f>M81+M52</f>
        <v>5600</v>
      </c>
      <c r="N84" s="430">
        <f>N81+N52</f>
        <v>1</v>
      </c>
      <c r="O84" s="428"/>
      <c r="P84" s="429">
        <f>P81+P52</f>
        <v>5600</v>
      </c>
      <c r="Q84" s="430">
        <f>Q81+Q52</f>
        <v>0</v>
      </c>
      <c r="R84" s="428"/>
      <c r="S84" s="429">
        <f>S81+S52</f>
        <v>0</v>
      </c>
      <c r="T84" s="430">
        <f>T81+T52</f>
        <v>0</v>
      </c>
      <c r="U84" s="428"/>
      <c r="V84" s="526">
        <f>V81+V52</f>
        <v>0</v>
      </c>
      <c r="W84" s="528">
        <f>W81+W52</f>
        <v>482805</v>
      </c>
      <c r="X84" s="529">
        <f>X81+X52</f>
        <v>482805</v>
      </c>
      <c r="Y84" s="529">
        <f t="shared" si="123"/>
        <v>0</v>
      </c>
      <c r="Z84" s="529">
        <f t="shared" si="124"/>
        <v>0</v>
      </c>
      <c r="AA84" s="530"/>
      <c r="AB84" s="127"/>
      <c r="AC84" s="127"/>
      <c r="AD84" s="127"/>
      <c r="AE84" s="7"/>
      <c r="AF84" s="7"/>
      <c r="AG84" s="7"/>
    </row>
    <row r="85" spans="1:33" ht="30" customHeight="1" thickBot="1" x14ac:dyDescent="0.3">
      <c r="A85" s="174" t="s">
        <v>65</v>
      </c>
      <c r="B85" s="175">
        <v>4</v>
      </c>
      <c r="C85" s="176" t="s">
        <v>139</v>
      </c>
      <c r="D85" s="177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527"/>
      <c r="X85" s="527"/>
      <c r="Y85" s="178"/>
      <c r="Z85" s="527"/>
      <c r="AA85" s="244"/>
      <c r="AB85" s="7"/>
      <c r="AC85" s="7"/>
      <c r="AD85" s="7"/>
      <c r="AE85" s="7"/>
      <c r="AF85" s="7"/>
      <c r="AG85" s="7"/>
    </row>
    <row r="86" spans="1:33" ht="30" customHeight="1" x14ac:dyDescent="0.25">
      <c r="A86" s="104" t="s">
        <v>67</v>
      </c>
      <c r="B86" s="151" t="s">
        <v>140</v>
      </c>
      <c r="C86" s="188" t="s">
        <v>141</v>
      </c>
      <c r="D86" s="107"/>
      <c r="E86" s="108">
        <f>SUM(E87:E89)</f>
        <v>0</v>
      </c>
      <c r="F86" s="109"/>
      <c r="G86" s="110">
        <f t="shared" ref="G86:H86" si="154">SUM(G87:G89)</f>
        <v>0</v>
      </c>
      <c r="H86" s="108">
        <f t="shared" si="154"/>
        <v>0</v>
      </c>
      <c r="I86" s="109"/>
      <c r="J86" s="110">
        <f t="shared" ref="J86:K86" si="155">SUM(J87:J89)</f>
        <v>0</v>
      </c>
      <c r="K86" s="108">
        <f t="shared" si="155"/>
        <v>0</v>
      </c>
      <c r="L86" s="109"/>
      <c r="M86" s="110">
        <f t="shared" ref="M86:N86" si="156">SUM(M87:M89)</f>
        <v>0</v>
      </c>
      <c r="N86" s="108">
        <f t="shared" si="156"/>
        <v>0</v>
      </c>
      <c r="O86" s="109"/>
      <c r="P86" s="110">
        <f t="shared" ref="P86:Q86" si="157">SUM(P87:P89)</f>
        <v>0</v>
      </c>
      <c r="Q86" s="108">
        <f t="shared" si="157"/>
        <v>0</v>
      </c>
      <c r="R86" s="109"/>
      <c r="S86" s="110">
        <f t="shared" ref="S86:T86" si="158">SUM(S87:S89)</f>
        <v>0</v>
      </c>
      <c r="T86" s="108">
        <f t="shared" si="158"/>
        <v>0</v>
      </c>
      <c r="U86" s="109"/>
      <c r="V86" s="110">
        <f t="shared" ref="V86:X86" si="159">SUM(V87:V89)</f>
        <v>0</v>
      </c>
      <c r="W86" s="110">
        <f t="shared" si="159"/>
        <v>0</v>
      </c>
      <c r="X86" s="110">
        <f t="shared" si="159"/>
        <v>0</v>
      </c>
      <c r="Y86" s="189">
        <f t="shared" ref="Y86:Y106" si="160">W86-X86</f>
        <v>0</v>
      </c>
      <c r="Z86" s="112" t="e">
        <f t="shared" ref="Z86:Z106" si="161">Y86/W86</f>
        <v>#DIV/0!</v>
      </c>
      <c r="AA86" s="113"/>
      <c r="AB86" s="114"/>
      <c r="AC86" s="114"/>
      <c r="AD86" s="114"/>
      <c r="AE86" s="114"/>
      <c r="AF86" s="114"/>
      <c r="AG86" s="114"/>
    </row>
    <row r="87" spans="1:33" ht="30" customHeight="1" x14ac:dyDescent="0.25">
      <c r="A87" s="115" t="s">
        <v>70</v>
      </c>
      <c r="B87" s="116" t="s">
        <v>142</v>
      </c>
      <c r="C87" s="183" t="s">
        <v>143</v>
      </c>
      <c r="D87" s="190" t="s">
        <v>144</v>
      </c>
      <c r="E87" s="191"/>
      <c r="F87" s="192"/>
      <c r="G87" s="193">
        <f t="shared" ref="G87:G89" si="162">E87*F87</f>
        <v>0</v>
      </c>
      <c r="H87" s="191"/>
      <c r="I87" s="192"/>
      <c r="J87" s="193">
        <f t="shared" ref="J87:J89" si="163">H87*I87</f>
        <v>0</v>
      </c>
      <c r="K87" s="119"/>
      <c r="L87" s="192"/>
      <c r="M87" s="121">
        <f t="shared" ref="M87:M89" si="164">K87*L87</f>
        <v>0</v>
      </c>
      <c r="N87" s="119"/>
      <c r="O87" s="192"/>
      <c r="P87" s="121">
        <f t="shared" ref="P87:P89" si="165">N87*O87</f>
        <v>0</v>
      </c>
      <c r="Q87" s="119"/>
      <c r="R87" s="192"/>
      <c r="S87" s="121">
        <f t="shared" ref="S87:S89" si="166">Q87*R87</f>
        <v>0</v>
      </c>
      <c r="T87" s="119"/>
      <c r="U87" s="192"/>
      <c r="V87" s="121">
        <f t="shared" ref="V87:V89" si="167">T87*U87</f>
        <v>0</v>
      </c>
      <c r="W87" s="122">
        <f t="shared" ref="W87:W89" si="168">G87+M87+S87</f>
        <v>0</v>
      </c>
      <c r="X87" s="123">
        <f t="shared" ref="X87:X89" si="169">J87+P87+V87</f>
        <v>0</v>
      </c>
      <c r="Y87" s="123">
        <f t="shared" si="160"/>
        <v>0</v>
      </c>
      <c r="Z87" s="124" t="e">
        <f t="shared" si="161"/>
        <v>#DIV/0!</v>
      </c>
      <c r="AA87" s="125"/>
      <c r="AB87" s="127"/>
      <c r="AC87" s="127"/>
      <c r="AD87" s="127"/>
      <c r="AE87" s="127"/>
      <c r="AF87" s="127"/>
      <c r="AG87" s="127"/>
    </row>
    <row r="88" spans="1:33" ht="30" customHeight="1" x14ac:dyDescent="0.25">
      <c r="A88" s="115" t="s">
        <v>70</v>
      </c>
      <c r="B88" s="116" t="s">
        <v>145</v>
      </c>
      <c r="C88" s="183" t="s">
        <v>143</v>
      </c>
      <c r="D88" s="190" t="s">
        <v>144</v>
      </c>
      <c r="E88" s="191"/>
      <c r="F88" s="192"/>
      <c r="G88" s="193">
        <f t="shared" si="162"/>
        <v>0</v>
      </c>
      <c r="H88" s="191"/>
      <c r="I88" s="192"/>
      <c r="J88" s="193">
        <f t="shared" si="163"/>
        <v>0</v>
      </c>
      <c r="K88" s="119"/>
      <c r="L88" s="192"/>
      <c r="M88" s="121">
        <f t="shared" si="164"/>
        <v>0</v>
      </c>
      <c r="N88" s="119"/>
      <c r="O88" s="192"/>
      <c r="P88" s="121">
        <f t="shared" si="165"/>
        <v>0</v>
      </c>
      <c r="Q88" s="119"/>
      <c r="R88" s="192"/>
      <c r="S88" s="121">
        <f t="shared" si="166"/>
        <v>0</v>
      </c>
      <c r="T88" s="119"/>
      <c r="U88" s="192"/>
      <c r="V88" s="121">
        <f t="shared" si="167"/>
        <v>0</v>
      </c>
      <c r="W88" s="122">
        <f t="shared" si="168"/>
        <v>0</v>
      </c>
      <c r="X88" s="123">
        <f t="shared" si="169"/>
        <v>0</v>
      </c>
      <c r="Y88" s="123">
        <f t="shared" si="160"/>
        <v>0</v>
      </c>
      <c r="Z88" s="124" t="e">
        <f t="shared" si="161"/>
        <v>#DIV/0!</v>
      </c>
      <c r="AA88" s="125"/>
      <c r="AB88" s="127"/>
      <c r="AC88" s="127"/>
      <c r="AD88" s="127"/>
      <c r="AE88" s="127"/>
      <c r="AF88" s="127"/>
      <c r="AG88" s="127"/>
    </row>
    <row r="89" spans="1:33" ht="30" customHeight="1" x14ac:dyDescent="0.25">
      <c r="A89" s="143" t="s">
        <v>70</v>
      </c>
      <c r="B89" s="129" t="s">
        <v>146</v>
      </c>
      <c r="C89" s="159" t="s">
        <v>143</v>
      </c>
      <c r="D89" s="190" t="s">
        <v>144</v>
      </c>
      <c r="E89" s="194"/>
      <c r="F89" s="195"/>
      <c r="G89" s="196">
        <f t="shared" si="162"/>
        <v>0</v>
      </c>
      <c r="H89" s="194"/>
      <c r="I89" s="195"/>
      <c r="J89" s="196">
        <f t="shared" si="163"/>
        <v>0</v>
      </c>
      <c r="K89" s="131"/>
      <c r="L89" s="195"/>
      <c r="M89" s="133">
        <f t="shared" si="164"/>
        <v>0</v>
      </c>
      <c r="N89" s="131"/>
      <c r="O89" s="195"/>
      <c r="P89" s="133">
        <f t="shared" si="165"/>
        <v>0</v>
      </c>
      <c r="Q89" s="131"/>
      <c r="R89" s="195"/>
      <c r="S89" s="133">
        <f t="shared" si="166"/>
        <v>0</v>
      </c>
      <c r="T89" s="131"/>
      <c r="U89" s="195"/>
      <c r="V89" s="133">
        <f t="shared" si="167"/>
        <v>0</v>
      </c>
      <c r="W89" s="134">
        <f t="shared" si="168"/>
        <v>0</v>
      </c>
      <c r="X89" s="123">
        <f t="shared" si="169"/>
        <v>0</v>
      </c>
      <c r="Y89" s="123">
        <f t="shared" si="160"/>
        <v>0</v>
      </c>
      <c r="Z89" s="124" t="e">
        <f t="shared" si="161"/>
        <v>#DIV/0!</v>
      </c>
      <c r="AA89" s="135"/>
      <c r="AB89" s="127"/>
      <c r="AC89" s="127"/>
      <c r="AD89" s="127"/>
      <c r="AE89" s="127"/>
      <c r="AF89" s="127"/>
      <c r="AG89" s="127"/>
    </row>
    <row r="90" spans="1:33" ht="30" customHeight="1" x14ac:dyDescent="0.25">
      <c r="A90" s="104" t="s">
        <v>67</v>
      </c>
      <c r="B90" s="151" t="s">
        <v>147</v>
      </c>
      <c r="C90" s="149" t="s">
        <v>148</v>
      </c>
      <c r="D90" s="137"/>
      <c r="E90" s="138">
        <f>SUM(E91:E93)</f>
        <v>0</v>
      </c>
      <c r="F90" s="139"/>
      <c r="G90" s="140">
        <f t="shared" ref="G90:H90" si="170">SUM(G91:G93)</f>
        <v>0</v>
      </c>
      <c r="H90" s="138">
        <f t="shared" si="170"/>
        <v>0</v>
      </c>
      <c r="I90" s="139"/>
      <c r="J90" s="140">
        <f t="shared" ref="J90:K90" si="171">SUM(J91:J93)</f>
        <v>0</v>
      </c>
      <c r="K90" s="138">
        <f t="shared" si="171"/>
        <v>0</v>
      </c>
      <c r="L90" s="139"/>
      <c r="M90" s="140">
        <f t="shared" ref="M90:N90" si="172">SUM(M91:M93)</f>
        <v>0</v>
      </c>
      <c r="N90" s="138">
        <f t="shared" si="172"/>
        <v>0</v>
      </c>
      <c r="O90" s="139"/>
      <c r="P90" s="140">
        <f t="shared" ref="P90:Q90" si="173">SUM(P91:P93)</f>
        <v>0</v>
      </c>
      <c r="Q90" s="138">
        <f t="shared" si="173"/>
        <v>0</v>
      </c>
      <c r="R90" s="139"/>
      <c r="S90" s="140">
        <f t="shared" ref="S90:T90" si="174">SUM(S91:S93)</f>
        <v>0</v>
      </c>
      <c r="T90" s="138">
        <f t="shared" si="174"/>
        <v>0</v>
      </c>
      <c r="U90" s="139"/>
      <c r="V90" s="140">
        <f t="shared" ref="V90:X90" si="175">SUM(V91:V93)</f>
        <v>0</v>
      </c>
      <c r="W90" s="140">
        <f t="shared" si="175"/>
        <v>0</v>
      </c>
      <c r="X90" s="140">
        <f t="shared" si="175"/>
        <v>0</v>
      </c>
      <c r="Y90" s="140">
        <f t="shared" si="160"/>
        <v>0</v>
      </c>
      <c r="Z90" s="140" t="e">
        <f t="shared" si="161"/>
        <v>#DIV/0!</v>
      </c>
      <c r="AA90" s="142"/>
      <c r="AB90" s="114"/>
      <c r="AC90" s="114"/>
      <c r="AD90" s="114"/>
      <c r="AE90" s="114"/>
      <c r="AF90" s="114"/>
      <c r="AG90" s="114"/>
    </row>
    <row r="91" spans="1:33" ht="30" customHeight="1" x14ac:dyDescent="0.25">
      <c r="A91" s="115" t="s">
        <v>70</v>
      </c>
      <c r="B91" s="116" t="s">
        <v>149</v>
      </c>
      <c r="C91" s="197" t="s">
        <v>150</v>
      </c>
      <c r="D91" s="198" t="s">
        <v>151</v>
      </c>
      <c r="E91" s="119"/>
      <c r="F91" s="120"/>
      <c r="G91" s="121">
        <f t="shared" ref="G91:G93" si="176">E91*F91</f>
        <v>0</v>
      </c>
      <c r="H91" s="119"/>
      <c r="I91" s="120"/>
      <c r="J91" s="121">
        <f t="shared" ref="J91:J93" si="177">H91*I91</f>
        <v>0</v>
      </c>
      <c r="K91" s="119"/>
      <c r="L91" s="120"/>
      <c r="M91" s="121">
        <f t="shared" ref="M91:M93" si="178">K91*L91</f>
        <v>0</v>
      </c>
      <c r="N91" s="119"/>
      <c r="O91" s="120"/>
      <c r="P91" s="121">
        <f t="shared" ref="P91:P93" si="179">N91*O91</f>
        <v>0</v>
      </c>
      <c r="Q91" s="119"/>
      <c r="R91" s="120"/>
      <c r="S91" s="121">
        <f t="shared" ref="S91:S93" si="180">Q91*R91</f>
        <v>0</v>
      </c>
      <c r="T91" s="119"/>
      <c r="U91" s="120"/>
      <c r="V91" s="121">
        <f t="shared" ref="V91:V93" si="181">T91*U91</f>
        <v>0</v>
      </c>
      <c r="W91" s="122">
        <f t="shared" ref="W91:W93" si="182">G91+M91+S91</f>
        <v>0</v>
      </c>
      <c r="X91" s="123">
        <f t="shared" ref="X91:X93" si="183">J91+P91+V91</f>
        <v>0</v>
      </c>
      <c r="Y91" s="123">
        <f t="shared" si="160"/>
        <v>0</v>
      </c>
      <c r="Z91" s="124" t="e">
        <f t="shared" si="161"/>
        <v>#DIV/0!</v>
      </c>
      <c r="AA91" s="125"/>
      <c r="AB91" s="127"/>
      <c r="AC91" s="127"/>
      <c r="AD91" s="127"/>
      <c r="AE91" s="127"/>
      <c r="AF91" s="127"/>
      <c r="AG91" s="127"/>
    </row>
    <row r="92" spans="1:33" ht="30" customHeight="1" x14ac:dyDescent="0.25">
      <c r="A92" s="115" t="s">
        <v>70</v>
      </c>
      <c r="B92" s="116" t="s">
        <v>152</v>
      </c>
      <c r="C92" s="197" t="s">
        <v>127</v>
      </c>
      <c r="D92" s="198" t="s">
        <v>151</v>
      </c>
      <c r="E92" s="119"/>
      <c r="F92" s="120"/>
      <c r="G92" s="121">
        <f t="shared" si="176"/>
        <v>0</v>
      </c>
      <c r="H92" s="119"/>
      <c r="I92" s="120"/>
      <c r="J92" s="121">
        <f t="shared" si="177"/>
        <v>0</v>
      </c>
      <c r="K92" s="119"/>
      <c r="L92" s="120"/>
      <c r="M92" s="121">
        <f t="shared" si="178"/>
        <v>0</v>
      </c>
      <c r="N92" s="119"/>
      <c r="O92" s="120"/>
      <c r="P92" s="121">
        <f t="shared" si="179"/>
        <v>0</v>
      </c>
      <c r="Q92" s="119"/>
      <c r="R92" s="120"/>
      <c r="S92" s="121">
        <f t="shared" si="180"/>
        <v>0</v>
      </c>
      <c r="T92" s="119"/>
      <c r="U92" s="120"/>
      <c r="V92" s="121">
        <f t="shared" si="181"/>
        <v>0</v>
      </c>
      <c r="W92" s="122">
        <f t="shared" si="182"/>
        <v>0</v>
      </c>
      <c r="X92" s="123">
        <f t="shared" si="183"/>
        <v>0</v>
      </c>
      <c r="Y92" s="123">
        <f t="shared" si="160"/>
        <v>0</v>
      </c>
      <c r="Z92" s="124" t="e">
        <f t="shared" si="161"/>
        <v>#DIV/0!</v>
      </c>
      <c r="AA92" s="125"/>
      <c r="AB92" s="127"/>
      <c r="AC92" s="127"/>
      <c r="AD92" s="127"/>
      <c r="AE92" s="127"/>
      <c r="AF92" s="127"/>
      <c r="AG92" s="127"/>
    </row>
    <row r="93" spans="1:33" ht="30" customHeight="1" x14ac:dyDescent="0.25">
      <c r="A93" s="128" t="s">
        <v>70</v>
      </c>
      <c r="B93" s="150" t="s">
        <v>153</v>
      </c>
      <c r="C93" s="199" t="s">
        <v>129</v>
      </c>
      <c r="D93" s="198" t="s">
        <v>151</v>
      </c>
      <c r="E93" s="131"/>
      <c r="F93" s="132"/>
      <c r="G93" s="133">
        <f t="shared" si="176"/>
        <v>0</v>
      </c>
      <c r="H93" s="131"/>
      <c r="I93" s="132"/>
      <c r="J93" s="133">
        <f t="shared" si="177"/>
        <v>0</v>
      </c>
      <c r="K93" s="131"/>
      <c r="L93" s="132"/>
      <c r="M93" s="133">
        <f t="shared" si="178"/>
        <v>0</v>
      </c>
      <c r="N93" s="131"/>
      <c r="O93" s="132"/>
      <c r="P93" s="133">
        <f t="shared" si="179"/>
        <v>0</v>
      </c>
      <c r="Q93" s="131"/>
      <c r="R93" s="132"/>
      <c r="S93" s="133">
        <f t="shared" si="180"/>
        <v>0</v>
      </c>
      <c r="T93" s="131"/>
      <c r="U93" s="132"/>
      <c r="V93" s="133">
        <f t="shared" si="181"/>
        <v>0</v>
      </c>
      <c r="W93" s="134">
        <f t="shared" si="182"/>
        <v>0</v>
      </c>
      <c r="X93" s="123">
        <f t="shared" si="183"/>
        <v>0</v>
      </c>
      <c r="Y93" s="123">
        <f t="shared" si="160"/>
        <v>0</v>
      </c>
      <c r="Z93" s="124" t="e">
        <f t="shared" si="161"/>
        <v>#DIV/0!</v>
      </c>
      <c r="AA93" s="135"/>
      <c r="AB93" s="127"/>
      <c r="AC93" s="127"/>
      <c r="AD93" s="127"/>
      <c r="AE93" s="127"/>
      <c r="AF93" s="127"/>
      <c r="AG93" s="127"/>
    </row>
    <row r="94" spans="1:33" ht="30" customHeight="1" x14ac:dyDescent="0.25">
      <c r="A94" s="104" t="s">
        <v>67</v>
      </c>
      <c r="B94" s="151" t="s">
        <v>154</v>
      </c>
      <c r="C94" s="149" t="s">
        <v>155</v>
      </c>
      <c r="D94" s="137"/>
      <c r="E94" s="138">
        <f>SUM(E95:E97)</f>
        <v>0</v>
      </c>
      <c r="F94" s="139"/>
      <c r="G94" s="140">
        <f t="shared" ref="G94:H94" si="184">SUM(G95:G97)</f>
        <v>0</v>
      </c>
      <c r="H94" s="138">
        <f t="shared" si="184"/>
        <v>0</v>
      </c>
      <c r="I94" s="139"/>
      <c r="J94" s="140">
        <f t="shared" ref="J94:K94" si="185">SUM(J95:J97)</f>
        <v>0</v>
      </c>
      <c r="K94" s="138">
        <f t="shared" si="185"/>
        <v>0</v>
      </c>
      <c r="L94" s="139"/>
      <c r="M94" s="140">
        <f t="shared" ref="M94:N94" si="186">SUM(M95:M97)</f>
        <v>0</v>
      </c>
      <c r="N94" s="138">
        <f t="shared" si="186"/>
        <v>0</v>
      </c>
      <c r="O94" s="139"/>
      <c r="P94" s="140">
        <f t="shared" ref="P94:Q94" si="187">SUM(P95:P97)</f>
        <v>0</v>
      </c>
      <c r="Q94" s="138">
        <f t="shared" si="187"/>
        <v>0</v>
      </c>
      <c r="R94" s="139"/>
      <c r="S94" s="140">
        <f t="shared" ref="S94:T94" si="188">SUM(S95:S97)</f>
        <v>0</v>
      </c>
      <c r="T94" s="138">
        <f t="shared" si="188"/>
        <v>0</v>
      </c>
      <c r="U94" s="139"/>
      <c r="V94" s="140">
        <f t="shared" ref="V94:X94" si="189">SUM(V95:V97)</f>
        <v>0</v>
      </c>
      <c r="W94" s="140">
        <f t="shared" si="189"/>
        <v>0</v>
      </c>
      <c r="X94" s="140">
        <f t="shared" si="189"/>
        <v>0</v>
      </c>
      <c r="Y94" s="140">
        <f t="shared" si="160"/>
        <v>0</v>
      </c>
      <c r="Z94" s="140" t="e">
        <f t="shared" si="161"/>
        <v>#DIV/0!</v>
      </c>
      <c r="AA94" s="142"/>
      <c r="AB94" s="114"/>
      <c r="AC94" s="114"/>
      <c r="AD94" s="114"/>
      <c r="AE94" s="114"/>
      <c r="AF94" s="114"/>
      <c r="AG94" s="114"/>
    </row>
    <row r="95" spans="1:33" ht="30" customHeight="1" x14ac:dyDescent="0.25">
      <c r="A95" s="115" t="s">
        <v>70</v>
      </c>
      <c r="B95" s="116" t="s">
        <v>156</v>
      </c>
      <c r="C95" s="197" t="s">
        <v>157</v>
      </c>
      <c r="D95" s="198" t="s">
        <v>158</v>
      </c>
      <c r="E95" s="119"/>
      <c r="F95" s="120"/>
      <c r="G95" s="121">
        <f t="shared" ref="G95:G97" si="190">E95*F95</f>
        <v>0</v>
      </c>
      <c r="H95" s="119"/>
      <c r="I95" s="120"/>
      <c r="J95" s="121">
        <f t="shared" ref="J95:J97" si="191">H95*I95</f>
        <v>0</v>
      </c>
      <c r="K95" s="119"/>
      <c r="L95" s="120"/>
      <c r="M95" s="121">
        <f t="shared" ref="M95:M97" si="192">K95*L95</f>
        <v>0</v>
      </c>
      <c r="N95" s="119"/>
      <c r="O95" s="120"/>
      <c r="P95" s="121">
        <f t="shared" ref="P95:P97" si="193">N95*O95</f>
        <v>0</v>
      </c>
      <c r="Q95" s="119"/>
      <c r="R95" s="120"/>
      <c r="S95" s="121">
        <f t="shared" ref="S95:S97" si="194">Q95*R95</f>
        <v>0</v>
      </c>
      <c r="T95" s="119"/>
      <c r="U95" s="120"/>
      <c r="V95" s="121">
        <f t="shared" ref="V95:V97" si="195">T95*U95</f>
        <v>0</v>
      </c>
      <c r="W95" s="122">
        <f t="shared" ref="W95:W97" si="196">G95+M95+S95</f>
        <v>0</v>
      </c>
      <c r="X95" s="123">
        <f t="shared" ref="X95:X97" si="197">J95+P95+V95</f>
        <v>0</v>
      </c>
      <c r="Y95" s="123">
        <f t="shared" si="160"/>
        <v>0</v>
      </c>
      <c r="Z95" s="124" t="e">
        <f t="shared" si="161"/>
        <v>#DIV/0!</v>
      </c>
      <c r="AA95" s="125"/>
      <c r="AB95" s="127"/>
      <c r="AC95" s="127"/>
      <c r="AD95" s="127"/>
      <c r="AE95" s="127"/>
      <c r="AF95" s="127"/>
      <c r="AG95" s="127"/>
    </row>
    <row r="96" spans="1:33" ht="30" customHeight="1" x14ac:dyDescent="0.25">
      <c r="A96" s="115" t="s">
        <v>70</v>
      </c>
      <c r="B96" s="116" t="s">
        <v>159</v>
      </c>
      <c r="C96" s="197" t="s">
        <v>160</v>
      </c>
      <c r="D96" s="198" t="s">
        <v>158</v>
      </c>
      <c r="E96" s="119"/>
      <c r="F96" s="120"/>
      <c r="G96" s="121">
        <f t="shared" si="190"/>
        <v>0</v>
      </c>
      <c r="H96" s="119"/>
      <c r="I96" s="120"/>
      <c r="J96" s="121">
        <f t="shared" si="191"/>
        <v>0</v>
      </c>
      <c r="K96" s="119"/>
      <c r="L96" s="120"/>
      <c r="M96" s="121">
        <f t="shared" si="192"/>
        <v>0</v>
      </c>
      <c r="N96" s="119"/>
      <c r="O96" s="120"/>
      <c r="P96" s="121">
        <f t="shared" si="193"/>
        <v>0</v>
      </c>
      <c r="Q96" s="119"/>
      <c r="R96" s="120"/>
      <c r="S96" s="121">
        <f t="shared" si="194"/>
        <v>0</v>
      </c>
      <c r="T96" s="119"/>
      <c r="U96" s="120"/>
      <c r="V96" s="121">
        <f t="shared" si="195"/>
        <v>0</v>
      </c>
      <c r="W96" s="122">
        <f t="shared" si="196"/>
        <v>0</v>
      </c>
      <c r="X96" s="123">
        <f t="shared" si="197"/>
        <v>0</v>
      </c>
      <c r="Y96" s="123">
        <f t="shared" si="160"/>
        <v>0</v>
      </c>
      <c r="Z96" s="124" t="e">
        <f t="shared" si="161"/>
        <v>#DIV/0!</v>
      </c>
      <c r="AA96" s="125"/>
      <c r="AB96" s="127"/>
      <c r="AC96" s="127"/>
      <c r="AD96" s="127"/>
      <c r="AE96" s="127"/>
      <c r="AF96" s="127"/>
      <c r="AG96" s="127"/>
    </row>
    <row r="97" spans="1:33" ht="30" customHeight="1" x14ac:dyDescent="0.25">
      <c r="A97" s="128" t="s">
        <v>70</v>
      </c>
      <c r="B97" s="150" t="s">
        <v>161</v>
      </c>
      <c r="C97" s="199" t="s">
        <v>162</v>
      </c>
      <c r="D97" s="200" t="s">
        <v>158</v>
      </c>
      <c r="E97" s="131"/>
      <c r="F97" s="132"/>
      <c r="G97" s="133">
        <f t="shared" si="190"/>
        <v>0</v>
      </c>
      <c r="H97" s="131"/>
      <c r="I97" s="132"/>
      <c r="J97" s="133">
        <f t="shared" si="191"/>
        <v>0</v>
      </c>
      <c r="K97" s="131"/>
      <c r="L97" s="132"/>
      <c r="M97" s="133">
        <f t="shared" si="192"/>
        <v>0</v>
      </c>
      <c r="N97" s="131"/>
      <c r="O97" s="132"/>
      <c r="P97" s="133">
        <f t="shared" si="193"/>
        <v>0</v>
      </c>
      <c r="Q97" s="131"/>
      <c r="R97" s="132"/>
      <c r="S97" s="133">
        <f t="shared" si="194"/>
        <v>0</v>
      </c>
      <c r="T97" s="131"/>
      <c r="U97" s="132"/>
      <c r="V97" s="133">
        <f t="shared" si="195"/>
        <v>0</v>
      </c>
      <c r="W97" s="134">
        <f t="shared" si="196"/>
        <v>0</v>
      </c>
      <c r="X97" s="123">
        <f t="shared" si="197"/>
        <v>0</v>
      </c>
      <c r="Y97" s="123">
        <f t="shared" si="160"/>
        <v>0</v>
      </c>
      <c r="Z97" s="124" t="e">
        <f t="shared" si="161"/>
        <v>#DIV/0!</v>
      </c>
      <c r="AA97" s="135"/>
      <c r="AB97" s="127"/>
      <c r="AC97" s="127"/>
      <c r="AD97" s="127"/>
      <c r="AE97" s="127"/>
      <c r="AF97" s="127"/>
      <c r="AG97" s="127"/>
    </row>
    <row r="98" spans="1:33" ht="30" customHeight="1" x14ac:dyDescent="0.25">
      <c r="A98" s="104" t="s">
        <v>67</v>
      </c>
      <c r="B98" s="151" t="s">
        <v>163</v>
      </c>
      <c r="C98" s="149" t="s">
        <v>164</v>
      </c>
      <c r="D98" s="137"/>
      <c r="E98" s="138">
        <f>SUM(E99:E101)</f>
        <v>0</v>
      </c>
      <c r="F98" s="139"/>
      <c r="G98" s="140">
        <f t="shared" ref="G98:H98" si="198">SUM(G99:G101)</f>
        <v>0</v>
      </c>
      <c r="H98" s="138">
        <f t="shared" si="198"/>
        <v>0</v>
      </c>
      <c r="I98" s="139"/>
      <c r="J98" s="140">
        <f t="shared" ref="J98:K98" si="199">SUM(J99:J101)</f>
        <v>0</v>
      </c>
      <c r="K98" s="138">
        <f t="shared" si="199"/>
        <v>0</v>
      </c>
      <c r="L98" s="139"/>
      <c r="M98" s="140">
        <f t="shared" ref="M98:N98" si="200">SUM(M99:M101)</f>
        <v>0</v>
      </c>
      <c r="N98" s="138">
        <f t="shared" si="200"/>
        <v>0</v>
      </c>
      <c r="O98" s="139"/>
      <c r="P98" s="140">
        <f t="shared" ref="P98:Q98" si="201">SUM(P99:P101)</f>
        <v>0</v>
      </c>
      <c r="Q98" s="138">
        <f t="shared" si="201"/>
        <v>0</v>
      </c>
      <c r="R98" s="139"/>
      <c r="S98" s="140">
        <f t="shared" ref="S98:T98" si="202">SUM(S99:S101)</f>
        <v>0</v>
      </c>
      <c r="T98" s="138">
        <f t="shared" si="202"/>
        <v>0</v>
      </c>
      <c r="U98" s="139"/>
      <c r="V98" s="140">
        <f t="shared" ref="V98:X98" si="203">SUM(V99:V101)</f>
        <v>0</v>
      </c>
      <c r="W98" s="140">
        <f t="shared" si="203"/>
        <v>0</v>
      </c>
      <c r="X98" s="140">
        <f t="shared" si="203"/>
        <v>0</v>
      </c>
      <c r="Y98" s="140">
        <f t="shared" si="160"/>
        <v>0</v>
      </c>
      <c r="Z98" s="140" t="e">
        <f t="shared" si="161"/>
        <v>#DIV/0!</v>
      </c>
      <c r="AA98" s="142"/>
      <c r="AB98" s="114"/>
      <c r="AC98" s="114"/>
      <c r="AD98" s="114"/>
      <c r="AE98" s="114"/>
      <c r="AF98" s="114"/>
      <c r="AG98" s="114"/>
    </row>
    <row r="99" spans="1:33" ht="30" customHeight="1" x14ac:dyDescent="0.25">
      <c r="A99" s="115" t="s">
        <v>70</v>
      </c>
      <c r="B99" s="116" t="s">
        <v>165</v>
      </c>
      <c r="C99" s="183" t="s">
        <v>166</v>
      </c>
      <c r="D99" s="198" t="s">
        <v>105</v>
      </c>
      <c r="E99" s="119"/>
      <c r="F99" s="120"/>
      <c r="G99" s="121">
        <f t="shared" ref="G99:G101" si="204">E99*F99</f>
        <v>0</v>
      </c>
      <c r="H99" s="119"/>
      <c r="I99" s="120"/>
      <c r="J99" s="121">
        <f t="shared" ref="J99:J101" si="205">H99*I99</f>
        <v>0</v>
      </c>
      <c r="K99" s="119"/>
      <c r="L99" s="120"/>
      <c r="M99" s="121">
        <f t="shared" ref="M99:M101" si="206">K99*L99</f>
        <v>0</v>
      </c>
      <c r="N99" s="119"/>
      <c r="O99" s="120"/>
      <c r="P99" s="121">
        <f t="shared" ref="P99:P101" si="207">N99*O99</f>
        <v>0</v>
      </c>
      <c r="Q99" s="119"/>
      <c r="R99" s="120"/>
      <c r="S99" s="121">
        <f t="shared" ref="S99:S101" si="208">Q99*R99</f>
        <v>0</v>
      </c>
      <c r="T99" s="119"/>
      <c r="U99" s="120"/>
      <c r="V99" s="121">
        <f t="shared" ref="V99:V101" si="209">T99*U99</f>
        <v>0</v>
      </c>
      <c r="W99" s="122">
        <f t="shared" ref="W99:W101" si="210">G99+M99+S99</f>
        <v>0</v>
      </c>
      <c r="X99" s="123">
        <f t="shared" ref="X99:X101" si="211">J99+P99+V99</f>
        <v>0</v>
      </c>
      <c r="Y99" s="123">
        <f t="shared" si="160"/>
        <v>0</v>
      </c>
      <c r="Z99" s="124" t="e">
        <f t="shared" si="161"/>
        <v>#DIV/0!</v>
      </c>
      <c r="AA99" s="125"/>
      <c r="AB99" s="127"/>
      <c r="AC99" s="127"/>
      <c r="AD99" s="127"/>
      <c r="AE99" s="127"/>
      <c r="AF99" s="127"/>
      <c r="AG99" s="127"/>
    </row>
    <row r="100" spans="1:33" ht="30" customHeight="1" x14ac:dyDescent="0.25">
      <c r="A100" s="115" t="s">
        <v>70</v>
      </c>
      <c r="B100" s="116" t="s">
        <v>167</v>
      </c>
      <c r="C100" s="183" t="s">
        <v>166</v>
      </c>
      <c r="D100" s="198" t="s">
        <v>105</v>
      </c>
      <c r="E100" s="119"/>
      <c r="F100" s="120"/>
      <c r="G100" s="121">
        <f t="shared" si="204"/>
        <v>0</v>
      </c>
      <c r="H100" s="119"/>
      <c r="I100" s="120"/>
      <c r="J100" s="121">
        <f t="shared" si="205"/>
        <v>0</v>
      </c>
      <c r="K100" s="119"/>
      <c r="L100" s="120"/>
      <c r="M100" s="121">
        <f t="shared" si="206"/>
        <v>0</v>
      </c>
      <c r="N100" s="119"/>
      <c r="O100" s="120"/>
      <c r="P100" s="121">
        <f t="shared" si="207"/>
        <v>0</v>
      </c>
      <c r="Q100" s="119"/>
      <c r="R100" s="120"/>
      <c r="S100" s="121">
        <f t="shared" si="208"/>
        <v>0</v>
      </c>
      <c r="T100" s="119"/>
      <c r="U100" s="120"/>
      <c r="V100" s="121">
        <f t="shared" si="209"/>
        <v>0</v>
      </c>
      <c r="W100" s="122">
        <f t="shared" si="210"/>
        <v>0</v>
      </c>
      <c r="X100" s="123">
        <f t="shared" si="211"/>
        <v>0</v>
      </c>
      <c r="Y100" s="123">
        <f t="shared" si="160"/>
        <v>0</v>
      </c>
      <c r="Z100" s="124" t="e">
        <f t="shared" si="161"/>
        <v>#DIV/0!</v>
      </c>
      <c r="AA100" s="125"/>
      <c r="AB100" s="127"/>
      <c r="AC100" s="127"/>
      <c r="AD100" s="127"/>
      <c r="AE100" s="127"/>
      <c r="AF100" s="127"/>
      <c r="AG100" s="127"/>
    </row>
    <row r="101" spans="1:33" ht="30" customHeight="1" x14ac:dyDescent="0.25">
      <c r="A101" s="128" t="s">
        <v>70</v>
      </c>
      <c r="B101" s="129" t="s">
        <v>168</v>
      </c>
      <c r="C101" s="159" t="s">
        <v>166</v>
      </c>
      <c r="D101" s="200" t="s">
        <v>105</v>
      </c>
      <c r="E101" s="131"/>
      <c r="F101" s="132"/>
      <c r="G101" s="133">
        <f t="shared" si="204"/>
        <v>0</v>
      </c>
      <c r="H101" s="131"/>
      <c r="I101" s="132"/>
      <c r="J101" s="133">
        <f t="shared" si="205"/>
        <v>0</v>
      </c>
      <c r="K101" s="131"/>
      <c r="L101" s="132"/>
      <c r="M101" s="133">
        <f t="shared" si="206"/>
        <v>0</v>
      </c>
      <c r="N101" s="131"/>
      <c r="O101" s="132"/>
      <c r="P101" s="133">
        <f t="shared" si="207"/>
        <v>0</v>
      </c>
      <c r="Q101" s="131"/>
      <c r="R101" s="132"/>
      <c r="S101" s="133">
        <f t="shared" si="208"/>
        <v>0</v>
      </c>
      <c r="T101" s="131"/>
      <c r="U101" s="132"/>
      <c r="V101" s="133">
        <f t="shared" si="209"/>
        <v>0</v>
      </c>
      <c r="W101" s="134">
        <f t="shared" si="210"/>
        <v>0</v>
      </c>
      <c r="X101" s="123">
        <f t="shared" si="211"/>
        <v>0</v>
      </c>
      <c r="Y101" s="123">
        <f t="shared" si="160"/>
        <v>0</v>
      </c>
      <c r="Z101" s="124" t="e">
        <f t="shared" si="161"/>
        <v>#DIV/0!</v>
      </c>
      <c r="AA101" s="135"/>
      <c r="AB101" s="127"/>
      <c r="AC101" s="127"/>
      <c r="AD101" s="127"/>
      <c r="AE101" s="127"/>
      <c r="AF101" s="127"/>
      <c r="AG101" s="127"/>
    </row>
    <row r="102" spans="1:33" ht="30" customHeight="1" x14ac:dyDescent="0.25">
      <c r="A102" s="104" t="s">
        <v>67</v>
      </c>
      <c r="B102" s="151" t="s">
        <v>169</v>
      </c>
      <c r="C102" s="149" t="s">
        <v>170</v>
      </c>
      <c r="D102" s="137"/>
      <c r="E102" s="138">
        <f>SUM(E103:E105)</f>
        <v>0</v>
      </c>
      <c r="F102" s="139"/>
      <c r="G102" s="140">
        <f t="shared" ref="G102:H102" si="212">SUM(G103:G105)</f>
        <v>0</v>
      </c>
      <c r="H102" s="138">
        <f t="shared" si="212"/>
        <v>0</v>
      </c>
      <c r="I102" s="139"/>
      <c r="J102" s="140">
        <f t="shared" ref="J102:K102" si="213">SUM(J103:J105)</f>
        <v>0</v>
      </c>
      <c r="K102" s="138">
        <f t="shared" si="213"/>
        <v>0</v>
      </c>
      <c r="L102" s="139"/>
      <c r="M102" s="140">
        <f t="shared" ref="M102:N102" si="214">SUM(M103:M105)</f>
        <v>0</v>
      </c>
      <c r="N102" s="138">
        <f t="shared" si="214"/>
        <v>0</v>
      </c>
      <c r="O102" s="139"/>
      <c r="P102" s="140">
        <f t="shared" ref="P102:Q102" si="215">SUM(P103:P105)</f>
        <v>0</v>
      </c>
      <c r="Q102" s="138">
        <f t="shared" si="215"/>
        <v>0</v>
      </c>
      <c r="R102" s="139"/>
      <c r="S102" s="140">
        <f t="shared" ref="S102:T102" si="216">SUM(S103:S105)</f>
        <v>0</v>
      </c>
      <c r="T102" s="138">
        <f t="shared" si="216"/>
        <v>0</v>
      </c>
      <c r="U102" s="139"/>
      <c r="V102" s="140">
        <f t="shared" ref="V102:X102" si="217">SUM(V103:V105)</f>
        <v>0</v>
      </c>
      <c r="W102" s="140">
        <f t="shared" si="217"/>
        <v>0</v>
      </c>
      <c r="X102" s="140">
        <f t="shared" si="217"/>
        <v>0</v>
      </c>
      <c r="Y102" s="140">
        <f t="shared" si="160"/>
        <v>0</v>
      </c>
      <c r="Z102" s="140" t="e">
        <f t="shared" si="161"/>
        <v>#DIV/0!</v>
      </c>
      <c r="AA102" s="142"/>
      <c r="AB102" s="114"/>
      <c r="AC102" s="114"/>
      <c r="AD102" s="114"/>
      <c r="AE102" s="114"/>
      <c r="AF102" s="114"/>
      <c r="AG102" s="114"/>
    </row>
    <row r="103" spans="1:33" ht="30" customHeight="1" x14ac:dyDescent="0.25">
      <c r="A103" s="115" t="s">
        <v>70</v>
      </c>
      <c r="B103" s="116" t="s">
        <v>171</v>
      </c>
      <c r="C103" s="183" t="s">
        <v>166</v>
      </c>
      <c r="D103" s="198" t="s">
        <v>105</v>
      </c>
      <c r="E103" s="119"/>
      <c r="F103" s="120"/>
      <c r="G103" s="121">
        <f t="shared" ref="G103:G105" si="218">E103*F103</f>
        <v>0</v>
      </c>
      <c r="H103" s="119"/>
      <c r="I103" s="120"/>
      <c r="J103" s="121">
        <f t="shared" ref="J103:J105" si="219">H103*I103</f>
        <v>0</v>
      </c>
      <c r="K103" s="119"/>
      <c r="L103" s="120"/>
      <c r="M103" s="121">
        <f t="shared" ref="M103:M105" si="220">K103*L103</f>
        <v>0</v>
      </c>
      <c r="N103" s="119"/>
      <c r="O103" s="120"/>
      <c r="P103" s="121">
        <f t="shared" ref="P103:P105" si="221">N103*O103</f>
        <v>0</v>
      </c>
      <c r="Q103" s="119"/>
      <c r="R103" s="120"/>
      <c r="S103" s="121">
        <f t="shared" ref="S103:S105" si="222">Q103*R103</f>
        <v>0</v>
      </c>
      <c r="T103" s="119"/>
      <c r="U103" s="120"/>
      <c r="V103" s="121">
        <f t="shared" ref="V103:V105" si="223">T103*U103</f>
        <v>0</v>
      </c>
      <c r="W103" s="122">
        <f t="shared" ref="W103:W105" si="224">G103+M103+S103</f>
        <v>0</v>
      </c>
      <c r="X103" s="123">
        <f t="shared" ref="X103:X105" si="225">J103+P103+V103</f>
        <v>0</v>
      </c>
      <c r="Y103" s="123">
        <f t="shared" si="160"/>
        <v>0</v>
      </c>
      <c r="Z103" s="124" t="e">
        <f t="shared" si="161"/>
        <v>#DIV/0!</v>
      </c>
      <c r="AA103" s="125"/>
      <c r="AB103" s="127"/>
      <c r="AC103" s="127"/>
      <c r="AD103" s="127"/>
      <c r="AE103" s="127"/>
      <c r="AF103" s="127"/>
      <c r="AG103" s="127"/>
    </row>
    <row r="104" spans="1:33" ht="30" customHeight="1" x14ac:dyDescent="0.25">
      <c r="A104" s="115" t="s">
        <v>70</v>
      </c>
      <c r="B104" s="116" t="s">
        <v>172</v>
      </c>
      <c r="C104" s="183" t="s">
        <v>166</v>
      </c>
      <c r="D104" s="198" t="s">
        <v>105</v>
      </c>
      <c r="E104" s="119"/>
      <c r="F104" s="120"/>
      <c r="G104" s="121">
        <f t="shared" si="218"/>
        <v>0</v>
      </c>
      <c r="H104" s="119"/>
      <c r="I104" s="120"/>
      <c r="J104" s="121">
        <f t="shared" si="219"/>
        <v>0</v>
      </c>
      <c r="K104" s="119"/>
      <c r="L104" s="120"/>
      <c r="M104" s="121">
        <f t="shared" si="220"/>
        <v>0</v>
      </c>
      <c r="N104" s="119"/>
      <c r="O104" s="120"/>
      <c r="P104" s="121">
        <f t="shared" si="221"/>
        <v>0</v>
      </c>
      <c r="Q104" s="119"/>
      <c r="R104" s="120"/>
      <c r="S104" s="121">
        <f t="shared" si="222"/>
        <v>0</v>
      </c>
      <c r="T104" s="119"/>
      <c r="U104" s="120"/>
      <c r="V104" s="121">
        <f t="shared" si="223"/>
        <v>0</v>
      </c>
      <c r="W104" s="122">
        <f t="shared" si="224"/>
        <v>0</v>
      </c>
      <c r="X104" s="123">
        <f t="shared" si="225"/>
        <v>0</v>
      </c>
      <c r="Y104" s="123">
        <f t="shared" si="160"/>
        <v>0</v>
      </c>
      <c r="Z104" s="124" t="e">
        <f t="shared" si="161"/>
        <v>#DIV/0!</v>
      </c>
      <c r="AA104" s="125"/>
      <c r="AB104" s="127"/>
      <c r="AC104" s="127"/>
      <c r="AD104" s="127"/>
      <c r="AE104" s="127"/>
      <c r="AF104" s="127"/>
      <c r="AG104" s="127"/>
    </row>
    <row r="105" spans="1:33" ht="30" customHeight="1" x14ac:dyDescent="0.25">
      <c r="A105" s="128" t="s">
        <v>70</v>
      </c>
      <c r="B105" s="150" t="s">
        <v>173</v>
      </c>
      <c r="C105" s="159" t="s">
        <v>166</v>
      </c>
      <c r="D105" s="200" t="s">
        <v>105</v>
      </c>
      <c r="E105" s="131"/>
      <c r="F105" s="132"/>
      <c r="G105" s="133">
        <f t="shared" si="218"/>
        <v>0</v>
      </c>
      <c r="H105" s="131"/>
      <c r="I105" s="132"/>
      <c r="J105" s="133">
        <f t="shared" si="219"/>
        <v>0</v>
      </c>
      <c r="K105" s="131"/>
      <c r="L105" s="132"/>
      <c r="M105" s="133">
        <f t="shared" si="220"/>
        <v>0</v>
      </c>
      <c r="N105" s="131"/>
      <c r="O105" s="132"/>
      <c r="P105" s="133">
        <f t="shared" si="221"/>
        <v>0</v>
      </c>
      <c r="Q105" s="131"/>
      <c r="R105" s="132"/>
      <c r="S105" s="133">
        <f t="shared" si="222"/>
        <v>0</v>
      </c>
      <c r="T105" s="131"/>
      <c r="U105" s="132"/>
      <c r="V105" s="133">
        <f t="shared" si="223"/>
        <v>0</v>
      </c>
      <c r="W105" s="134">
        <f t="shared" si="224"/>
        <v>0</v>
      </c>
      <c r="X105" s="123">
        <f t="shared" si="225"/>
        <v>0</v>
      </c>
      <c r="Y105" s="161">
        <f t="shared" si="160"/>
        <v>0</v>
      </c>
      <c r="Z105" s="124" t="e">
        <f t="shared" si="161"/>
        <v>#DIV/0!</v>
      </c>
      <c r="AA105" s="135"/>
      <c r="AB105" s="127"/>
      <c r="AC105" s="127"/>
      <c r="AD105" s="127"/>
      <c r="AE105" s="127"/>
      <c r="AF105" s="127"/>
      <c r="AG105" s="127"/>
    </row>
    <row r="106" spans="1:33" ht="30" customHeight="1" x14ac:dyDescent="0.25">
      <c r="A106" s="162" t="s">
        <v>174</v>
      </c>
      <c r="B106" s="163"/>
      <c r="C106" s="164"/>
      <c r="D106" s="165"/>
      <c r="E106" s="169">
        <f>E102+E98+E94+E90+E86</f>
        <v>0</v>
      </c>
      <c r="F106" s="185"/>
      <c r="G106" s="168">
        <f t="shared" ref="G106:H106" si="226">G102+G98+G94+G90+G86</f>
        <v>0</v>
      </c>
      <c r="H106" s="169">
        <f t="shared" si="226"/>
        <v>0</v>
      </c>
      <c r="I106" s="185"/>
      <c r="J106" s="168">
        <f t="shared" ref="J106:K106" si="227">J102+J98+J94+J90+J86</f>
        <v>0</v>
      </c>
      <c r="K106" s="186">
        <f t="shared" si="227"/>
        <v>0</v>
      </c>
      <c r="L106" s="185"/>
      <c r="M106" s="168">
        <f t="shared" ref="M106:N106" si="228">M102+M98+M94+M90+M86</f>
        <v>0</v>
      </c>
      <c r="N106" s="186">
        <f t="shared" si="228"/>
        <v>0</v>
      </c>
      <c r="O106" s="185"/>
      <c r="P106" s="168">
        <f t="shared" ref="P106:Q106" si="229">P102+P98+P94+P90+P86</f>
        <v>0</v>
      </c>
      <c r="Q106" s="186">
        <f t="shared" si="229"/>
        <v>0</v>
      </c>
      <c r="R106" s="185"/>
      <c r="S106" s="168">
        <f t="shared" ref="S106:T106" si="230">S102+S98+S94+S90+S86</f>
        <v>0</v>
      </c>
      <c r="T106" s="186">
        <f t="shared" si="230"/>
        <v>0</v>
      </c>
      <c r="U106" s="185"/>
      <c r="V106" s="168">
        <f t="shared" ref="V106:X106" si="231">V102+V98+V94+V90+V86</f>
        <v>0</v>
      </c>
      <c r="W106" s="187">
        <f t="shared" si="231"/>
        <v>0</v>
      </c>
      <c r="X106" s="201">
        <f t="shared" si="231"/>
        <v>0</v>
      </c>
      <c r="Y106" s="202">
        <f t="shared" si="160"/>
        <v>0</v>
      </c>
      <c r="Z106" s="202" t="e">
        <f t="shared" si="161"/>
        <v>#DIV/0!</v>
      </c>
      <c r="AA106" s="173"/>
      <c r="AB106" s="7"/>
      <c r="AC106" s="7"/>
      <c r="AD106" s="7"/>
      <c r="AE106" s="7"/>
      <c r="AF106" s="7"/>
      <c r="AG106" s="7"/>
    </row>
    <row r="107" spans="1:33" ht="30" customHeight="1" x14ac:dyDescent="0.25">
      <c r="A107" s="203" t="s">
        <v>65</v>
      </c>
      <c r="B107" s="204">
        <v>5</v>
      </c>
      <c r="C107" s="205" t="s">
        <v>175</v>
      </c>
      <c r="D107" s="100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2"/>
      <c r="X107" s="102"/>
      <c r="Y107" s="206"/>
      <c r="Z107" s="102"/>
      <c r="AA107" s="103"/>
      <c r="AB107" s="7"/>
      <c r="AC107" s="7"/>
      <c r="AD107" s="7"/>
      <c r="AE107" s="7"/>
      <c r="AF107" s="7"/>
      <c r="AG107" s="7"/>
    </row>
    <row r="108" spans="1:33" ht="30" customHeight="1" x14ac:dyDescent="0.25">
      <c r="A108" s="104" t="s">
        <v>67</v>
      </c>
      <c r="B108" s="151" t="s">
        <v>176</v>
      </c>
      <c r="C108" s="136" t="s">
        <v>177</v>
      </c>
      <c r="D108" s="137"/>
      <c r="E108" s="138">
        <f>SUM(E109:E111)</f>
        <v>100</v>
      </c>
      <c r="F108" s="139"/>
      <c r="G108" s="140">
        <f t="shared" ref="G108:H108" si="232">SUM(G109:G111)</f>
        <v>6700</v>
      </c>
      <c r="H108" s="138">
        <f t="shared" si="232"/>
        <v>100</v>
      </c>
      <c r="I108" s="139"/>
      <c r="J108" s="140">
        <f t="shared" ref="J108:K108" si="233">SUM(J109:J111)</f>
        <v>6700</v>
      </c>
      <c r="K108" s="138">
        <f t="shared" si="233"/>
        <v>0</v>
      </c>
      <c r="L108" s="139"/>
      <c r="M108" s="140">
        <f t="shared" ref="M108:N108" si="234">SUM(M109:M111)</f>
        <v>0</v>
      </c>
      <c r="N108" s="138">
        <f t="shared" si="234"/>
        <v>0</v>
      </c>
      <c r="O108" s="139"/>
      <c r="P108" s="140">
        <f t="shared" ref="P108:Q108" si="235">SUM(P109:P111)</f>
        <v>0</v>
      </c>
      <c r="Q108" s="138">
        <f t="shared" si="235"/>
        <v>0</v>
      </c>
      <c r="R108" s="139"/>
      <c r="S108" s="140">
        <f t="shared" ref="S108:T108" si="236">SUM(S109:S111)</f>
        <v>0</v>
      </c>
      <c r="T108" s="138">
        <f t="shared" si="236"/>
        <v>0</v>
      </c>
      <c r="U108" s="139"/>
      <c r="V108" s="140">
        <f t="shared" ref="V108:X108" si="237">SUM(V109:V111)</f>
        <v>0</v>
      </c>
      <c r="W108" s="207">
        <f t="shared" si="237"/>
        <v>6700</v>
      </c>
      <c r="X108" s="207">
        <f t="shared" si="237"/>
        <v>6700</v>
      </c>
      <c r="Y108" s="207">
        <f t="shared" ref="Y108:Y120" si="238">W108-X108</f>
        <v>0</v>
      </c>
      <c r="Z108" s="112">
        <f t="shared" ref="Z108:Z120" si="239">Y108/W108</f>
        <v>0</v>
      </c>
      <c r="AA108" s="142"/>
      <c r="AB108" s="127"/>
      <c r="AC108" s="127"/>
      <c r="AD108" s="127"/>
      <c r="AE108" s="127"/>
      <c r="AF108" s="127"/>
      <c r="AG108" s="127"/>
    </row>
    <row r="109" spans="1:33" s="543" customFormat="1" ht="30" customHeight="1" x14ac:dyDescent="0.25">
      <c r="A109" s="531" t="s">
        <v>70</v>
      </c>
      <c r="B109" s="532" t="s">
        <v>178</v>
      </c>
      <c r="C109" s="533" t="s">
        <v>487</v>
      </c>
      <c r="D109" s="534" t="s">
        <v>180</v>
      </c>
      <c r="E109" s="535">
        <v>100</v>
      </c>
      <c r="F109" s="536">
        <v>67</v>
      </c>
      <c r="G109" s="537">
        <f t="shared" ref="G109:G111" si="240">E109*F109</f>
        <v>6700</v>
      </c>
      <c r="H109" s="535">
        <v>100</v>
      </c>
      <c r="I109" s="536">
        <v>67</v>
      </c>
      <c r="J109" s="537">
        <f t="shared" ref="J109:J111" si="241">H109*I109</f>
        <v>6700</v>
      </c>
      <c r="K109" s="535"/>
      <c r="L109" s="536"/>
      <c r="M109" s="537">
        <f t="shared" ref="M109:M111" si="242">K109*L109</f>
        <v>0</v>
      </c>
      <c r="N109" s="535"/>
      <c r="O109" s="536"/>
      <c r="P109" s="537">
        <f t="shared" ref="P109:P111" si="243">N109*O109</f>
        <v>0</v>
      </c>
      <c r="Q109" s="535"/>
      <c r="R109" s="536"/>
      <c r="S109" s="537">
        <f t="shared" ref="S109:S111" si="244">Q109*R109</f>
        <v>0</v>
      </c>
      <c r="T109" s="535"/>
      <c r="U109" s="536"/>
      <c r="V109" s="537">
        <f t="shared" ref="V109:V111" si="245">T109*U109</f>
        <v>0</v>
      </c>
      <c r="W109" s="538">
        <f t="shared" ref="W109:W111" si="246">G109+M109+S109</f>
        <v>6700</v>
      </c>
      <c r="X109" s="539">
        <f t="shared" ref="X109:X111" si="247">J109+P109+V109</f>
        <v>6700</v>
      </c>
      <c r="Y109" s="539">
        <f t="shared" si="238"/>
        <v>0</v>
      </c>
      <c r="Z109" s="540">
        <f t="shared" si="239"/>
        <v>0</v>
      </c>
      <c r="AA109" s="541"/>
      <c r="AB109" s="542"/>
      <c r="AC109" s="542"/>
      <c r="AD109" s="542"/>
      <c r="AE109" s="542"/>
      <c r="AF109" s="542"/>
      <c r="AG109" s="542"/>
    </row>
    <row r="110" spans="1:33" ht="30" customHeight="1" x14ac:dyDescent="0.25">
      <c r="A110" s="115" t="s">
        <v>70</v>
      </c>
      <c r="B110" s="116" t="s">
        <v>181</v>
      </c>
      <c r="C110" s="208" t="s">
        <v>179</v>
      </c>
      <c r="D110" s="198" t="s">
        <v>180</v>
      </c>
      <c r="E110" s="119"/>
      <c r="F110" s="120"/>
      <c r="G110" s="121">
        <f t="shared" si="240"/>
        <v>0</v>
      </c>
      <c r="H110" s="119"/>
      <c r="I110" s="120"/>
      <c r="J110" s="121">
        <f t="shared" si="241"/>
        <v>0</v>
      </c>
      <c r="K110" s="119"/>
      <c r="L110" s="120"/>
      <c r="M110" s="121">
        <f t="shared" si="242"/>
        <v>0</v>
      </c>
      <c r="N110" s="119"/>
      <c r="O110" s="120"/>
      <c r="P110" s="121">
        <f t="shared" si="243"/>
        <v>0</v>
      </c>
      <c r="Q110" s="119"/>
      <c r="R110" s="120"/>
      <c r="S110" s="121">
        <f t="shared" si="244"/>
        <v>0</v>
      </c>
      <c r="T110" s="119"/>
      <c r="U110" s="120"/>
      <c r="V110" s="121">
        <f t="shared" si="245"/>
        <v>0</v>
      </c>
      <c r="W110" s="122">
        <f t="shared" si="246"/>
        <v>0</v>
      </c>
      <c r="X110" s="123">
        <f t="shared" si="247"/>
        <v>0</v>
      </c>
      <c r="Y110" s="123">
        <f t="shared" si="238"/>
        <v>0</v>
      </c>
      <c r="Z110" s="124" t="e">
        <f t="shared" si="239"/>
        <v>#DIV/0!</v>
      </c>
      <c r="AA110" s="125"/>
      <c r="AB110" s="127"/>
      <c r="AC110" s="127"/>
      <c r="AD110" s="127"/>
      <c r="AE110" s="127"/>
      <c r="AF110" s="127"/>
      <c r="AG110" s="127"/>
    </row>
    <row r="111" spans="1:33" ht="30" customHeight="1" x14ac:dyDescent="0.25">
      <c r="A111" s="128" t="s">
        <v>70</v>
      </c>
      <c r="B111" s="129" t="s">
        <v>182</v>
      </c>
      <c r="C111" s="208" t="s">
        <v>179</v>
      </c>
      <c r="D111" s="200" t="s">
        <v>180</v>
      </c>
      <c r="E111" s="131"/>
      <c r="F111" s="132"/>
      <c r="G111" s="133">
        <f t="shared" si="240"/>
        <v>0</v>
      </c>
      <c r="H111" s="131"/>
      <c r="I111" s="132"/>
      <c r="J111" s="133">
        <f t="shared" si="241"/>
        <v>0</v>
      </c>
      <c r="K111" s="131"/>
      <c r="L111" s="132"/>
      <c r="M111" s="133">
        <f t="shared" si="242"/>
        <v>0</v>
      </c>
      <c r="N111" s="131"/>
      <c r="O111" s="132"/>
      <c r="P111" s="133">
        <f t="shared" si="243"/>
        <v>0</v>
      </c>
      <c r="Q111" s="131"/>
      <c r="R111" s="132"/>
      <c r="S111" s="133">
        <f t="shared" si="244"/>
        <v>0</v>
      </c>
      <c r="T111" s="131"/>
      <c r="U111" s="132"/>
      <c r="V111" s="133">
        <f t="shared" si="245"/>
        <v>0</v>
      </c>
      <c r="W111" s="134">
        <f t="shared" si="246"/>
        <v>0</v>
      </c>
      <c r="X111" s="123">
        <f t="shared" si="247"/>
        <v>0</v>
      </c>
      <c r="Y111" s="123">
        <f t="shared" si="238"/>
        <v>0</v>
      </c>
      <c r="Z111" s="124" t="e">
        <f t="shared" si="239"/>
        <v>#DIV/0!</v>
      </c>
      <c r="AA111" s="135"/>
      <c r="AB111" s="127"/>
      <c r="AC111" s="127"/>
      <c r="AD111" s="127"/>
      <c r="AE111" s="127"/>
      <c r="AF111" s="127"/>
      <c r="AG111" s="127"/>
    </row>
    <row r="112" spans="1:33" ht="30" customHeight="1" x14ac:dyDescent="0.25">
      <c r="A112" s="104" t="s">
        <v>67</v>
      </c>
      <c r="B112" s="151" t="s">
        <v>183</v>
      </c>
      <c r="C112" s="136" t="s">
        <v>184</v>
      </c>
      <c r="D112" s="209"/>
      <c r="E112" s="210">
        <f>SUM(E113:E115)</f>
        <v>0</v>
      </c>
      <c r="F112" s="139"/>
      <c r="G112" s="140">
        <f t="shared" ref="G112:H112" si="248">SUM(G113:G115)</f>
        <v>0</v>
      </c>
      <c r="H112" s="210">
        <f t="shared" si="248"/>
        <v>0</v>
      </c>
      <c r="I112" s="139"/>
      <c r="J112" s="140">
        <f t="shared" ref="J112:K112" si="249">SUM(J113:J115)</f>
        <v>0</v>
      </c>
      <c r="K112" s="210">
        <f t="shared" si="249"/>
        <v>0</v>
      </c>
      <c r="L112" s="139"/>
      <c r="M112" s="140">
        <f t="shared" ref="M112:N112" si="250">SUM(M113:M115)</f>
        <v>0</v>
      </c>
      <c r="N112" s="210">
        <f t="shared" si="250"/>
        <v>0</v>
      </c>
      <c r="O112" s="139"/>
      <c r="P112" s="140">
        <f t="shared" ref="P112:Q112" si="251">SUM(P113:P115)</f>
        <v>0</v>
      </c>
      <c r="Q112" s="210">
        <f t="shared" si="251"/>
        <v>0</v>
      </c>
      <c r="R112" s="139"/>
      <c r="S112" s="140">
        <f t="shared" ref="S112:T112" si="252">SUM(S113:S115)</f>
        <v>0</v>
      </c>
      <c r="T112" s="210">
        <f t="shared" si="252"/>
        <v>0</v>
      </c>
      <c r="U112" s="139"/>
      <c r="V112" s="140">
        <f t="shared" ref="V112:X112" si="253">SUM(V113:V115)</f>
        <v>0</v>
      </c>
      <c r="W112" s="207">
        <f t="shared" si="253"/>
        <v>0</v>
      </c>
      <c r="X112" s="207">
        <f t="shared" si="253"/>
        <v>0</v>
      </c>
      <c r="Y112" s="207">
        <f t="shared" si="238"/>
        <v>0</v>
      </c>
      <c r="Z112" s="207" t="e">
        <f t="shared" si="239"/>
        <v>#DIV/0!</v>
      </c>
      <c r="AA112" s="142"/>
      <c r="AB112" s="127"/>
      <c r="AC112" s="127"/>
      <c r="AD112" s="127"/>
      <c r="AE112" s="127"/>
      <c r="AF112" s="127"/>
      <c r="AG112" s="127"/>
    </row>
    <row r="113" spans="1:33" ht="30" customHeight="1" x14ac:dyDescent="0.25">
      <c r="A113" s="115" t="s">
        <v>70</v>
      </c>
      <c r="B113" s="116" t="s">
        <v>185</v>
      </c>
      <c r="C113" s="208" t="s">
        <v>186</v>
      </c>
      <c r="D113" s="211" t="s">
        <v>105</v>
      </c>
      <c r="E113" s="119"/>
      <c r="F113" s="120"/>
      <c r="G113" s="121">
        <f t="shared" ref="G113:G115" si="254">E113*F113</f>
        <v>0</v>
      </c>
      <c r="H113" s="119"/>
      <c r="I113" s="120"/>
      <c r="J113" s="121">
        <f t="shared" ref="J113:J115" si="255">H113*I113</f>
        <v>0</v>
      </c>
      <c r="K113" s="119"/>
      <c r="L113" s="120"/>
      <c r="M113" s="121">
        <f t="shared" ref="M113:M115" si="256">K113*L113</f>
        <v>0</v>
      </c>
      <c r="N113" s="119"/>
      <c r="O113" s="120"/>
      <c r="P113" s="121">
        <f t="shared" ref="P113:P115" si="257">N113*O113</f>
        <v>0</v>
      </c>
      <c r="Q113" s="119"/>
      <c r="R113" s="120"/>
      <c r="S113" s="121">
        <f t="shared" ref="S113:S115" si="258">Q113*R113</f>
        <v>0</v>
      </c>
      <c r="T113" s="119"/>
      <c r="U113" s="120"/>
      <c r="V113" s="121">
        <f t="shared" ref="V113:V115" si="259">T113*U113</f>
        <v>0</v>
      </c>
      <c r="W113" s="122">
        <f t="shared" ref="W113:W115" si="260">G113+M113+S113</f>
        <v>0</v>
      </c>
      <c r="X113" s="123">
        <f t="shared" ref="X113:X115" si="261">J113+P113+V113</f>
        <v>0</v>
      </c>
      <c r="Y113" s="123">
        <f t="shared" si="238"/>
        <v>0</v>
      </c>
      <c r="Z113" s="124" t="e">
        <f t="shared" si="239"/>
        <v>#DIV/0!</v>
      </c>
      <c r="AA113" s="125"/>
      <c r="AB113" s="127"/>
      <c r="AC113" s="127"/>
      <c r="AD113" s="127"/>
      <c r="AE113" s="127"/>
      <c r="AF113" s="127"/>
      <c r="AG113" s="127"/>
    </row>
    <row r="114" spans="1:33" ht="30" customHeight="1" x14ac:dyDescent="0.25">
      <c r="A114" s="115" t="s">
        <v>70</v>
      </c>
      <c r="B114" s="116" t="s">
        <v>187</v>
      </c>
      <c r="C114" s="183" t="s">
        <v>186</v>
      </c>
      <c r="D114" s="198" t="s">
        <v>105</v>
      </c>
      <c r="E114" s="119"/>
      <c r="F114" s="120"/>
      <c r="G114" s="121">
        <f t="shared" si="254"/>
        <v>0</v>
      </c>
      <c r="H114" s="119"/>
      <c r="I114" s="120"/>
      <c r="J114" s="121">
        <f t="shared" si="255"/>
        <v>0</v>
      </c>
      <c r="K114" s="119"/>
      <c r="L114" s="120"/>
      <c r="M114" s="121">
        <f t="shared" si="256"/>
        <v>0</v>
      </c>
      <c r="N114" s="119"/>
      <c r="O114" s="120"/>
      <c r="P114" s="121">
        <f t="shared" si="257"/>
        <v>0</v>
      </c>
      <c r="Q114" s="119"/>
      <c r="R114" s="120"/>
      <c r="S114" s="121">
        <f t="shared" si="258"/>
        <v>0</v>
      </c>
      <c r="T114" s="119"/>
      <c r="U114" s="120"/>
      <c r="V114" s="121">
        <f t="shared" si="259"/>
        <v>0</v>
      </c>
      <c r="W114" s="122">
        <f t="shared" si="260"/>
        <v>0</v>
      </c>
      <c r="X114" s="123">
        <f t="shared" si="261"/>
        <v>0</v>
      </c>
      <c r="Y114" s="123">
        <f t="shared" si="238"/>
        <v>0</v>
      </c>
      <c r="Z114" s="124" t="e">
        <f t="shared" si="239"/>
        <v>#DIV/0!</v>
      </c>
      <c r="AA114" s="125"/>
      <c r="AB114" s="127"/>
      <c r="AC114" s="127"/>
      <c r="AD114" s="127"/>
      <c r="AE114" s="127"/>
      <c r="AF114" s="127"/>
      <c r="AG114" s="127"/>
    </row>
    <row r="115" spans="1:33" ht="30" customHeight="1" x14ac:dyDescent="0.25">
      <c r="A115" s="128" t="s">
        <v>70</v>
      </c>
      <c r="B115" s="129" t="s">
        <v>188</v>
      </c>
      <c r="C115" s="159" t="s">
        <v>186</v>
      </c>
      <c r="D115" s="200" t="s">
        <v>105</v>
      </c>
      <c r="E115" s="131"/>
      <c r="F115" s="132"/>
      <c r="G115" s="133">
        <f t="shared" si="254"/>
        <v>0</v>
      </c>
      <c r="H115" s="131"/>
      <c r="I115" s="132"/>
      <c r="J115" s="133">
        <f t="shared" si="255"/>
        <v>0</v>
      </c>
      <c r="K115" s="131"/>
      <c r="L115" s="132"/>
      <c r="M115" s="133">
        <f t="shared" si="256"/>
        <v>0</v>
      </c>
      <c r="N115" s="131"/>
      <c r="O115" s="132"/>
      <c r="P115" s="133">
        <f t="shared" si="257"/>
        <v>0</v>
      </c>
      <c r="Q115" s="131"/>
      <c r="R115" s="132"/>
      <c r="S115" s="133">
        <f t="shared" si="258"/>
        <v>0</v>
      </c>
      <c r="T115" s="131"/>
      <c r="U115" s="132"/>
      <c r="V115" s="133">
        <f t="shared" si="259"/>
        <v>0</v>
      </c>
      <c r="W115" s="134">
        <f t="shared" si="260"/>
        <v>0</v>
      </c>
      <c r="X115" s="123">
        <f t="shared" si="261"/>
        <v>0</v>
      </c>
      <c r="Y115" s="123">
        <f t="shared" si="238"/>
        <v>0</v>
      </c>
      <c r="Z115" s="124" t="e">
        <f t="shared" si="239"/>
        <v>#DIV/0!</v>
      </c>
      <c r="AA115" s="135"/>
      <c r="AB115" s="127"/>
      <c r="AC115" s="127"/>
      <c r="AD115" s="127"/>
      <c r="AE115" s="127"/>
      <c r="AF115" s="127"/>
      <c r="AG115" s="127"/>
    </row>
    <row r="116" spans="1:33" ht="30" customHeight="1" x14ac:dyDescent="0.25">
      <c r="A116" s="104" t="s">
        <v>67</v>
      </c>
      <c r="B116" s="151" t="s">
        <v>189</v>
      </c>
      <c r="C116" s="212" t="s">
        <v>190</v>
      </c>
      <c r="D116" s="213"/>
      <c r="E116" s="210">
        <f>SUM(E117:E119)</f>
        <v>0</v>
      </c>
      <c r="F116" s="139"/>
      <c r="G116" s="140">
        <f t="shared" ref="G116:H116" si="262">SUM(G117:G119)</f>
        <v>0</v>
      </c>
      <c r="H116" s="210">
        <f t="shared" si="262"/>
        <v>0</v>
      </c>
      <c r="I116" s="139"/>
      <c r="J116" s="140">
        <f t="shared" ref="J116:K116" si="263">SUM(J117:J119)</f>
        <v>0</v>
      </c>
      <c r="K116" s="210">
        <f t="shared" si="263"/>
        <v>0</v>
      </c>
      <c r="L116" s="139"/>
      <c r="M116" s="140">
        <f t="shared" ref="M116:N116" si="264">SUM(M117:M119)</f>
        <v>0</v>
      </c>
      <c r="N116" s="210">
        <f t="shared" si="264"/>
        <v>0</v>
      </c>
      <c r="O116" s="139"/>
      <c r="P116" s="140">
        <f t="shared" ref="P116:Q116" si="265">SUM(P117:P119)</f>
        <v>0</v>
      </c>
      <c r="Q116" s="210">
        <f t="shared" si="265"/>
        <v>0</v>
      </c>
      <c r="R116" s="139"/>
      <c r="S116" s="140">
        <f t="shared" ref="S116:T116" si="266">SUM(S117:S119)</f>
        <v>0</v>
      </c>
      <c r="T116" s="210">
        <f t="shared" si="266"/>
        <v>0</v>
      </c>
      <c r="U116" s="139"/>
      <c r="V116" s="140">
        <f t="shared" ref="V116:X116" si="267">SUM(V117:V119)</f>
        <v>0</v>
      </c>
      <c r="W116" s="207">
        <f t="shared" si="267"/>
        <v>0</v>
      </c>
      <c r="X116" s="207">
        <f t="shared" si="267"/>
        <v>0</v>
      </c>
      <c r="Y116" s="207">
        <f t="shared" si="238"/>
        <v>0</v>
      </c>
      <c r="Z116" s="207" t="e">
        <f t="shared" si="239"/>
        <v>#DIV/0!</v>
      </c>
      <c r="AA116" s="142"/>
      <c r="AB116" s="127"/>
      <c r="AC116" s="127"/>
      <c r="AD116" s="127"/>
      <c r="AE116" s="127"/>
      <c r="AF116" s="127"/>
      <c r="AG116" s="127"/>
    </row>
    <row r="117" spans="1:33" ht="30" customHeight="1" x14ac:dyDescent="0.25">
      <c r="A117" s="115" t="s">
        <v>70</v>
      </c>
      <c r="B117" s="116" t="s">
        <v>191</v>
      </c>
      <c r="C117" s="214" t="s">
        <v>111</v>
      </c>
      <c r="D117" s="215" t="s">
        <v>112</v>
      </c>
      <c r="E117" s="119"/>
      <c r="F117" s="120"/>
      <c r="G117" s="121">
        <f t="shared" ref="G117:G119" si="268">E117*F117</f>
        <v>0</v>
      </c>
      <c r="H117" s="119"/>
      <c r="I117" s="120"/>
      <c r="J117" s="121">
        <f t="shared" ref="J117:J119" si="269">H117*I117</f>
        <v>0</v>
      </c>
      <c r="K117" s="119"/>
      <c r="L117" s="120"/>
      <c r="M117" s="121">
        <f t="shared" ref="M117:M119" si="270">K117*L117</f>
        <v>0</v>
      </c>
      <c r="N117" s="119"/>
      <c r="O117" s="120"/>
      <c r="P117" s="121">
        <f t="shared" ref="P117:P119" si="271">N117*O117</f>
        <v>0</v>
      </c>
      <c r="Q117" s="119"/>
      <c r="R117" s="120"/>
      <c r="S117" s="121">
        <f t="shared" ref="S117:S119" si="272">Q117*R117</f>
        <v>0</v>
      </c>
      <c r="T117" s="119"/>
      <c r="U117" s="120"/>
      <c r="V117" s="121">
        <f t="shared" ref="V117:V119" si="273">T117*U117</f>
        <v>0</v>
      </c>
      <c r="W117" s="122">
        <f t="shared" ref="W117:W119" si="274">G117+M117+S117</f>
        <v>0</v>
      </c>
      <c r="X117" s="123">
        <f t="shared" ref="X117:X119" si="275">J117+P117+V117</f>
        <v>0</v>
      </c>
      <c r="Y117" s="123">
        <f t="shared" si="238"/>
        <v>0</v>
      </c>
      <c r="Z117" s="124" t="e">
        <f t="shared" si="239"/>
        <v>#DIV/0!</v>
      </c>
      <c r="AA117" s="125"/>
      <c r="AB117" s="126"/>
      <c r="AC117" s="127"/>
      <c r="AD117" s="127"/>
      <c r="AE117" s="127"/>
      <c r="AF117" s="127"/>
      <c r="AG117" s="127"/>
    </row>
    <row r="118" spans="1:33" ht="30" customHeight="1" x14ac:dyDescent="0.25">
      <c r="A118" s="115" t="s">
        <v>70</v>
      </c>
      <c r="B118" s="116" t="s">
        <v>192</v>
      </c>
      <c r="C118" s="214" t="s">
        <v>111</v>
      </c>
      <c r="D118" s="215" t="s">
        <v>112</v>
      </c>
      <c r="E118" s="119"/>
      <c r="F118" s="120"/>
      <c r="G118" s="121">
        <f t="shared" si="268"/>
        <v>0</v>
      </c>
      <c r="H118" s="119"/>
      <c r="I118" s="120"/>
      <c r="J118" s="121">
        <f t="shared" si="269"/>
        <v>0</v>
      </c>
      <c r="K118" s="119"/>
      <c r="L118" s="120"/>
      <c r="M118" s="121">
        <f t="shared" si="270"/>
        <v>0</v>
      </c>
      <c r="N118" s="119"/>
      <c r="O118" s="120"/>
      <c r="P118" s="121">
        <f t="shared" si="271"/>
        <v>0</v>
      </c>
      <c r="Q118" s="119"/>
      <c r="R118" s="120"/>
      <c r="S118" s="121">
        <f t="shared" si="272"/>
        <v>0</v>
      </c>
      <c r="T118" s="119"/>
      <c r="U118" s="120"/>
      <c r="V118" s="121">
        <f t="shared" si="273"/>
        <v>0</v>
      </c>
      <c r="W118" s="122">
        <f t="shared" si="274"/>
        <v>0</v>
      </c>
      <c r="X118" s="123">
        <f t="shared" si="275"/>
        <v>0</v>
      </c>
      <c r="Y118" s="123">
        <f t="shared" si="238"/>
        <v>0</v>
      </c>
      <c r="Z118" s="124" t="e">
        <f t="shared" si="239"/>
        <v>#DIV/0!</v>
      </c>
      <c r="AA118" s="125"/>
      <c r="AB118" s="127"/>
      <c r="AC118" s="127"/>
      <c r="AD118" s="127"/>
      <c r="AE118" s="127"/>
      <c r="AF118" s="127"/>
      <c r="AG118" s="127"/>
    </row>
    <row r="119" spans="1:33" ht="30" customHeight="1" x14ac:dyDescent="0.25">
      <c r="A119" s="128" t="s">
        <v>70</v>
      </c>
      <c r="B119" s="129" t="s">
        <v>193</v>
      </c>
      <c r="C119" s="216" t="s">
        <v>111</v>
      </c>
      <c r="D119" s="215" t="s">
        <v>112</v>
      </c>
      <c r="E119" s="145"/>
      <c r="F119" s="146"/>
      <c r="G119" s="147">
        <f t="shared" si="268"/>
        <v>0</v>
      </c>
      <c r="H119" s="145"/>
      <c r="I119" s="146"/>
      <c r="J119" s="147">
        <f t="shared" si="269"/>
        <v>0</v>
      </c>
      <c r="K119" s="145"/>
      <c r="L119" s="146"/>
      <c r="M119" s="147">
        <f t="shared" si="270"/>
        <v>0</v>
      </c>
      <c r="N119" s="145"/>
      <c r="O119" s="146"/>
      <c r="P119" s="147">
        <f t="shared" si="271"/>
        <v>0</v>
      </c>
      <c r="Q119" s="145"/>
      <c r="R119" s="146"/>
      <c r="S119" s="147">
        <f t="shared" si="272"/>
        <v>0</v>
      </c>
      <c r="T119" s="145"/>
      <c r="U119" s="146"/>
      <c r="V119" s="147">
        <f t="shared" si="273"/>
        <v>0</v>
      </c>
      <c r="W119" s="134">
        <f t="shared" si="274"/>
        <v>0</v>
      </c>
      <c r="X119" s="123">
        <f t="shared" si="275"/>
        <v>0</v>
      </c>
      <c r="Y119" s="123">
        <f t="shared" si="238"/>
        <v>0</v>
      </c>
      <c r="Z119" s="124" t="e">
        <f t="shared" si="239"/>
        <v>#DIV/0!</v>
      </c>
      <c r="AA119" s="148"/>
      <c r="AB119" s="127"/>
      <c r="AC119" s="127"/>
      <c r="AD119" s="127"/>
      <c r="AE119" s="127"/>
      <c r="AF119" s="127"/>
      <c r="AG119" s="127"/>
    </row>
    <row r="120" spans="1:33" ht="39.75" customHeight="1" x14ac:dyDescent="0.25">
      <c r="A120" s="616" t="s">
        <v>194</v>
      </c>
      <c r="B120" s="601"/>
      <c r="C120" s="601"/>
      <c r="D120" s="602"/>
      <c r="E120" s="185"/>
      <c r="F120" s="185"/>
      <c r="G120" s="168">
        <f>G108+G112+G116</f>
        <v>6700</v>
      </c>
      <c r="H120" s="185"/>
      <c r="I120" s="185"/>
      <c r="J120" s="168">
        <f>J108+J112+J116</f>
        <v>6700</v>
      </c>
      <c r="K120" s="185"/>
      <c r="L120" s="185"/>
      <c r="M120" s="168">
        <f>M108+M112+M116</f>
        <v>0</v>
      </c>
      <c r="N120" s="185"/>
      <c r="O120" s="185"/>
      <c r="P120" s="168">
        <f>P108+P112+P116</f>
        <v>0</v>
      </c>
      <c r="Q120" s="185"/>
      <c r="R120" s="185"/>
      <c r="S120" s="168">
        <f>S108+S112+S116</f>
        <v>0</v>
      </c>
      <c r="T120" s="185"/>
      <c r="U120" s="185"/>
      <c r="V120" s="168">
        <f t="shared" ref="V120:X120" si="276">V108+V112+V116</f>
        <v>0</v>
      </c>
      <c r="W120" s="187">
        <f t="shared" si="276"/>
        <v>6700</v>
      </c>
      <c r="X120" s="187">
        <f t="shared" si="276"/>
        <v>6700</v>
      </c>
      <c r="Y120" s="187">
        <f t="shared" si="238"/>
        <v>0</v>
      </c>
      <c r="Z120" s="187">
        <f t="shared" si="239"/>
        <v>0</v>
      </c>
      <c r="AA120" s="173"/>
      <c r="AB120" s="5"/>
      <c r="AC120" s="7"/>
      <c r="AD120" s="7"/>
      <c r="AE120" s="7"/>
      <c r="AF120" s="7"/>
      <c r="AG120" s="7"/>
    </row>
    <row r="121" spans="1:33" ht="30" customHeight="1" x14ac:dyDescent="0.25">
      <c r="A121" s="174" t="s">
        <v>65</v>
      </c>
      <c r="B121" s="175">
        <v>6</v>
      </c>
      <c r="C121" s="176" t="s">
        <v>195</v>
      </c>
      <c r="D121" s="177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2"/>
      <c r="X121" s="102"/>
      <c r="Y121" s="206"/>
      <c r="Z121" s="102"/>
      <c r="AA121" s="103"/>
      <c r="AB121" s="7"/>
      <c r="AC121" s="7"/>
      <c r="AD121" s="7"/>
      <c r="AE121" s="7"/>
      <c r="AF121" s="7"/>
      <c r="AG121" s="7"/>
    </row>
    <row r="122" spans="1:33" ht="30" customHeight="1" x14ac:dyDescent="0.25">
      <c r="A122" s="104" t="s">
        <v>67</v>
      </c>
      <c r="B122" s="151" t="s">
        <v>196</v>
      </c>
      <c r="C122" s="217" t="s">
        <v>197</v>
      </c>
      <c r="D122" s="107"/>
      <c r="E122" s="108">
        <f>SUM(E123:E125)</f>
        <v>5</v>
      </c>
      <c r="F122" s="109"/>
      <c r="G122" s="110">
        <f t="shared" ref="G122:H122" si="277">SUM(G123:G125)</f>
        <v>1280</v>
      </c>
      <c r="H122" s="108">
        <f t="shared" si="277"/>
        <v>5</v>
      </c>
      <c r="I122" s="109"/>
      <c r="J122" s="110">
        <f t="shared" ref="J122:K122" si="278">SUM(J123:J125)</f>
        <v>1280</v>
      </c>
      <c r="K122" s="108">
        <f t="shared" si="278"/>
        <v>0</v>
      </c>
      <c r="L122" s="109"/>
      <c r="M122" s="110">
        <f t="shared" ref="M122:N122" si="279">SUM(M123:M125)</f>
        <v>0</v>
      </c>
      <c r="N122" s="108">
        <f t="shared" si="279"/>
        <v>0</v>
      </c>
      <c r="O122" s="109"/>
      <c r="P122" s="110">
        <f t="shared" ref="P122:Q122" si="280">SUM(P123:P125)</f>
        <v>0</v>
      </c>
      <c r="Q122" s="108">
        <f t="shared" si="280"/>
        <v>0</v>
      </c>
      <c r="R122" s="109"/>
      <c r="S122" s="110">
        <f t="shared" ref="S122:T122" si="281">SUM(S123:S125)</f>
        <v>0</v>
      </c>
      <c r="T122" s="108">
        <f t="shared" si="281"/>
        <v>0</v>
      </c>
      <c r="U122" s="109"/>
      <c r="V122" s="110">
        <f t="shared" ref="V122:X122" si="282">SUM(V123:V125)</f>
        <v>0</v>
      </c>
      <c r="W122" s="110">
        <f t="shared" si="282"/>
        <v>1280</v>
      </c>
      <c r="X122" s="110">
        <f t="shared" si="282"/>
        <v>1280</v>
      </c>
      <c r="Y122" s="110">
        <f t="shared" ref="Y122:Y167" si="283">W122-X122</f>
        <v>0</v>
      </c>
      <c r="Z122" s="112">
        <f t="shared" ref="Z122:Z167" si="284">Y122/W122</f>
        <v>0</v>
      </c>
      <c r="AA122" s="113"/>
      <c r="AB122" s="114"/>
      <c r="AC122" s="114"/>
      <c r="AD122" s="114"/>
      <c r="AE122" s="114"/>
      <c r="AF122" s="114"/>
      <c r="AG122" s="114"/>
    </row>
    <row r="123" spans="1:33" ht="30" customHeight="1" x14ac:dyDescent="0.25">
      <c r="A123" s="115" t="s">
        <v>70</v>
      </c>
      <c r="B123" s="116" t="s">
        <v>198</v>
      </c>
      <c r="C123" s="343" t="s">
        <v>354</v>
      </c>
      <c r="D123" s="118" t="s">
        <v>105</v>
      </c>
      <c r="E123" s="349">
        <v>5</v>
      </c>
      <c r="F123" s="345">
        <v>256</v>
      </c>
      <c r="G123" s="346">
        <f t="shared" ref="G123" si="285">E123*F123</f>
        <v>1280</v>
      </c>
      <c r="H123" s="347">
        <v>5</v>
      </c>
      <c r="I123" s="120">
        <v>256</v>
      </c>
      <c r="J123" s="121">
        <f t="shared" ref="J123:J125" si="286">H123*I123</f>
        <v>1280</v>
      </c>
      <c r="K123" s="119"/>
      <c r="L123" s="120"/>
      <c r="M123" s="121">
        <f t="shared" ref="M123:M125" si="287">K123*L123</f>
        <v>0</v>
      </c>
      <c r="N123" s="119"/>
      <c r="O123" s="120"/>
      <c r="P123" s="121">
        <f t="shared" ref="P123:P125" si="288">N123*O123</f>
        <v>0</v>
      </c>
      <c r="Q123" s="119"/>
      <c r="R123" s="120"/>
      <c r="S123" s="121">
        <f t="shared" ref="S123:S125" si="289">Q123*R123</f>
        <v>0</v>
      </c>
      <c r="T123" s="119"/>
      <c r="U123" s="120"/>
      <c r="V123" s="121">
        <f t="shared" ref="V123:V125" si="290">T123*U123</f>
        <v>0</v>
      </c>
      <c r="W123" s="122">
        <f t="shared" ref="W123:W125" si="291">G123+M123+S123</f>
        <v>1280</v>
      </c>
      <c r="X123" s="123">
        <f t="shared" ref="X123:X125" si="292">J123+P123+V123</f>
        <v>1280</v>
      </c>
      <c r="Y123" s="123">
        <f t="shared" si="283"/>
        <v>0</v>
      </c>
      <c r="Z123" s="124">
        <f t="shared" si="284"/>
        <v>0</v>
      </c>
      <c r="AA123" s="125"/>
      <c r="AB123" s="127"/>
      <c r="AC123" s="127"/>
      <c r="AD123" s="127"/>
      <c r="AE123" s="127"/>
      <c r="AF123" s="127"/>
      <c r="AG123" s="127"/>
    </row>
    <row r="124" spans="1:33" ht="30" customHeight="1" x14ac:dyDescent="0.25">
      <c r="A124" s="115" t="s">
        <v>70</v>
      </c>
      <c r="B124" s="116" t="s">
        <v>200</v>
      </c>
      <c r="C124" s="183" t="s">
        <v>199</v>
      </c>
      <c r="D124" s="118" t="s">
        <v>105</v>
      </c>
      <c r="E124" s="119"/>
      <c r="F124" s="120"/>
      <c r="G124" s="121">
        <f t="shared" ref="G124:G125" si="293">E124*F124</f>
        <v>0</v>
      </c>
      <c r="H124" s="119"/>
      <c r="I124" s="120"/>
      <c r="J124" s="121">
        <f t="shared" si="286"/>
        <v>0</v>
      </c>
      <c r="K124" s="119"/>
      <c r="L124" s="120"/>
      <c r="M124" s="121">
        <f t="shared" si="287"/>
        <v>0</v>
      </c>
      <c r="N124" s="119"/>
      <c r="O124" s="120"/>
      <c r="P124" s="121">
        <f t="shared" si="288"/>
        <v>0</v>
      </c>
      <c r="Q124" s="119"/>
      <c r="R124" s="120"/>
      <c r="S124" s="121">
        <f t="shared" si="289"/>
        <v>0</v>
      </c>
      <c r="T124" s="119"/>
      <c r="U124" s="120"/>
      <c r="V124" s="121">
        <f t="shared" si="290"/>
        <v>0</v>
      </c>
      <c r="W124" s="122">
        <f t="shared" si="291"/>
        <v>0</v>
      </c>
      <c r="X124" s="123">
        <f t="shared" si="292"/>
        <v>0</v>
      </c>
      <c r="Y124" s="123">
        <f t="shared" si="283"/>
        <v>0</v>
      </c>
      <c r="Z124" s="124" t="e">
        <f t="shared" si="284"/>
        <v>#DIV/0!</v>
      </c>
      <c r="AA124" s="125"/>
      <c r="AB124" s="127"/>
      <c r="AC124" s="127"/>
      <c r="AD124" s="127"/>
      <c r="AE124" s="127"/>
      <c r="AF124" s="127"/>
      <c r="AG124" s="127"/>
    </row>
    <row r="125" spans="1:33" ht="30" customHeight="1" x14ac:dyDescent="0.25">
      <c r="A125" s="128" t="s">
        <v>70</v>
      </c>
      <c r="B125" s="129" t="s">
        <v>201</v>
      </c>
      <c r="C125" s="159" t="s">
        <v>199</v>
      </c>
      <c r="D125" s="130" t="s">
        <v>105</v>
      </c>
      <c r="E125" s="131"/>
      <c r="F125" s="132"/>
      <c r="G125" s="133">
        <f t="shared" si="293"/>
        <v>0</v>
      </c>
      <c r="H125" s="131"/>
      <c r="I125" s="132"/>
      <c r="J125" s="133">
        <f t="shared" si="286"/>
        <v>0</v>
      </c>
      <c r="K125" s="131"/>
      <c r="L125" s="132"/>
      <c r="M125" s="133">
        <f t="shared" si="287"/>
        <v>0</v>
      </c>
      <c r="N125" s="131"/>
      <c r="O125" s="132"/>
      <c r="P125" s="133">
        <f t="shared" si="288"/>
        <v>0</v>
      </c>
      <c r="Q125" s="131"/>
      <c r="R125" s="132"/>
      <c r="S125" s="133">
        <f t="shared" si="289"/>
        <v>0</v>
      </c>
      <c r="T125" s="131"/>
      <c r="U125" s="132"/>
      <c r="V125" s="133">
        <f t="shared" si="290"/>
        <v>0</v>
      </c>
      <c r="W125" s="134">
        <f t="shared" si="291"/>
        <v>0</v>
      </c>
      <c r="X125" s="123">
        <f t="shared" si="292"/>
        <v>0</v>
      </c>
      <c r="Y125" s="123">
        <f t="shared" si="283"/>
        <v>0</v>
      </c>
      <c r="Z125" s="124" t="e">
        <f t="shared" si="284"/>
        <v>#DIV/0!</v>
      </c>
      <c r="AA125" s="135"/>
      <c r="AB125" s="127"/>
      <c r="AC125" s="127"/>
      <c r="AD125" s="127"/>
      <c r="AE125" s="127"/>
      <c r="AF125" s="127"/>
      <c r="AG125" s="127"/>
    </row>
    <row r="126" spans="1:33" ht="30" customHeight="1" x14ac:dyDescent="0.25">
      <c r="A126" s="104" t="s">
        <v>65</v>
      </c>
      <c r="B126" s="151" t="s">
        <v>202</v>
      </c>
      <c r="C126" s="218" t="s">
        <v>203</v>
      </c>
      <c r="D126" s="137"/>
      <c r="E126" s="138">
        <f>SUM(E127:E129)</f>
        <v>4</v>
      </c>
      <c r="F126" s="139"/>
      <c r="G126" s="140">
        <f t="shared" ref="G126:H126" si="294">SUM(G127:G129)</f>
        <v>5360</v>
      </c>
      <c r="H126" s="138">
        <f t="shared" si="294"/>
        <v>4</v>
      </c>
      <c r="I126" s="139"/>
      <c r="J126" s="140">
        <f t="shared" ref="J126:K126" si="295">SUM(J127:J129)</f>
        <v>5360</v>
      </c>
      <c r="K126" s="138">
        <f t="shared" si="295"/>
        <v>0</v>
      </c>
      <c r="L126" s="139"/>
      <c r="M126" s="140">
        <f t="shared" ref="M126:N126" si="296">SUM(M127:M129)</f>
        <v>0</v>
      </c>
      <c r="N126" s="138">
        <f t="shared" si="296"/>
        <v>0</v>
      </c>
      <c r="O126" s="139"/>
      <c r="P126" s="140">
        <f t="shared" ref="P126:Q126" si="297">SUM(P127:P129)</f>
        <v>0</v>
      </c>
      <c r="Q126" s="138">
        <f t="shared" si="297"/>
        <v>0</v>
      </c>
      <c r="R126" s="139"/>
      <c r="S126" s="140">
        <f t="shared" ref="S126:T126" si="298">SUM(S127:S129)</f>
        <v>0</v>
      </c>
      <c r="T126" s="138">
        <f t="shared" si="298"/>
        <v>0</v>
      </c>
      <c r="U126" s="139"/>
      <c r="V126" s="140">
        <f t="shared" ref="V126:X126" si="299">SUM(V127:V129)</f>
        <v>0</v>
      </c>
      <c r="W126" s="140">
        <f t="shared" si="299"/>
        <v>5360</v>
      </c>
      <c r="X126" s="140">
        <f t="shared" si="299"/>
        <v>5360</v>
      </c>
      <c r="Y126" s="140">
        <f t="shared" si="283"/>
        <v>0</v>
      </c>
      <c r="Z126" s="140">
        <f t="shared" si="284"/>
        <v>0</v>
      </c>
      <c r="AA126" s="142"/>
      <c r="AB126" s="114"/>
      <c r="AC126" s="114"/>
      <c r="AD126" s="114"/>
      <c r="AE126" s="114"/>
      <c r="AF126" s="114"/>
      <c r="AG126" s="114"/>
    </row>
    <row r="127" spans="1:33" s="543" customFormat="1" ht="30" customHeight="1" x14ac:dyDescent="0.25">
      <c r="A127" s="531" t="s">
        <v>70</v>
      </c>
      <c r="B127" s="532" t="s">
        <v>204</v>
      </c>
      <c r="C127" s="544" t="s">
        <v>484</v>
      </c>
      <c r="D127" s="545" t="s">
        <v>105</v>
      </c>
      <c r="E127" s="535">
        <v>4</v>
      </c>
      <c r="F127" s="536">
        <v>1340</v>
      </c>
      <c r="G127" s="537">
        <f t="shared" ref="G127:G129" si="300">E127*F127</f>
        <v>5360</v>
      </c>
      <c r="H127" s="535">
        <v>4</v>
      </c>
      <c r="I127" s="536">
        <v>1340</v>
      </c>
      <c r="J127" s="537">
        <f t="shared" ref="J127:J129" si="301">H127*I127</f>
        <v>5360</v>
      </c>
      <c r="K127" s="535"/>
      <c r="L127" s="536"/>
      <c r="M127" s="537">
        <f t="shared" ref="M127:M129" si="302">K127*L127</f>
        <v>0</v>
      </c>
      <c r="N127" s="535"/>
      <c r="O127" s="536"/>
      <c r="P127" s="537">
        <f t="shared" ref="P127:P129" si="303">N127*O127</f>
        <v>0</v>
      </c>
      <c r="Q127" s="535"/>
      <c r="R127" s="536"/>
      <c r="S127" s="537">
        <f t="shared" ref="S127:S129" si="304">Q127*R127</f>
        <v>0</v>
      </c>
      <c r="T127" s="535"/>
      <c r="U127" s="536"/>
      <c r="V127" s="537">
        <f t="shared" ref="V127:V129" si="305">T127*U127</f>
        <v>0</v>
      </c>
      <c r="W127" s="538">
        <f t="shared" ref="W127:W129" si="306">G127+M127+S127</f>
        <v>5360</v>
      </c>
      <c r="X127" s="539">
        <f t="shared" ref="X127:X129" si="307">J127+P127+V127</f>
        <v>5360</v>
      </c>
      <c r="Y127" s="539">
        <f t="shared" si="283"/>
        <v>0</v>
      </c>
      <c r="Z127" s="540">
        <f t="shared" si="284"/>
        <v>0</v>
      </c>
      <c r="AA127" s="541"/>
      <c r="AB127" s="542"/>
      <c r="AC127" s="542"/>
      <c r="AD127" s="542"/>
      <c r="AE127" s="542"/>
      <c r="AF127" s="542"/>
      <c r="AG127" s="542"/>
    </row>
    <row r="128" spans="1:33" ht="30" customHeight="1" x14ac:dyDescent="0.25">
      <c r="A128" s="115" t="s">
        <v>70</v>
      </c>
      <c r="B128" s="116" t="s">
        <v>205</v>
      </c>
      <c r="C128" s="183" t="s">
        <v>199</v>
      </c>
      <c r="D128" s="118" t="s">
        <v>105</v>
      </c>
      <c r="E128" s="119"/>
      <c r="F128" s="120"/>
      <c r="G128" s="121">
        <f t="shared" si="300"/>
        <v>0</v>
      </c>
      <c r="H128" s="119"/>
      <c r="I128" s="120"/>
      <c r="J128" s="121">
        <f t="shared" si="301"/>
        <v>0</v>
      </c>
      <c r="K128" s="119"/>
      <c r="L128" s="120"/>
      <c r="M128" s="121">
        <f t="shared" si="302"/>
        <v>0</v>
      </c>
      <c r="N128" s="119"/>
      <c r="O128" s="120"/>
      <c r="P128" s="121">
        <f t="shared" si="303"/>
        <v>0</v>
      </c>
      <c r="Q128" s="119"/>
      <c r="R128" s="120"/>
      <c r="S128" s="121">
        <f t="shared" si="304"/>
        <v>0</v>
      </c>
      <c r="T128" s="119"/>
      <c r="U128" s="120"/>
      <c r="V128" s="121">
        <f t="shared" si="305"/>
        <v>0</v>
      </c>
      <c r="W128" s="122">
        <f t="shared" si="306"/>
        <v>0</v>
      </c>
      <c r="X128" s="123">
        <f t="shared" si="307"/>
        <v>0</v>
      </c>
      <c r="Y128" s="123">
        <f t="shared" si="283"/>
        <v>0</v>
      </c>
      <c r="Z128" s="124" t="e">
        <f t="shared" si="284"/>
        <v>#DIV/0!</v>
      </c>
      <c r="AA128" s="125"/>
      <c r="AB128" s="127"/>
      <c r="AC128" s="127"/>
      <c r="AD128" s="127"/>
      <c r="AE128" s="127"/>
      <c r="AF128" s="127"/>
      <c r="AG128" s="127"/>
    </row>
    <row r="129" spans="1:33" ht="30" customHeight="1" thickBot="1" x14ac:dyDescent="0.3">
      <c r="A129" s="128" t="s">
        <v>70</v>
      </c>
      <c r="B129" s="129" t="s">
        <v>206</v>
      </c>
      <c r="C129" s="159" t="s">
        <v>199</v>
      </c>
      <c r="D129" s="130" t="s">
        <v>105</v>
      </c>
      <c r="E129" s="131"/>
      <c r="F129" s="132"/>
      <c r="G129" s="133">
        <f t="shared" si="300"/>
        <v>0</v>
      </c>
      <c r="H129" s="131"/>
      <c r="I129" s="132"/>
      <c r="J129" s="133">
        <f t="shared" si="301"/>
        <v>0</v>
      </c>
      <c r="K129" s="131"/>
      <c r="L129" s="132"/>
      <c r="M129" s="133">
        <f t="shared" si="302"/>
        <v>0</v>
      </c>
      <c r="N129" s="131"/>
      <c r="O129" s="132"/>
      <c r="P129" s="133">
        <f t="shared" si="303"/>
        <v>0</v>
      </c>
      <c r="Q129" s="131"/>
      <c r="R129" s="132"/>
      <c r="S129" s="133">
        <f t="shared" si="304"/>
        <v>0</v>
      </c>
      <c r="T129" s="131"/>
      <c r="U129" s="132"/>
      <c r="V129" s="133">
        <f t="shared" si="305"/>
        <v>0</v>
      </c>
      <c r="W129" s="134">
        <f t="shared" si="306"/>
        <v>0</v>
      </c>
      <c r="X129" s="340">
        <f t="shared" si="307"/>
        <v>0</v>
      </c>
      <c r="Y129" s="340">
        <f t="shared" si="283"/>
        <v>0</v>
      </c>
      <c r="Z129" s="348" t="e">
        <f t="shared" si="284"/>
        <v>#DIV/0!</v>
      </c>
      <c r="AA129" s="135"/>
      <c r="AB129" s="127"/>
      <c r="AC129" s="127"/>
      <c r="AD129" s="127"/>
      <c r="AE129" s="127"/>
      <c r="AF129" s="127"/>
      <c r="AG129" s="127"/>
    </row>
    <row r="130" spans="1:33" ht="30" customHeight="1" x14ac:dyDescent="0.25">
      <c r="A130" s="558" t="s">
        <v>65</v>
      </c>
      <c r="B130" s="484" t="s">
        <v>207</v>
      </c>
      <c r="C130" s="561" t="s">
        <v>208</v>
      </c>
      <c r="D130" s="408"/>
      <c r="E130" s="567">
        <f>SUM(E131:E166)</f>
        <v>5</v>
      </c>
      <c r="F130" s="139"/>
      <c r="G130" s="140">
        <f>SUM(G131:G166)</f>
        <v>1039</v>
      </c>
      <c r="H130" s="138">
        <f>SUM(H131:H166)</f>
        <v>5</v>
      </c>
      <c r="I130" s="139"/>
      <c r="J130" s="140">
        <f>SUM(J131:J166)</f>
        <v>1039</v>
      </c>
      <c r="K130" s="138">
        <f>SUM(K131:K166)</f>
        <v>455</v>
      </c>
      <c r="L130" s="139"/>
      <c r="M130" s="140">
        <f>SUM(M131:M166)</f>
        <v>100000</v>
      </c>
      <c r="N130" s="138">
        <f>SUM(N131:N166)</f>
        <v>455</v>
      </c>
      <c r="O130" s="139"/>
      <c r="P130" s="140">
        <f>SUM(P131:P166)</f>
        <v>100000</v>
      </c>
      <c r="Q130" s="138">
        <f>SUM(Q131:Q166)</f>
        <v>0</v>
      </c>
      <c r="R130" s="139"/>
      <c r="S130" s="140">
        <f>SUM(S131:S166)</f>
        <v>0</v>
      </c>
      <c r="T130" s="138">
        <f>SUM(T131:T166)</f>
        <v>0</v>
      </c>
      <c r="U130" s="139"/>
      <c r="V130" s="281">
        <f>SUM(V131:V166)</f>
        <v>0</v>
      </c>
      <c r="W130" s="576">
        <f>SUM(W131:W166)</f>
        <v>101039</v>
      </c>
      <c r="X130" s="439">
        <f>SUM(X131:X166)</f>
        <v>101039</v>
      </c>
      <c r="Y130" s="439">
        <f t="shared" si="283"/>
        <v>0</v>
      </c>
      <c r="Z130" s="439">
        <f t="shared" si="284"/>
        <v>0</v>
      </c>
      <c r="AA130" s="440"/>
      <c r="AB130" s="114"/>
      <c r="AC130" s="114"/>
      <c r="AD130" s="114"/>
      <c r="AE130" s="114"/>
      <c r="AF130" s="114"/>
      <c r="AG130" s="114"/>
    </row>
    <row r="131" spans="1:33" ht="30" customHeight="1" x14ac:dyDescent="0.25">
      <c r="A131" s="115" t="s">
        <v>70</v>
      </c>
      <c r="B131" s="562" t="s">
        <v>209</v>
      </c>
      <c r="C131" s="183" t="s">
        <v>387</v>
      </c>
      <c r="D131" s="569" t="s">
        <v>424</v>
      </c>
      <c r="E131" s="255"/>
      <c r="F131" s="120"/>
      <c r="G131" s="121">
        <f t="shared" ref="G131:G132" si="308">E131*F131</f>
        <v>0</v>
      </c>
      <c r="H131" s="119"/>
      <c r="I131" s="120"/>
      <c r="J131" s="121">
        <f t="shared" ref="J131:J132" si="309">H131*I131</f>
        <v>0</v>
      </c>
      <c r="K131" s="349">
        <v>1</v>
      </c>
      <c r="L131" s="345">
        <v>250</v>
      </c>
      <c r="M131" s="346">
        <f t="shared" ref="M131:M164" si="310">K131*L131</f>
        <v>250</v>
      </c>
      <c r="N131" s="349">
        <v>1</v>
      </c>
      <c r="O131" s="345">
        <v>250</v>
      </c>
      <c r="P131" s="346">
        <f t="shared" ref="P131:P164" si="311">N131*O131</f>
        <v>250</v>
      </c>
      <c r="Q131" s="119"/>
      <c r="R131" s="120"/>
      <c r="S131" s="121">
        <f t="shared" ref="S131:S132" si="312">Q131*R131</f>
        <v>0</v>
      </c>
      <c r="T131" s="119"/>
      <c r="U131" s="120"/>
      <c r="V131" s="225">
        <f t="shared" ref="V131:V132" si="313">T131*U131</f>
        <v>0</v>
      </c>
      <c r="W131" s="577">
        <f>G131+M131+S131</f>
        <v>250</v>
      </c>
      <c r="X131" s="123">
        <f t="shared" ref="X131:X164" si="314">J131+P131+V131</f>
        <v>250</v>
      </c>
      <c r="Y131" s="123">
        <f t="shared" si="283"/>
        <v>0</v>
      </c>
      <c r="Z131" s="124">
        <f t="shared" si="284"/>
        <v>0</v>
      </c>
      <c r="AA131" s="442"/>
      <c r="AB131" s="127"/>
      <c r="AC131" s="127"/>
      <c r="AD131" s="127"/>
      <c r="AE131" s="127"/>
      <c r="AF131" s="127"/>
      <c r="AG131" s="127"/>
    </row>
    <row r="132" spans="1:33" ht="30" customHeight="1" x14ac:dyDescent="0.25">
      <c r="A132" s="115" t="s">
        <v>70</v>
      </c>
      <c r="B132" s="562" t="s">
        <v>210</v>
      </c>
      <c r="C132" s="183" t="s">
        <v>388</v>
      </c>
      <c r="D132" s="569" t="s">
        <v>424</v>
      </c>
      <c r="E132" s="255"/>
      <c r="F132" s="120"/>
      <c r="G132" s="121">
        <f t="shared" si="308"/>
        <v>0</v>
      </c>
      <c r="H132" s="119"/>
      <c r="I132" s="120"/>
      <c r="J132" s="121">
        <f t="shared" si="309"/>
        <v>0</v>
      </c>
      <c r="K132" s="349">
        <v>4</v>
      </c>
      <c r="L132" s="345">
        <v>240</v>
      </c>
      <c r="M132" s="346">
        <f t="shared" si="310"/>
        <v>960</v>
      </c>
      <c r="N132" s="349">
        <v>4</v>
      </c>
      <c r="O132" s="345">
        <v>240</v>
      </c>
      <c r="P132" s="346">
        <f t="shared" si="311"/>
        <v>960</v>
      </c>
      <c r="Q132" s="119"/>
      <c r="R132" s="120"/>
      <c r="S132" s="121">
        <f t="shared" si="312"/>
        <v>0</v>
      </c>
      <c r="T132" s="119"/>
      <c r="U132" s="120"/>
      <c r="V132" s="225">
        <f t="shared" si="313"/>
        <v>0</v>
      </c>
      <c r="W132" s="577">
        <f t="shared" ref="W132" si="315">G132+M132+S132</f>
        <v>960</v>
      </c>
      <c r="X132" s="123">
        <f t="shared" si="314"/>
        <v>960</v>
      </c>
      <c r="Y132" s="123">
        <f t="shared" ref="Y132:Y164" si="316">W132-X132</f>
        <v>0</v>
      </c>
      <c r="Z132" s="124">
        <f t="shared" si="284"/>
        <v>0</v>
      </c>
      <c r="AA132" s="442"/>
      <c r="AB132" s="127"/>
      <c r="AC132" s="127"/>
      <c r="AD132" s="127"/>
      <c r="AE132" s="127"/>
      <c r="AF132" s="127"/>
      <c r="AG132" s="127"/>
    </row>
    <row r="133" spans="1:33" ht="30" customHeight="1" x14ac:dyDescent="0.25">
      <c r="A133" s="115" t="s">
        <v>70</v>
      </c>
      <c r="B133" s="562" t="s">
        <v>211</v>
      </c>
      <c r="C133" s="159" t="s">
        <v>389</v>
      </c>
      <c r="D133" s="569" t="s">
        <v>424</v>
      </c>
      <c r="E133" s="257"/>
      <c r="F133" s="132"/>
      <c r="G133" s="133"/>
      <c r="H133" s="131"/>
      <c r="I133" s="132"/>
      <c r="J133" s="133"/>
      <c r="K133" s="349">
        <v>5</v>
      </c>
      <c r="L133" s="345">
        <v>425</v>
      </c>
      <c r="M133" s="346">
        <f t="shared" si="310"/>
        <v>2125</v>
      </c>
      <c r="N133" s="349">
        <v>5</v>
      </c>
      <c r="O133" s="345">
        <v>425</v>
      </c>
      <c r="P133" s="346">
        <f t="shared" si="311"/>
        <v>2125</v>
      </c>
      <c r="Q133" s="131"/>
      <c r="R133" s="132"/>
      <c r="S133" s="133"/>
      <c r="T133" s="131"/>
      <c r="U133" s="132"/>
      <c r="V133" s="232"/>
      <c r="W133" s="578">
        <f t="shared" ref="W133:W164" si="317">G133+M133+S133</f>
        <v>2125</v>
      </c>
      <c r="X133" s="341">
        <f t="shared" si="314"/>
        <v>2125</v>
      </c>
      <c r="Y133" s="353">
        <f t="shared" si="316"/>
        <v>0</v>
      </c>
      <c r="Z133" s="354">
        <f t="shared" si="284"/>
        <v>0</v>
      </c>
      <c r="AA133" s="464"/>
      <c r="AB133" s="127"/>
      <c r="AC133" s="127"/>
      <c r="AD133" s="127"/>
      <c r="AE133" s="127"/>
      <c r="AF133" s="127"/>
      <c r="AG133" s="127"/>
    </row>
    <row r="134" spans="1:33" ht="30" customHeight="1" x14ac:dyDescent="0.25">
      <c r="A134" s="115" t="s">
        <v>70</v>
      </c>
      <c r="B134" s="562" t="s">
        <v>355</v>
      </c>
      <c r="C134" s="159" t="s">
        <v>390</v>
      </c>
      <c r="D134" s="569" t="s">
        <v>424</v>
      </c>
      <c r="E134" s="257"/>
      <c r="F134" s="132"/>
      <c r="G134" s="133"/>
      <c r="H134" s="131"/>
      <c r="I134" s="132"/>
      <c r="J134" s="133"/>
      <c r="K134" s="349">
        <v>5</v>
      </c>
      <c r="L134" s="345">
        <v>390</v>
      </c>
      <c r="M134" s="346">
        <f t="shared" si="310"/>
        <v>1950</v>
      </c>
      <c r="N134" s="349">
        <v>5</v>
      </c>
      <c r="O134" s="345">
        <v>390</v>
      </c>
      <c r="P134" s="346">
        <f t="shared" si="311"/>
        <v>1950</v>
      </c>
      <c r="Q134" s="131"/>
      <c r="R134" s="132"/>
      <c r="S134" s="133"/>
      <c r="T134" s="131"/>
      <c r="U134" s="132"/>
      <c r="V134" s="232"/>
      <c r="W134" s="578">
        <f t="shared" si="317"/>
        <v>1950</v>
      </c>
      <c r="X134" s="342">
        <f t="shared" si="314"/>
        <v>1950</v>
      </c>
      <c r="Y134" s="355">
        <f t="shared" si="316"/>
        <v>0</v>
      </c>
      <c r="Z134" s="356">
        <f t="shared" ref="Z134:Z164" si="318">Y134/W134</f>
        <v>0</v>
      </c>
      <c r="AA134" s="464"/>
      <c r="AB134" s="127"/>
      <c r="AC134" s="127"/>
      <c r="AD134" s="127"/>
      <c r="AE134" s="127"/>
      <c r="AF134" s="127"/>
      <c r="AG134" s="127"/>
    </row>
    <row r="135" spans="1:33" ht="30" customHeight="1" x14ac:dyDescent="0.25">
      <c r="A135" s="115" t="s">
        <v>70</v>
      </c>
      <c r="B135" s="562" t="s">
        <v>356</v>
      </c>
      <c r="C135" s="159" t="s">
        <v>391</v>
      </c>
      <c r="D135" s="569" t="s">
        <v>105</v>
      </c>
      <c r="E135" s="257"/>
      <c r="F135" s="132"/>
      <c r="G135" s="133"/>
      <c r="H135" s="131"/>
      <c r="I135" s="132"/>
      <c r="J135" s="133"/>
      <c r="K135" s="349">
        <v>2</v>
      </c>
      <c r="L135" s="345">
        <v>525</v>
      </c>
      <c r="M135" s="346">
        <f t="shared" si="310"/>
        <v>1050</v>
      </c>
      <c r="N135" s="349">
        <v>2</v>
      </c>
      <c r="O135" s="345">
        <v>525</v>
      </c>
      <c r="P135" s="346">
        <f t="shared" si="311"/>
        <v>1050</v>
      </c>
      <c r="Q135" s="131"/>
      <c r="R135" s="132"/>
      <c r="S135" s="133"/>
      <c r="T135" s="131"/>
      <c r="U135" s="132"/>
      <c r="V135" s="232"/>
      <c r="W135" s="578">
        <f t="shared" si="317"/>
        <v>1050</v>
      </c>
      <c r="X135" s="357">
        <f t="shared" si="314"/>
        <v>1050</v>
      </c>
      <c r="Y135" s="358">
        <f t="shared" si="316"/>
        <v>0</v>
      </c>
      <c r="Z135" s="359">
        <f t="shared" si="318"/>
        <v>0</v>
      </c>
      <c r="AA135" s="464"/>
      <c r="AB135" s="127"/>
      <c r="AC135" s="127"/>
      <c r="AD135" s="127"/>
      <c r="AE135" s="127"/>
      <c r="AF135" s="127"/>
      <c r="AG135" s="127"/>
    </row>
    <row r="136" spans="1:33" ht="30" customHeight="1" x14ac:dyDescent="0.25">
      <c r="A136" s="115" t="s">
        <v>70</v>
      </c>
      <c r="B136" s="562" t="s">
        <v>357</v>
      </c>
      <c r="C136" s="159" t="s">
        <v>392</v>
      </c>
      <c r="D136" s="569" t="s">
        <v>105</v>
      </c>
      <c r="E136" s="257"/>
      <c r="F136" s="132"/>
      <c r="G136" s="133"/>
      <c r="H136" s="131"/>
      <c r="I136" s="132"/>
      <c r="J136" s="133"/>
      <c r="K136" s="349">
        <v>5</v>
      </c>
      <c r="L136" s="345">
        <v>240</v>
      </c>
      <c r="M136" s="346">
        <f t="shared" si="310"/>
        <v>1200</v>
      </c>
      <c r="N136" s="349">
        <v>5</v>
      </c>
      <c r="O136" s="345">
        <v>240</v>
      </c>
      <c r="P136" s="346">
        <f t="shared" si="311"/>
        <v>1200</v>
      </c>
      <c r="Q136" s="131"/>
      <c r="R136" s="132"/>
      <c r="S136" s="133"/>
      <c r="T136" s="131"/>
      <c r="U136" s="132"/>
      <c r="V136" s="232"/>
      <c r="W136" s="578">
        <f t="shared" si="317"/>
        <v>1200</v>
      </c>
      <c r="X136" s="342">
        <f t="shared" si="314"/>
        <v>1200</v>
      </c>
      <c r="Y136" s="355">
        <f t="shared" si="316"/>
        <v>0</v>
      </c>
      <c r="Z136" s="356">
        <f t="shared" si="318"/>
        <v>0</v>
      </c>
      <c r="AA136" s="464"/>
      <c r="AB136" s="127"/>
      <c r="AC136" s="127"/>
      <c r="AD136" s="127"/>
      <c r="AE136" s="127"/>
      <c r="AF136" s="127"/>
      <c r="AG136" s="127"/>
    </row>
    <row r="137" spans="1:33" ht="30" customHeight="1" x14ac:dyDescent="0.25">
      <c r="A137" s="115" t="s">
        <v>70</v>
      </c>
      <c r="B137" s="562" t="s">
        <v>358</v>
      </c>
      <c r="C137" s="159" t="s">
        <v>393</v>
      </c>
      <c r="D137" s="569" t="s">
        <v>105</v>
      </c>
      <c r="E137" s="257"/>
      <c r="F137" s="132"/>
      <c r="G137" s="133"/>
      <c r="H137" s="131"/>
      <c r="I137" s="132"/>
      <c r="J137" s="133"/>
      <c r="K137" s="349">
        <v>12</v>
      </c>
      <c r="L137" s="345">
        <v>295</v>
      </c>
      <c r="M137" s="346">
        <f t="shared" si="310"/>
        <v>3540</v>
      </c>
      <c r="N137" s="349">
        <v>12</v>
      </c>
      <c r="O137" s="345">
        <v>295</v>
      </c>
      <c r="P137" s="346">
        <f t="shared" si="311"/>
        <v>3540</v>
      </c>
      <c r="Q137" s="131"/>
      <c r="R137" s="132"/>
      <c r="S137" s="133"/>
      <c r="T137" s="131"/>
      <c r="U137" s="132"/>
      <c r="V137" s="232"/>
      <c r="W137" s="578">
        <f t="shared" si="317"/>
        <v>3540</v>
      </c>
      <c r="X137" s="342">
        <f t="shared" si="314"/>
        <v>3540</v>
      </c>
      <c r="Y137" s="355">
        <f t="shared" si="316"/>
        <v>0</v>
      </c>
      <c r="Z137" s="356">
        <f t="shared" si="318"/>
        <v>0</v>
      </c>
      <c r="AA137" s="464"/>
      <c r="AB137" s="127"/>
      <c r="AC137" s="127"/>
      <c r="AD137" s="127"/>
      <c r="AE137" s="127"/>
      <c r="AF137" s="127"/>
      <c r="AG137" s="127"/>
    </row>
    <row r="138" spans="1:33" ht="30" customHeight="1" x14ac:dyDescent="0.25">
      <c r="A138" s="115" t="s">
        <v>70</v>
      </c>
      <c r="B138" s="562" t="s">
        <v>359</v>
      </c>
      <c r="C138" s="159" t="s">
        <v>394</v>
      </c>
      <c r="D138" s="569" t="s">
        <v>105</v>
      </c>
      <c r="E138" s="257"/>
      <c r="F138" s="132"/>
      <c r="G138" s="133"/>
      <c r="H138" s="131"/>
      <c r="I138" s="132"/>
      <c r="J138" s="133"/>
      <c r="K138" s="349">
        <v>15</v>
      </c>
      <c r="L138" s="345">
        <v>16</v>
      </c>
      <c r="M138" s="346">
        <f t="shared" si="310"/>
        <v>240</v>
      </c>
      <c r="N138" s="349">
        <v>15</v>
      </c>
      <c r="O138" s="345">
        <v>16</v>
      </c>
      <c r="P138" s="346">
        <f t="shared" si="311"/>
        <v>240</v>
      </c>
      <c r="Q138" s="131"/>
      <c r="R138" s="132"/>
      <c r="S138" s="133"/>
      <c r="T138" s="131"/>
      <c r="U138" s="132"/>
      <c r="V138" s="232"/>
      <c r="W138" s="578">
        <f t="shared" si="317"/>
        <v>240</v>
      </c>
      <c r="X138" s="342">
        <f t="shared" si="314"/>
        <v>240</v>
      </c>
      <c r="Y138" s="355">
        <f t="shared" si="316"/>
        <v>0</v>
      </c>
      <c r="Z138" s="356">
        <f t="shared" si="318"/>
        <v>0</v>
      </c>
      <c r="AA138" s="464"/>
      <c r="AB138" s="127"/>
      <c r="AC138" s="127"/>
      <c r="AD138" s="127"/>
      <c r="AE138" s="127"/>
      <c r="AF138" s="127"/>
      <c r="AG138" s="127"/>
    </row>
    <row r="139" spans="1:33" ht="30" customHeight="1" x14ac:dyDescent="0.25">
      <c r="A139" s="115" t="s">
        <v>70</v>
      </c>
      <c r="B139" s="562" t="s">
        <v>360</v>
      </c>
      <c r="C139" s="159" t="s">
        <v>395</v>
      </c>
      <c r="D139" s="569" t="s">
        <v>105</v>
      </c>
      <c r="E139" s="257"/>
      <c r="F139" s="132"/>
      <c r="G139" s="133"/>
      <c r="H139" s="131"/>
      <c r="I139" s="132"/>
      <c r="J139" s="133"/>
      <c r="K139" s="349">
        <v>45</v>
      </c>
      <c r="L139" s="345">
        <v>4</v>
      </c>
      <c r="M139" s="346">
        <f t="shared" si="310"/>
        <v>180</v>
      </c>
      <c r="N139" s="349">
        <v>45</v>
      </c>
      <c r="O139" s="345">
        <v>4</v>
      </c>
      <c r="P139" s="346">
        <f t="shared" si="311"/>
        <v>180</v>
      </c>
      <c r="Q139" s="131"/>
      <c r="R139" s="132"/>
      <c r="S139" s="133"/>
      <c r="T139" s="131"/>
      <c r="U139" s="132"/>
      <c r="V139" s="232"/>
      <c r="W139" s="578">
        <f t="shared" si="317"/>
        <v>180</v>
      </c>
      <c r="X139" s="342">
        <f t="shared" si="314"/>
        <v>180</v>
      </c>
      <c r="Y139" s="355">
        <f t="shared" si="316"/>
        <v>0</v>
      </c>
      <c r="Z139" s="356">
        <f t="shared" si="318"/>
        <v>0</v>
      </c>
      <c r="AA139" s="464"/>
      <c r="AB139" s="127"/>
      <c r="AC139" s="127"/>
      <c r="AD139" s="127"/>
      <c r="AE139" s="127"/>
      <c r="AF139" s="127"/>
      <c r="AG139" s="127"/>
    </row>
    <row r="140" spans="1:33" ht="30" customHeight="1" x14ac:dyDescent="0.25">
      <c r="A140" s="115" t="s">
        <v>70</v>
      </c>
      <c r="B140" s="562" t="s">
        <v>361</v>
      </c>
      <c r="C140" s="159" t="s">
        <v>396</v>
      </c>
      <c r="D140" s="569" t="s">
        <v>428</v>
      </c>
      <c r="E140" s="257"/>
      <c r="F140" s="132"/>
      <c r="G140" s="133"/>
      <c r="H140" s="131"/>
      <c r="I140" s="132"/>
      <c r="J140" s="133"/>
      <c r="K140" s="349">
        <v>1</v>
      </c>
      <c r="L140" s="345">
        <v>340</v>
      </c>
      <c r="M140" s="346">
        <f t="shared" si="310"/>
        <v>340</v>
      </c>
      <c r="N140" s="349">
        <v>1</v>
      </c>
      <c r="O140" s="345">
        <v>340</v>
      </c>
      <c r="P140" s="346">
        <f t="shared" si="311"/>
        <v>340</v>
      </c>
      <c r="Q140" s="131"/>
      <c r="R140" s="132"/>
      <c r="S140" s="133"/>
      <c r="T140" s="131"/>
      <c r="U140" s="132"/>
      <c r="V140" s="232"/>
      <c r="W140" s="578">
        <f t="shared" si="317"/>
        <v>340</v>
      </c>
      <c r="X140" s="342">
        <f t="shared" si="314"/>
        <v>340</v>
      </c>
      <c r="Y140" s="355">
        <f t="shared" si="316"/>
        <v>0</v>
      </c>
      <c r="Z140" s="356">
        <f t="shared" si="318"/>
        <v>0</v>
      </c>
      <c r="AA140" s="464"/>
      <c r="AB140" s="127"/>
      <c r="AC140" s="127"/>
      <c r="AD140" s="127"/>
      <c r="AE140" s="127"/>
      <c r="AF140" s="127"/>
      <c r="AG140" s="127"/>
    </row>
    <row r="141" spans="1:33" ht="30" customHeight="1" x14ac:dyDescent="0.25">
      <c r="A141" s="115" t="s">
        <v>70</v>
      </c>
      <c r="B141" s="562" t="s">
        <v>362</v>
      </c>
      <c r="C141" s="159" t="s">
        <v>397</v>
      </c>
      <c r="D141" s="569" t="s">
        <v>105</v>
      </c>
      <c r="E141" s="257"/>
      <c r="F141" s="132"/>
      <c r="G141" s="133"/>
      <c r="H141" s="131"/>
      <c r="I141" s="132"/>
      <c r="J141" s="133"/>
      <c r="K141" s="349">
        <v>40</v>
      </c>
      <c r="L141" s="345">
        <v>38</v>
      </c>
      <c r="M141" s="346">
        <f t="shared" si="310"/>
        <v>1520</v>
      </c>
      <c r="N141" s="349">
        <v>40</v>
      </c>
      <c r="O141" s="345">
        <v>38</v>
      </c>
      <c r="P141" s="346">
        <f t="shared" si="311"/>
        <v>1520</v>
      </c>
      <c r="Q141" s="131"/>
      <c r="R141" s="132"/>
      <c r="S141" s="133"/>
      <c r="T141" s="131"/>
      <c r="U141" s="132"/>
      <c r="V141" s="232"/>
      <c r="W141" s="578">
        <f t="shared" si="317"/>
        <v>1520</v>
      </c>
      <c r="X141" s="342">
        <f t="shared" si="314"/>
        <v>1520</v>
      </c>
      <c r="Y141" s="355">
        <f t="shared" si="316"/>
        <v>0</v>
      </c>
      <c r="Z141" s="356">
        <f t="shared" si="318"/>
        <v>0</v>
      </c>
      <c r="AA141" s="464"/>
      <c r="AB141" s="127"/>
      <c r="AC141" s="127"/>
      <c r="AD141" s="127"/>
      <c r="AE141" s="127"/>
      <c r="AF141" s="127"/>
      <c r="AG141" s="127"/>
    </row>
    <row r="142" spans="1:33" ht="30" customHeight="1" x14ac:dyDescent="0.25">
      <c r="A142" s="115" t="s">
        <v>70</v>
      </c>
      <c r="B142" s="562" t="s">
        <v>363</v>
      </c>
      <c r="C142" s="159" t="s">
        <v>398</v>
      </c>
      <c r="D142" s="569" t="s">
        <v>105</v>
      </c>
      <c r="E142" s="257"/>
      <c r="F142" s="132"/>
      <c r="G142" s="133"/>
      <c r="H142" s="131"/>
      <c r="I142" s="132"/>
      <c r="J142" s="133"/>
      <c r="K142" s="349">
        <v>80</v>
      </c>
      <c r="L142" s="345">
        <v>4.5</v>
      </c>
      <c r="M142" s="346">
        <f t="shared" si="310"/>
        <v>360</v>
      </c>
      <c r="N142" s="349">
        <v>80</v>
      </c>
      <c r="O142" s="345">
        <v>4.5</v>
      </c>
      <c r="P142" s="346">
        <f t="shared" si="311"/>
        <v>360</v>
      </c>
      <c r="Q142" s="131"/>
      <c r="R142" s="132"/>
      <c r="S142" s="133"/>
      <c r="T142" s="131"/>
      <c r="U142" s="132"/>
      <c r="V142" s="232"/>
      <c r="W142" s="578">
        <f t="shared" si="317"/>
        <v>360</v>
      </c>
      <c r="X142" s="342">
        <f t="shared" si="314"/>
        <v>360</v>
      </c>
      <c r="Y142" s="355">
        <f t="shared" si="316"/>
        <v>0</v>
      </c>
      <c r="Z142" s="356">
        <f t="shared" si="318"/>
        <v>0</v>
      </c>
      <c r="AA142" s="464"/>
      <c r="AB142" s="127"/>
      <c r="AC142" s="127"/>
      <c r="AD142" s="127"/>
      <c r="AE142" s="127"/>
      <c r="AF142" s="127"/>
      <c r="AG142" s="127"/>
    </row>
    <row r="143" spans="1:33" ht="30" customHeight="1" x14ac:dyDescent="0.25">
      <c r="A143" s="115" t="s">
        <v>70</v>
      </c>
      <c r="B143" s="562" t="s">
        <v>364</v>
      </c>
      <c r="C143" s="159" t="s">
        <v>399</v>
      </c>
      <c r="D143" s="569" t="s">
        <v>105</v>
      </c>
      <c r="E143" s="257"/>
      <c r="F143" s="132"/>
      <c r="G143" s="133"/>
      <c r="H143" s="131"/>
      <c r="I143" s="132"/>
      <c r="J143" s="133"/>
      <c r="K143" s="349">
        <v>95</v>
      </c>
      <c r="L143" s="345">
        <v>3</v>
      </c>
      <c r="M143" s="346">
        <f t="shared" si="310"/>
        <v>285</v>
      </c>
      <c r="N143" s="349">
        <v>95</v>
      </c>
      <c r="O143" s="345">
        <v>3</v>
      </c>
      <c r="P143" s="346">
        <f t="shared" si="311"/>
        <v>285</v>
      </c>
      <c r="Q143" s="131"/>
      <c r="R143" s="132"/>
      <c r="S143" s="133"/>
      <c r="T143" s="131"/>
      <c r="U143" s="132"/>
      <c r="V143" s="232"/>
      <c r="W143" s="578">
        <f t="shared" si="317"/>
        <v>285</v>
      </c>
      <c r="X143" s="342">
        <f t="shared" si="314"/>
        <v>285</v>
      </c>
      <c r="Y143" s="355">
        <f t="shared" si="316"/>
        <v>0</v>
      </c>
      <c r="Z143" s="356">
        <f t="shared" si="318"/>
        <v>0</v>
      </c>
      <c r="AA143" s="464"/>
      <c r="AB143" s="127"/>
      <c r="AC143" s="127"/>
      <c r="AD143" s="127"/>
      <c r="AE143" s="127"/>
      <c r="AF143" s="127"/>
      <c r="AG143" s="127"/>
    </row>
    <row r="144" spans="1:33" ht="30" customHeight="1" x14ac:dyDescent="0.25">
      <c r="A144" s="115" t="s">
        <v>70</v>
      </c>
      <c r="B144" s="562" t="s">
        <v>365</v>
      </c>
      <c r="C144" s="159" t="s">
        <v>400</v>
      </c>
      <c r="D144" s="569" t="s">
        <v>105</v>
      </c>
      <c r="E144" s="257"/>
      <c r="F144" s="132"/>
      <c r="G144" s="133"/>
      <c r="H144" s="131"/>
      <c r="I144" s="132"/>
      <c r="J144" s="133"/>
      <c r="K144" s="349">
        <v>5</v>
      </c>
      <c r="L144" s="345">
        <v>1380</v>
      </c>
      <c r="M144" s="346">
        <f t="shared" si="310"/>
        <v>6900</v>
      </c>
      <c r="N144" s="349">
        <v>5</v>
      </c>
      <c r="O144" s="345">
        <v>1380</v>
      </c>
      <c r="P144" s="346">
        <f t="shared" si="311"/>
        <v>6900</v>
      </c>
      <c r="Q144" s="131"/>
      <c r="R144" s="132"/>
      <c r="S144" s="133"/>
      <c r="T144" s="131"/>
      <c r="U144" s="132"/>
      <c r="V144" s="232"/>
      <c r="W144" s="578">
        <f t="shared" si="317"/>
        <v>6900</v>
      </c>
      <c r="X144" s="342">
        <f t="shared" si="314"/>
        <v>6900</v>
      </c>
      <c r="Y144" s="355">
        <f t="shared" si="316"/>
        <v>0</v>
      </c>
      <c r="Z144" s="356">
        <f t="shared" si="318"/>
        <v>0</v>
      </c>
      <c r="AA144" s="464"/>
      <c r="AB144" s="127"/>
      <c r="AC144" s="127"/>
      <c r="AD144" s="127"/>
      <c r="AE144" s="127"/>
      <c r="AF144" s="127"/>
      <c r="AG144" s="127"/>
    </row>
    <row r="145" spans="1:33" ht="30" customHeight="1" x14ac:dyDescent="0.25">
      <c r="A145" s="115" t="s">
        <v>70</v>
      </c>
      <c r="B145" s="562" t="s">
        <v>366</v>
      </c>
      <c r="C145" s="159" t="s">
        <v>401</v>
      </c>
      <c r="D145" s="569" t="s">
        <v>429</v>
      </c>
      <c r="E145" s="257"/>
      <c r="F145" s="132"/>
      <c r="G145" s="133"/>
      <c r="H145" s="131"/>
      <c r="I145" s="132"/>
      <c r="J145" s="133"/>
      <c r="K145" s="350">
        <v>1</v>
      </c>
      <c r="L145" s="351">
        <v>260</v>
      </c>
      <c r="M145" s="346">
        <f t="shared" si="310"/>
        <v>260</v>
      </c>
      <c r="N145" s="350">
        <v>1</v>
      </c>
      <c r="O145" s="351">
        <v>260</v>
      </c>
      <c r="P145" s="346">
        <f t="shared" si="311"/>
        <v>260</v>
      </c>
      <c r="Q145" s="131"/>
      <c r="R145" s="132"/>
      <c r="S145" s="133"/>
      <c r="T145" s="131"/>
      <c r="U145" s="132"/>
      <c r="V145" s="232"/>
      <c r="W145" s="578">
        <f t="shared" si="317"/>
        <v>260</v>
      </c>
      <c r="X145" s="342">
        <f t="shared" si="314"/>
        <v>260</v>
      </c>
      <c r="Y145" s="355">
        <f t="shared" si="316"/>
        <v>0</v>
      </c>
      <c r="Z145" s="356">
        <f t="shared" si="318"/>
        <v>0</v>
      </c>
      <c r="AA145" s="464"/>
      <c r="AB145" s="127"/>
      <c r="AC145" s="127"/>
      <c r="AD145" s="127"/>
      <c r="AE145" s="127"/>
      <c r="AF145" s="127"/>
      <c r="AG145" s="127"/>
    </row>
    <row r="146" spans="1:33" ht="30" customHeight="1" x14ac:dyDescent="0.25">
      <c r="A146" s="115" t="s">
        <v>70</v>
      </c>
      <c r="B146" s="562" t="s">
        <v>367</v>
      </c>
      <c r="C146" s="159" t="s">
        <v>402</v>
      </c>
      <c r="D146" s="569" t="s">
        <v>425</v>
      </c>
      <c r="E146" s="257"/>
      <c r="F146" s="132"/>
      <c r="G146" s="133"/>
      <c r="H146" s="131"/>
      <c r="I146" s="132"/>
      <c r="J146" s="133"/>
      <c r="K146" s="350">
        <v>5</v>
      </c>
      <c r="L146" s="351">
        <v>32</v>
      </c>
      <c r="M146" s="346">
        <f t="shared" si="310"/>
        <v>160</v>
      </c>
      <c r="N146" s="350">
        <v>5</v>
      </c>
      <c r="O146" s="351">
        <v>32</v>
      </c>
      <c r="P146" s="346">
        <f t="shared" si="311"/>
        <v>160</v>
      </c>
      <c r="Q146" s="131"/>
      <c r="R146" s="132"/>
      <c r="S146" s="133"/>
      <c r="T146" s="131"/>
      <c r="U146" s="132"/>
      <c r="V146" s="232"/>
      <c r="W146" s="578">
        <f t="shared" si="317"/>
        <v>160</v>
      </c>
      <c r="X146" s="342">
        <f t="shared" si="314"/>
        <v>160</v>
      </c>
      <c r="Y146" s="355">
        <f t="shared" si="316"/>
        <v>0</v>
      </c>
      <c r="Z146" s="356">
        <f t="shared" si="318"/>
        <v>0</v>
      </c>
      <c r="AA146" s="464"/>
      <c r="AB146" s="127"/>
      <c r="AC146" s="127"/>
      <c r="AD146" s="127"/>
      <c r="AE146" s="127"/>
      <c r="AF146" s="127"/>
      <c r="AG146" s="127"/>
    </row>
    <row r="147" spans="1:33" ht="30" customHeight="1" x14ac:dyDescent="0.25">
      <c r="A147" s="115" t="s">
        <v>70</v>
      </c>
      <c r="B147" s="562" t="s">
        <v>368</v>
      </c>
      <c r="C147" s="159" t="s">
        <v>403</v>
      </c>
      <c r="D147" s="569" t="s">
        <v>423</v>
      </c>
      <c r="E147" s="257"/>
      <c r="F147" s="132"/>
      <c r="G147" s="133"/>
      <c r="H147" s="131"/>
      <c r="I147" s="132"/>
      <c r="J147" s="133"/>
      <c r="K147" s="350">
        <v>3</v>
      </c>
      <c r="L147" s="351">
        <v>350</v>
      </c>
      <c r="M147" s="346">
        <f t="shared" si="310"/>
        <v>1050</v>
      </c>
      <c r="N147" s="350">
        <v>3</v>
      </c>
      <c r="O147" s="351">
        <v>350</v>
      </c>
      <c r="P147" s="346">
        <f t="shared" si="311"/>
        <v>1050</v>
      </c>
      <c r="Q147" s="131"/>
      <c r="R147" s="132"/>
      <c r="S147" s="133"/>
      <c r="T147" s="131"/>
      <c r="U147" s="132"/>
      <c r="V147" s="232"/>
      <c r="W147" s="578">
        <f t="shared" si="317"/>
        <v>1050</v>
      </c>
      <c r="X147" s="342">
        <f t="shared" si="314"/>
        <v>1050</v>
      </c>
      <c r="Y147" s="355">
        <f t="shared" si="316"/>
        <v>0</v>
      </c>
      <c r="Z147" s="356">
        <f t="shared" si="318"/>
        <v>0</v>
      </c>
      <c r="AA147" s="464"/>
      <c r="AB147" s="127"/>
      <c r="AC147" s="127"/>
      <c r="AD147" s="127"/>
      <c r="AE147" s="127"/>
      <c r="AF147" s="127"/>
      <c r="AG147" s="127"/>
    </row>
    <row r="148" spans="1:33" ht="30" customHeight="1" x14ac:dyDescent="0.25">
      <c r="A148" s="115" t="s">
        <v>70</v>
      </c>
      <c r="B148" s="562" t="s">
        <v>369</v>
      </c>
      <c r="C148" s="159" t="s">
        <v>404</v>
      </c>
      <c r="D148" s="569" t="s">
        <v>105</v>
      </c>
      <c r="E148" s="257"/>
      <c r="F148" s="132"/>
      <c r="G148" s="133"/>
      <c r="H148" s="131"/>
      <c r="I148" s="132"/>
      <c r="J148" s="133"/>
      <c r="K148" s="349">
        <v>8</v>
      </c>
      <c r="L148" s="345">
        <v>195</v>
      </c>
      <c r="M148" s="346">
        <f t="shared" si="310"/>
        <v>1560</v>
      </c>
      <c r="N148" s="349">
        <v>8</v>
      </c>
      <c r="O148" s="345">
        <v>195</v>
      </c>
      <c r="P148" s="346">
        <f t="shared" si="311"/>
        <v>1560</v>
      </c>
      <c r="Q148" s="131"/>
      <c r="R148" s="132"/>
      <c r="S148" s="133"/>
      <c r="T148" s="131"/>
      <c r="U148" s="132"/>
      <c r="V148" s="232"/>
      <c r="W148" s="578">
        <f t="shared" si="317"/>
        <v>1560</v>
      </c>
      <c r="X148" s="342">
        <f t="shared" si="314"/>
        <v>1560</v>
      </c>
      <c r="Y148" s="355">
        <f t="shared" si="316"/>
        <v>0</v>
      </c>
      <c r="Z148" s="356">
        <f t="shared" si="318"/>
        <v>0</v>
      </c>
      <c r="AA148" s="464"/>
      <c r="AB148" s="127"/>
      <c r="AC148" s="127"/>
      <c r="AD148" s="127"/>
      <c r="AE148" s="127"/>
      <c r="AF148" s="127"/>
      <c r="AG148" s="127"/>
    </row>
    <row r="149" spans="1:33" ht="30" customHeight="1" x14ac:dyDescent="0.25">
      <c r="A149" s="115" t="s">
        <v>70</v>
      </c>
      <c r="B149" s="562" t="s">
        <v>370</v>
      </c>
      <c r="C149" s="159" t="s">
        <v>405</v>
      </c>
      <c r="D149" s="569" t="s">
        <v>105</v>
      </c>
      <c r="E149" s="257"/>
      <c r="F149" s="132"/>
      <c r="G149" s="133"/>
      <c r="H149" s="131"/>
      <c r="I149" s="132"/>
      <c r="J149" s="133"/>
      <c r="K149" s="350">
        <v>5</v>
      </c>
      <c r="L149" s="352">
        <v>1350</v>
      </c>
      <c r="M149" s="346">
        <f t="shared" si="310"/>
        <v>6750</v>
      </c>
      <c r="N149" s="350">
        <v>5</v>
      </c>
      <c r="O149" s="352">
        <v>1350</v>
      </c>
      <c r="P149" s="346">
        <f t="shared" si="311"/>
        <v>6750</v>
      </c>
      <c r="Q149" s="131"/>
      <c r="R149" s="132"/>
      <c r="S149" s="133"/>
      <c r="T149" s="131"/>
      <c r="U149" s="132"/>
      <c r="V149" s="232"/>
      <c r="W149" s="578">
        <f t="shared" si="317"/>
        <v>6750</v>
      </c>
      <c r="X149" s="342">
        <f t="shared" si="314"/>
        <v>6750</v>
      </c>
      <c r="Y149" s="355">
        <f t="shared" si="316"/>
        <v>0</v>
      </c>
      <c r="Z149" s="356">
        <f t="shared" si="318"/>
        <v>0</v>
      </c>
      <c r="AA149" s="464"/>
      <c r="AB149" s="127"/>
      <c r="AC149" s="127"/>
      <c r="AD149" s="127"/>
      <c r="AE149" s="127"/>
      <c r="AF149" s="127"/>
      <c r="AG149" s="127"/>
    </row>
    <row r="150" spans="1:33" ht="30" customHeight="1" x14ac:dyDescent="0.25">
      <c r="A150" s="115" t="s">
        <v>70</v>
      </c>
      <c r="B150" s="562" t="s">
        <v>371</v>
      </c>
      <c r="C150" s="159" t="s">
        <v>406</v>
      </c>
      <c r="D150" s="569" t="s">
        <v>423</v>
      </c>
      <c r="E150" s="257"/>
      <c r="F150" s="132"/>
      <c r="G150" s="133"/>
      <c r="H150" s="131"/>
      <c r="I150" s="132"/>
      <c r="J150" s="133"/>
      <c r="K150" s="349">
        <v>15</v>
      </c>
      <c r="L150" s="345">
        <v>170</v>
      </c>
      <c r="M150" s="346">
        <f t="shared" si="310"/>
        <v>2550</v>
      </c>
      <c r="N150" s="349">
        <v>15</v>
      </c>
      <c r="O150" s="345">
        <v>170</v>
      </c>
      <c r="P150" s="346">
        <f t="shared" si="311"/>
        <v>2550</v>
      </c>
      <c r="Q150" s="131"/>
      <c r="R150" s="132"/>
      <c r="S150" s="133"/>
      <c r="T150" s="131"/>
      <c r="U150" s="132"/>
      <c r="V150" s="232"/>
      <c r="W150" s="578">
        <f t="shared" si="317"/>
        <v>2550</v>
      </c>
      <c r="X150" s="342">
        <f t="shared" si="314"/>
        <v>2550</v>
      </c>
      <c r="Y150" s="355">
        <f t="shared" si="316"/>
        <v>0</v>
      </c>
      <c r="Z150" s="356">
        <f t="shared" si="318"/>
        <v>0</v>
      </c>
      <c r="AA150" s="464"/>
      <c r="AB150" s="127"/>
      <c r="AC150" s="127"/>
      <c r="AD150" s="127"/>
      <c r="AE150" s="127"/>
      <c r="AF150" s="127"/>
      <c r="AG150" s="127"/>
    </row>
    <row r="151" spans="1:33" ht="30" customHeight="1" x14ac:dyDescent="0.25">
      <c r="A151" s="115" t="s">
        <v>70</v>
      </c>
      <c r="B151" s="562" t="s">
        <v>372</v>
      </c>
      <c r="C151" s="159" t="s">
        <v>407</v>
      </c>
      <c r="D151" s="569" t="s">
        <v>423</v>
      </c>
      <c r="E151" s="257"/>
      <c r="F151" s="132"/>
      <c r="G151" s="133"/>
      <c r="H151" s="131"/>
      <c r="I151" s="132"/>
      <c r="J151" s="133"/>
      <c r="K151" s="349">
        <v>15</v>
      </c>
      <c r="L151" s="345">
        <v>980</v>
      </c>
      <c r="M151" s="346">
        <f t="shared" si="310"/>
        <v>14700</v>
      </c>
      <c r="N151" s="349">
        <v>15</v>
      </c>
      <c r="O151" s="345">
        <v>980</v>
      </c>
      <c r="P151" s="346">
        <f t="shared" si="311"/>
        <v>14700</v>
      </c>
      <c r="Q151" s="131"/>
      <c r="R151" s="132"/>
      <c r="S151" s="133"/>
      <c r="T151" s="131"/>
      <c r="U151" s="132"/>
      <c r="V151" s="232"/>
      <c r="W151" s="578">
        <f t="shared" si="317"/>
        <v>14700</v>
      </c>
      <c r="X151" s="342">
        <f t="shared" si="314"/>
        <v>14700</v>
      </c>
      <c r="Y151" s="355">
        <f t="shared" si="316"/>
        <v>0</v>
      </c>
      <c r="Z151" s="356">
        <f t="shared" si="318"/>
        <v>0</v>
      </c>
      <c r="AA151" s="464"/>
      <c r="AB151" s="127"/>
      <c r="AC151" s="127"/>
      <c r="AD151" s="127"/>
      <c r="AE151" s="127"/>
      <c r="AF151" s="127"/>
      <c r="AG151" s="127"/>
    </row>
    <row r="152" spans="1:33" ht="30" customHeight="1" x14ac:dyDescent="0.25">
      <c r="A152" s="115" t="s">
        <v>70</v>
      </c>
      <c r="B152" s="562" t="s">
        <v>373</v>
      </c>
      <c r="C152" s="159" t="s">
        <v>408</v>
      </c>
      <c r="D152" s="569" t="s">
        <v>105</v>
      </c>
      <c r="E152" s="257"/>
      <c r="F152" s="132"/>
      <c r="G152" s="133"/>
      <c r="H152" s="131"/>
      <c r="I152" s="132"/>
      <c r="J152" s="133"/>
      <c r="K152" s="349">
        <v>7</v>
      </c>
      <c r="L152" s="345">
        <v>225</v>
      </c>
      <c r="M152" s="346">
        <f t="shared" si="310"/>
        <v>1575</v>
      </c>
      <c r="N152" s="349">
        <v>7</v>
      </c>
      <c r="O152" s="345">
        <v>225</v>
      </c>
      <c r="P152" s="346">
        <f t="shared" si="311"/>
        <v>1575</v>
      </c>
      <c r="Q152" s="131"/>
      <c r="R152" s="132"/>
      <c r="S152" s="133"/>
      <c r="T152" s="131"/>
      <c r="U152" s="132"/>
      <c r="V152" s="232"/>
      <c r="W152" s="578">
        <f t="shared" si="317"/>
        <v>1575</v>
      </c>
      <c r="X152" s="342">
        <f t="shared" si="314"/>
        <v>1575</v>
      </c>
      <c r="Y152" s="355">
        <f t="shared" si="316"/>
        <v>0</v>
      </c>
      <c r="Z152" s="356">
        <f t="shared" si="318"/>
        <v>0</v>
      </c>
      <c r="AA152" s="464"/>
      <c r="AB152" s="127"/>
      <c r="AC152" s="127"/>
      <c r="AD152" s="127"/>
      <c r="AE152" s="127"/>
      <c r="AF152" s="127"/>
      <c r="AG152" s="127"/>
    </row>
    <row r="153" spans="1:33" ht="30" customHeight="1" x14ac:dyDescent="0.25">
      <c r="A153" s="115" t="s">
        <v>70</v>
      </c>
      <c r="B153" s="562" t="s">
        <v>374</v>
      </c>
      <c r="C153" s="159" t="s">
        <v>409</v>
      </c>
      <c r="D153" s="569" t="s">
        <v>105</v>
      </c>
      <c r="E153" s="257"/>
      <c r="F153" s="132"/>
      <c r="G153" s="133"/>
      <c r="H153" s="131"/>
      <c r="I153" s="132"/>
      <c r="J153" s="133"/>
      <c r="K153" s="349">
        <v>4</v>
      </c>
      <c r="L153" s="345">
        <v>55</v>
      </c>
      <c r="M153" s="346">
        <f t="shared" si="310"/>
        <v>220</v>
      </c>
      <c r="N153" s="349">
        <v>4</v>
      </c>
      <c r="O153" s="345">
        <v>55</v>
      </c>
      <c r="P153" s="346">
        <f t="shared" si="311"/>
        <v>220</v>
      </c>
      <c r="Q153" s="131"/>
      <c r="R153" s="132"/>
      <c r="S153" s="133"/>
      <c r="T153" s="131"/>
      <c r="U153" s="132"/>
      <c r="V153" s="232"/>
      <c r="W153" s="578">
        <f t="shared" si="317"/>
        <v>220</v>
      </c>
      <c r="X153" s="342">
        <f t="shared" si="314"/>
        <v>220</v>
      </c>
      <c r="Y153" s="355">
        <f t="shared" si="316"/>
        <v>0</v>
      </c>
      <c r="Z153" s="356">
        <f t="shared" si="318"/>
        <v>0</v>
      </c>
      <c r="AA153" s="464"/>
      <c r="AB153" s="127"/>
      <c r="AC153" s="127"/>
      <c r="AD153" s="127"/>
      <c r="AE153" s="127"/>
      <c r="AF153" s="127"/>
      <c r="AG153" s="127"/>
    </row>
    <row r="154" spans="1:33" ht="30" customHeight="1" x14ac:dyDescent="0.25">
      <c r="A154" s="115" t="s">
        <v>70</v>
      </c>
      <c r="B154" s="562" t="s">
        <v>375</v>
      </c>
      <c r="C154" s="159" t="s">
        <v>410</v>
      </c>
      <c r="D154" s="569" t="s">
        <v>105</v>
      </c>
      <c r="E154" s="257"/>
      <c r="F154" s="132"/>
      <c r="G154" s="133"/>
      <c r="H154" s="131"/>
      <c r="I154" s="132"/>
      <c r="J154" s="133"/>
      <c r="K154" s="350">
        <v>8</v>
      </c>
      <c r="L154" s="351">
        <v>55</v>
      </c>
      <c r="M154" s="346">
        <f t="shared" si="310"/>
        <v>440</v>
      </c>
      <c r="N154" s="350">
        <v>8</v>
      </c>
      <c r="O154" s="351">
        <v>55</v>
      </c>
      <c r="P154" s="346">
        <f t="shared" si="311"/>
        <v>440</v>
      </c>
      <c r="Q154" s="131"/>
      <c r="R154" s="132"/>
      <c r="S154" s="133"/>
      <c r="T154" s="131"/>
      <c r="U154" s="132"/>
      <c r="V154" s="232"/>
      <c r="W154" s="578">
        <f t="shared" si="317"/>
        <v>440</v>
      </c>
      <c r="X154" s="342">
        <f t="shared" si="314"/>
        <v>440</v>
      </c>
      <c r="Y154" s="355">
        <f t="shared" si="316"/>
        <v>0</v>
      </c>
      <c r="Z154" s="356">
        <f t="shared" si="318"/>
        <v>0</v>
      </c>
      <c r="AA154" s="464"/>
      <c r="AB154" s="127"/>
      <c r="AC154" s="127"/>
      <c r="AD154" s="127"/>
      <c r="AE154" s="127"/>
      <c r="AF154" s="127"/>
      <c r="AG154" s="127"/>
    </row>
    <row r="155" spans="1:33" ht="30" customHeight="1" x14ac:dyDescent="0.25">
      <c r="A155" s="115" t="s">
        <v>70</v>
      </c>
      <c r="B155" s="562" t="s">
        <v>376</v>
      </c>
      <c r="C155" s="159" t="s">
        <v>411</v>
      </c>
      <c r="D155" s="569" t="s">
        <v>105</v>
      </c>
      <c r="E155" s="257"/>
      <c r="F155" s="132"/>
      <c r="G155" s="133"/>
      <c r="H155" s="131"/>
      <c r="I155" s="132"/>
      <c r="J155" s="133"/>
      <c r="K155" s="350">
        <v>7</v>
      </c>
      <c r="L155" s="351">
        <v>55</v>
      </c>
      <c r="M155" s="346">
        <f t="shared" si="310"/>
        <v>385</v>
      </c>
      <c r="N155" s="350">
        <v>7</v>
      </c>
      <c r="O155" s="351">
        <v>55</v>
      </c>
      <c r="P155" s="346">
        <f t="shared" si="311"/>
        <v>385</v>
      </c>
      <c r="Q155" s="131"/>
      <c r="R155" s="132"/>
      <c r="S155" s="133"/>
      <c r="T155" s="131"/>
      <c r="U155" s="132"/>
      <c r="V155" s="232"/>
      <c r="W155" s="578">
        <f t="shared" si="317"/>
        <v>385</v>
      </c>
      <c r="X155" s="342">
        <f t="shared" si="314"/>
        <v>385</v>
      </c>
      <c r="Y155" s="355">
        <f t="shared" si="316"/>
        <v>0</v>
      </c>
      <c r="Z155" s="356">
        <f t="shared" si="318"/>
        <v>0</v>
      </c>
      <c r="AA155" s="464"/>
      <c r="AB155" s="127"/>
      <c r="AC155" s="127"/>
      <c r="AD155" s="127"/>
      <c r="AE155" s="127"/>
      <c r="AF155" s="127"/>
      <c r="AG155" s="127"/>
    </row>
    <row r="156" spans="1:33" ht="30" customHeight="1" x14ac:dyDescent="0.25">
      <c r="A156" s="115" t="s">
        <v>70</v>
      </c>
      <c r="B156" s="562" t="s">
        <v>377</v>
      </c>
      <c r="C156" s="159" t="s">
        <v>412</v>
      </c>
      <c r="D156" s="569" t="s">
        <v>429</v>
      </c>
      <c r="E156" s="257"/>
      <c r="F156" s="132"/>
      <c r="G156" s="133"/>
      <c r="H156" s="131"/>
      <c r="I156" s="132"/>
      <c r="J156" s="133"/>
      <c r="K156" s="349">
        <v>1</v>
      </c>
      <c r="L156" s="345">
        <v>320</v>
      </c>
      <c r="M156" s="346">
        <f t="shared" si="310"/>
        <v>320</v>
      </c>
      <c r="N156" s="349">
        <v>1</v>
      </c>
      <c r="O156" s="345">
        <v>320</v>
      </c>
      <c r="P156" s="346">
        <f t="shared" si="311"/>
        <v>320</v>
      </c>
      <c r="Q156" s="131"/>
      <c r="R156" s="132"/>
      <c r="S156" s="133"/>
      <c r="T156" s="131"/>
      <c r="U156" s="132"/>
      <c r="V156" s="232"/>
      <c r="W156" s="578">
        <f t="shared" si="317"/>
        <v>320</v>
      </c>
      <c r="X156" s="342">
        <f t="shared" si="314"/>
        <v>320</v>
      </c>
      <c r="Y156" s="355">
        <f t="shared" si="316"/>
        <v>0</v>
      </c>
      <c r="Z156" s="356">
        <f t="shared" si="318"/>
        <v>0</v>
      </c>
      <c r="AA156" s="464"/>
      <c r="AB156" s="127"/>
      <c r="AC156" s="127"/>
      <c r="AD156" s="127"/>
      <c r="AE156" s="127"/>
      <c r="AF156" s="127"/>
      <c r="AG156" s="127"/>
    </row>
    <row r="157" spans="1:33" ht="30" customHeight="1" x14ac:dyDescent="0.25">
      <c r="A157" s="115" t="s">
        <v>70</v>
      </c>
      <c r="B157" s="562" t="s">
        <v>378</v>
      </c>
      <c r="C157" s="159" t="s">
        <v>413</v>
      </c>
      <c r="D157" s="569" t="s">
        <v>427</v>
      </c>
      <c r="E157" s="257"/>
      <c r="F157" s="132"/>
      <c r="G157" s="133"/>
      <c r="H157" s="131"/>
      <c r="I157" s="132"/>
      <c r="J157" s="133"/>
      <c r="K157" s="349">
        <v>3</v>
      </c>
      <c r="L157" s="345">
        <v>980</v>
      </c>
      <c r="M157" s="346">
        <f t="shared" si="310"/>
        <v>2940</v>
      </c>
      <c r="N157" s="349">
        <v>3</v>
      </c>
      <c r="O157" s="345">
        <v>980</v>
      </c>
      <c r="P157" s="346">
        <f t="shared" si="311"/>
        <v>2940</v>
      </c>
      <c r="Q157" s="131"/>
      <c r="R157" s="132"/>
      <c r="S157" s="133"/>
      <c r="T157" s="131"/>
      <c r="U157" s="132"/>
      <c r="V157" s="232"/>
      <c r="W157" s="578">
        <f t="shared" si="317"/>
        <v>2940</v>
      </c>
      <c r="X157" s="342">
        <f t="shared" si="314"/>
        <v>2940</v>
      </c>
      <c r="Y157" s="355">
        <f t="shared" si="316"/>
        <v>0</v>
      </c>
      <c r="Z157" s="356">
        <f t="shared" si="318"/>
        <v>0</v>
      </c>
      <c r="AA157" s="464"/>
      <c r="AB157" s="127"/>
      <c r="AC157" s="127"/>
      <c r="AD157" s="127"/>
      <c r="AE157" s="127"/>
      <c r="AF157" s="127"/>
      <c r="AG157" s="127"/>
    </row>
    <row r="158" spans="1:33" ht="30" customHeight="1" x14ac:dyDescent="0.25">
      <c r="A158" s="115" t="s">
        <v>70</v>
      </c>
      <c r="B158" s="562" t="s">
        <v>379</v>
      </c>
      <c r="C158" s="159" t="s">
        <v>414</v>
      </c>
      <c r="D158" s="569" t="s">
        <v>105</v>
      </c>
      <c r="E158" s="257"/>
      <c r="F158" s="132"/>
      <c r="G158" s="133"/>
      <c r="H158" s="131"/>
      <c r="I158" s="132"/>
      <c r="J158" s="133"/>
      <c r="K158" s="349">
        <v>1</v>
      </c>
      <c r="L158" s="345">
        <v>160</v>
      </c>
      <c r="M158" s="346">
        <f t="shared" si="310"/>
        <v>160</v>
      </c>
      <c r="N158" s="349">
        <v>1</v>
      </c>
      <c r="O158" s="345">
        <v>160</v>
      </c>
      <c r="P158" s="346">
        <f t="shared" si="311"/>
        <v>160</v>
      </c>
      <c r="Q158" s="131"/>
      <c r="R158" s="132"/>
      <c r="S158" s="133"/>
      <c r="T158" s="131"/>
      <c r="U158" s="132"/>
      <c r="V158" s="232"/>
      <c r="W158" s="578">
        <f t="shared" si="317"/>
        <v>160</v>
      </c>
      <c r="X158" s="342">
        <f t="shared" si="314"/>
        <v>160</v>
      </c>
      <c r="Y158" s="355">
        <f t="shared" si="316"/>
        <v>0</v>
      </c>
      <c r="Z158" s="356">
        <f t="shared" si="318"/>
        <v>0</v>
      </c>
      <c r="AA158" s="464"/>
      <c r="AB158" s="127"/>
      <c r="AC158" s="127"/>
      <c r="AD158" s="127"/>
      <c r="AE158" s="127"/>
      <c r="AF158" s="127"/>
      <c r="AG158" s="127"/>
    </row>
    <row r="159" spans="1:33" ht="30" customHeight="1" x14ac:dyDescent="0.25">
      <c r="A159" s="115" t="s">
        <v>70</v>
      </c>
      <c r="B159" s="562" t="s">
        <v>380</v>
      </c>
      <c r="C159" s="159" t="s">
        <v>415</v>
      </c>
      <c r="D159" s="569" t="s">
        <v>426</v>
      </c>
      <c r="E159" s="257"/>
      <c r="F159" s="132"/>
      <c r="G159" s="133"/>
      <c r="H159" s="131"/>
      <c r="I159" s="132"/>
      <c r="J159" s="133"/>
      <c r="K159" s="349">
        <v>45</v>
      </c>
      <c r="L159" s="345">
        <v>120</v>
      </c>
      <c r="M159" s="346">
        <f t="shared" si="310"/>
        <v>5400</v>
      </c>
      <c r="N159" s="349">
        <v>45</v>
      </c>
      <c r="O159" s="345">
        <v>120</v>
      </c>
      <c r="P159" s="346">
        <f t="shared" si="311"/>
        <v>5400</v>
      </c>
      <c r="Q159" s="131"/>
      <c r="R159" s="132"/>
      <c r="S159" s="133"/>
      <c r="T159" s="131"/>
      <c r="U159" s="132"/>
      <c r="V159" s="232"/>
      <c r="W159" s="578">
        <f t="shared" si="317"/>
        <v>5400</v>
      </c>
      <c r="X159" s="342">
        <f t="shared" si="314"/>
        <v>5400</v>
      </c>
      <c r="Y159" s="355">
        <f t="shared" si="316"/>
        <v>0</v>
      </c>
      <c r="Z159" s="356">
        <f t="shared" si="318"/>
        <v>0</v>
      </c>
      <c r="AA159" s="464"/>
      <c r="AB159" s="127"/>
      <c r="AC159" s="127"/>
      <c r="AD159" s="127"/>
      <c r="AE159" s="127"/>
      <c r="AF159" s="127"/>
      <c r="AG159" s="127"/>
    </row>
    <row r="160" spans="1:33" ht="30" customHeight="1" x14ac:dyDescent="0.25">
      <c r="A160" s="115" t="s">
        <v>70</v>
      </c>
      <c r="B160" s="562" t="s">
        <v>381</v>
      </c>
      <c r="C160" s="159" t="s">
        <v>416</v>
      </c>
      <c r="D160" s="569" t="s">
        <v>105</v>
      </c>
      <c r="E160" s="257"/>
      <c r="F160" s="132"/>
      <c r="G160" s="133"/>
      <c r="H160" s="131"/>
      <c r="I160" s="132"/>
      <c r="J160" s="133"/>
      <c r="K160" s="349">
        <v>6</v>
      </c>
      <c r="L160" s="345">
        <v>160</v>
      </c>
      <c r="M160" s="346">
        <f t="shared" si="310"/>
        <v>960</v>
      </c>
      <c r="N160" s="349">
        <v>6</v>
      </c>
      <c r="O160" s="345">
        <v>160</v>
      </c>
      <c r="P160" s="346">
        <f t="shared" si="311"/>
        <v>960</v>
      </c>
      <c r="Q160" s="131"/>
      <c r="R160" s="132"/>
      <c r="S160" s="133"/>
      <c r="T160" s="131"/>
      <c r="U160" s="132"/>
      <c r="V160" s="232"/>
      <c r="W160" s="578">
        <f t="shared" si="317"/>
        <v>960</v>
      </c>
      <c r="X160" s="342">
        <f t="shared" si="314"/>
        <v>960</v>
      </c>
      <c r="Y160" s="355">
        <f t="shared" si="316"/>
        <v>0</v>
      </c>
      <c r="Z160" s="356">
        <f t="shared" si="318"/>
        <v>0</v>
      </c>
      <c r="AA160" s="464"/>
      <c r="AB160" s="127"/>
      <c r="AC160" s="127"/>
      <c r="AD160" s="127"/>
      <c r="AE160" s="127"/>
      <c r="AF160" s="127"/>
      <c r="AG160" s="127"/>
    </row>
    <row r="161" spans="1:33" ht="30" customHeight="1" x14ac:dyDescent="0.25">
      <c r="A161" s="115" t="s">
        <v>70</v>
      </c>
      <c r="B161" s="562" t="s">
        <v>382</v>
      </c>
      <c r="C161" s="159" t="s">
        <v>417</v>
      </c>
      <c r="D161" s="569" t="s">
        <v>105</v>
      </c>
      <c r="E161" s="257"/>
      <c r="F161" s="132"/>
      <c r="G161" s="133"/>
      <c r="H161" s="131"/>
      <c r="I161" s="132"/>
      <c r="J161" s="133"/>
      <c r="K161" s="349">
        <v>1</v>
      </c>
      <c r="L161" s="345">
        <v>170</v>
      </c>
      <c r="M161" s="346">
        <f t="shared" si="310"/>
        <v>170</v>
      </c>
      <c r="N161" s="349">
        <v>1</v>
      </c>
      <c r="O161" s="345">
        <v>170</v>
      </c>
      <c r="P161" s="346">
        <f t="shared" si="311"/>
        <v>170</v>
      </c>
      <c r="Q161" s="131"/>
      <c r="R161" s="132"/>
      <c r="S161" s="133"/>
      <c r="T161" s="131"/>
      <c r="U161" s="132"/>
      <c r="V161" s="232"/>
      <c r="W161" s="578">
        <f t="shared" si="317"/>
        <v>170</v>
      </c>
      <c r="X161" s="342">
        <f t="shared" si="314"/>
        <v>170</v>
      </c>
      <c r="Y161" s="355">
        <f t="shared" si="316"/>
        <v>0</v>
      </c>
      <c r="Z161" s="356">
        <f t="shared" si="318"/>
        <v>0</v>
      </c>
      <c r="AA161" s="464"/>
      <c r="AB161" s="127"/>
      <c r="AC161" s="127"/>
      <c r="AD161" s="127"/>
      <c r="AE161" s="127"/>
      <c r="AF161" s="127"/>
      <c r="AG161" s="127"/>
    </row>
    <row r="162" spans="1:33" ht="30" customHeight="1" x14ac:dyDescent="0.25">
      <c r="A162" s="115" t="s">
        <v>70</v>
      </c>
      <c r="B162" s="562" t="s">
        <v>383</v>
      </c>
      <c r="C162" s="159" t="s">
        <v>418</v>
      </c>
      <c r="D162" s="569" t="s">
        <v>105</v>
      </c>
      <c r="E162" s="257"/>
      <c r="F162" s="132"/>
      <c r="G162" s="133"/>
      <c r="H162" s="131"/>
      <c r="I162" s="132"/>
      <c r="J162" s="133"/>
      <c r="K162" s="349">
        <v>1</v>
      </c>
      <c r="L162" s="345">
        <v>1610</v>
      </c>
      <c r="M162" s="346">
        <f t="shared" si="310"/>
        <v>1610</v>
      </c>
      <c r="N162" s="349">
        <v>1</v>
      </c>
      <c r="O162" s="345">
        <v>1610</v>
      </c>
      <c r="P162" s="346">
        <f t="shared" si="311"/>
        <v>1610</v>
      </c>
      <c r="Q162" s="131"/>
      <c r="R162" s="132"/>
      <c r="S162" s="133"/>
      <c r="T162" s="131"/>
      <c r="U162" s="132"/>
      <c r="V162" s="232"/>
      <c r="W162" s="578">
        <f t="shared" si="317"/>
        <v>1610</v>
      </c>
      <c r="X162" s="342">
        <f t="shared" si="314"/>
        <v>1610</v>
      </c>
      <c r="Y162" s="355">
        <f t="shared" si="316"/>
        <v>0</v>
      </c>
      <c r="Z162" s="356">
        <f t="shared" si="318"/>
        <v>0</v>
      </c>
      <c r="AA162" s="464"/>
      <c r="AB162" s="127"/>
      <c r="AC162" s="127"/>
      <c r="AD162" s="127"/>
      <c r="AE162" s="127"/>
      <c r="AF162" s="127"/>
      <c r="AG162" s="127"/>
    </row>
    <row r="163" spans="1:33" ht="30" customHeight="1" x14ac:dyDescent="0.25">
      <c r="A163" s="115" t="s">
        <v>70</v>
      </c>
      <c r="B163" s="562" t="s">
        <v>384</v>
      </c>
      <c r="C163" s="159" t="s">
        <v>419</v>
      </c>
      <c r="D163" s="569" t="s">
        <v>105</v>
      </c>
      <c r="E163" s="257"/>
      <c r="F163" s="132"/>
      <c r="G163" s="133"/>
      <c r="H163" s="131"/>
      <c r="I163" s="132"/>
      <c r="J163" s="133"/>
      <c r="K163" s="349">
        <v>1</v>
      </c>
      <c r="L163" s="345">
        <v>37000</v>
      </c>
      <c r="M163" s="346">
        <f t="shared" si="310"/>
        <v>37000</v>
      </c>
      <c r="N163" s="349">
        <v>1</v>
      </c>
      <c r="O163" s="345">
        <v>37000</v>
      </c>
      <c r="P163" s="346">
        <f t="shared" si="311"/>
        <v>37000</v>
      </c>
      <c r="Q163" s="131"/>
      <c r="R163" s="132"/>
      <c r="S163" s="133"/>
      <c r="T163" s="131"/>
      <c r="U163" s="132"/>
      <c r="V163" s="232"/>
      <c r="W163" s="578">
        <f t="shared" si="317"/>
        <v>37000</v>
      </c>
      <c r="X163" s="342">
        <f t="shared" si="314"/>
        <v>37000</v>
      </c>
      <c r="Y163" s="355">
        <f t="shared" si="316"/>
        <v>0</v>
      </c>
      <c r="Z163" s="356">
        <f t="shared" si="318"/>
        <v>0</v>
      </c>
      <c r="AA163" s="464"/>
      <c r="AB163" s="127"/>
      <c r="AC163" s="127"/>
      <c r="AD163" s="127"/>
      <c r="AE163" s="127"/>
      <c r="AF163" s="127"/>
      <c r="AG163" s="127"/>
    </row>
    <row r="164" spans="1:33" ht="30" customHeight="1" x14ac:dyDescent="0.25">
      <c r="A164" s="115" t="s">
        <v>70</v>
      </c>
      <c r="B164" s="562" t="s">
        <v>385</v>
      </c>
      <c r="C164" s="159" t="s">
        <v>420</v>
      </c>
      <c r="D164" s="569" t="s">
        <v>105</v>
      </c>
      <c r="E164" s="257"/>
      <c r="F164" s="132"/>
      <c r="G164" s="133"/>
      <c r="H164" s="131"/>
      <c r="I164" s="132"/>
      <c r="J164" s="133"/>
      <c r="K164" s="349">
        <v>2</v>
      </c>
      <c r="L164" s="345">
        <v>220</v>
      </c>
      <c r="M164" s="346">
        <f t="shared" si="310"/>
        <v>440</v>
      </c>
      <c r="N164" s="349">
        <v>2</v>
      </c>
      <c r="O164" s="345">
        <v>220</v>
      </c>
      <c r="P164" s="346">
        <f t="shared" si="311"/>
        <v>440</v>
      </c>
      <c r="Q164" s="131"/>
      <c r="R164" s="132"/>
      <c r="S164" s="133"/>
      <c r="T164" s="131"/>
      <c r="U164" s="132"/>
      <c r="V164" s="232"/>
      <c r="W164" s="578">
        <f t="shared" si="317"/>
        <v>440</v>
      </c>
      <c r="X164" s="342">
        <f t="shared" si="314"/>
        <v>440</v>
      </c>
      <c r="Y164" s="355">
        <f t="shared" si="316"/>
        <v>0</v>
      </c>
      <c r="Z164" s="356">
        <f t="shared" si="318"/>
        <v>0</v>
      </c>
      <c r="AA164" s="464"/>
      <c r="AB164" s="127"/>
      <c r="AC164" s="127"/>
      <c r="AD164" s="127"/>
      <c r="AE164" s="127"/>
      <c r="AF164" s="127"/>
      <c r="AG164" s="127"/>
    </row>
    <row r="165" spans="1:33" ht="30" customHeight="1" x14ac:dyDescent="0.25">
      <c r="A165" s="559" t="s">
        <v>70</v>
      </c>
      <c r="B165" s="563" t="s">
        <v>386</v>
      </c>
      <c r="C165" s="565" t="s">
        <v>421</v>
      </c>
      <c r="D165" s="570" t="s">
        <v>422</v>
      </c>
      <c r="E165" s="568"/>
      <c r="F165" s="556"/>
      <c r="G165" s="557">
        <f>E165*F165</f>
        <v>0</v>
      </c>
      <c r="H165" s="555"/>
      <c r="I165" s="556"/>
      <c r="J165" s="557">
        <f>H165*I165</f>
        <v>0</v>
      </c>
      <c r="K165" s="349">
        <v>1</v>
      </c>
      <c r="L165" s="345">
        <v>450</v>
      </c>
      <c r="M165" s="346">
        <f>K165*L165</f>
        <v>450</v>
      </c>
      <c r="N165" s="349">
        <v>1</v>
      </c>
      <c r="O165" s="345">
        <v>450</v>
      </c>
      <c r="P165" s="346">
        <f>N165*O165</f>
        <v>450</v>
      </c>
      <c r="Q165" s="555"/>
      <c r="R165" s="556"/>
      <c r="S165" s="557">
        <f>Q165*R165</f>
        <v>0</v>
      </c>
      <c r="T165" s="555"/>
      <c r="U165" s="556"/>
      <c r="V165" s="575">
        <f>T165*U165</f>
        <v>0</v>
      </c>
      <c r="W165" s="579">
        <f>G165+M165+S165</f>
        <v>450</v>
      </c>
      <c r="X165" s="572">
        <f>J165+P165+V165</f>
        <v>450</v>
      </c>
      <c r="Y165" s="572">
        <f t="shared" si="283"/>
        <v>0</v>
      </c>
      <c r="Z165" s="573">
        <f t="shared" si="284"/>
        <v>0</v>
      </c>
      <c r="AA165" s="580"/>
      <c r="AB165" s="127"/>
      <c r="AC165" s="127"/>
      <c r="AD165" s="127"/>
      <c r="AE165" s="127"/>
      <c r="AF165" s="127"/>
      <c r="AG165" s="127"/>
    </row>
    <row r="166" spans="1:33" s="554" customFormat="1" ht="30" customHeight="1" thickBot="1" x14ac:dyDescent="0.3">
      <c r="A166" s="560" t="s">
        <v>70</v>
      </c>
      <c r="B166" s="564" t="s">
        <v>477</v>
      </c>
      <c r="C166" s="566" t="s">
        <v>488</v>
      </c>
      <c r="D166" s="571" t="s">
        <v>105</v>
      </c>
      <c r="E166" s="546">
        <v>5</v>
      </c>
      <c r="F166" s="547">
        <v>207.8</v>
      </c>
      <c r="G166" s="548">
        <f>E166*F166</f>
        <v>1039</v>
      </c>
      <c r="H166" s="549">
        <v>5</v>
      </c>
      <c r="I166" s="547">
        <v>207.8</v>
      </c>
      <c r="J166" s="548">
        <f>H166*I166</f>
        <v>1039</v>
      </c>
      <c r="K166" s="550"/>
      <c r="L166" s="547"/>
      <c r="M166" s="548">
        <f>K166*L166</f>
        <v>0</v>
      </c>
      <c r="N166" s="550"/>
      <c r="O166" s="547"/>
      <c r="P166" s="548">
        <f>N166*O166</f>
        <v>0</v>
      </c>
      <c r="Q166" s="551"/>
      <c r="R166" s="547"/>
      <c r="S166" s="548">
        <f>Q166*R166</f>
        <v>0</v>
      </c>
      <c r="T166" s="551"/>
      <c r="U166" s="547"/>
      <c r="V166" s="552">
        <f>T166*U166</f>
        <v>0</v>
      </c>
      <c r="W166" s="579">
        <f>G166+M166+S166</f>
        <v>1039</v>
      </c>
      <c r="X166" s="572">
        <f>J166+P166+V166</f>
        <v>1039</v>
      </c>
      <c r="Y166" s="572">
        <f t="shared" si="283"/>
        <v>0</v>
      </c>
      <c r="Z166" s="573">
        <f t="shared" si="284"/>
        <v>0</v>
      </c>
      <c r="AA166" s="581"/>
      <c r="AB166" s="553"/>
      <c r="AC166" s="553"/>
      <c r="AD166" s="553"/>
      <c r="AE166" s="553"/>
      <c r="AF166" s="553"/>
      <c r="AG166" s="553"/>
    </row>
    <row r="167" spans="1:33" ht="30" customHeight="1" thickBot="1" x14ac:dyDescent="0.3">
      <c r="A167" s="162" t="s">
        <v>212</v>
      </c>
      <c r="B167" s="425"/>
      <c r="C167" s="164"/>
      <c r="D167" s="278"/>
      <c r="E167" s="169">
        <f>E130+E126+E122</f>
        <v>14</v>
      </c>
      <c r="F167" s="185"/>
      <c r="G167" s="168">
        <f t="shared" ref="G167:H167" si="319">G130+G126+G122</f>
        <v>7679</v>
      </c>
      <c r="H167" s="169">
        <f t="shared" si="319"/>
        <v>14</v>
      </c>
      <c r="I167" s="185"/>
      <c r="J167" s="168">
        <f t="shared" ref="J167:K167" si="320">J130+J126+J122</f>
        <v>7679</v>
      </c>
      <c r="K167" s="186">
        <f t="shared" si="320"/>
        <v>455</v>
      </c>
      <c r="L167" s="185"/>
      <c r="M167" s="168">
        <f t="shared" ref="M167:N167" si="321">M130+M126+M122</f>
        <v>100000</v>
      </c>
      <c r="N167" s="186">
        <f t="shared" si="321"/>
        <v>455</v>
      </c>
      <c r="O167" s="185"/>
      <c r="P167" s="168">
        <f t="shared" ref="P167:Q167" si="322">P130+P126+P122</f>
        <v>100000</v>
      </c>
      <c r="Q167" s="186">
        <f t="shared" si="322"/>
        <v>0</v>
      </c>
      <c r="R167" s="185"/>
      <c r="S167" s="168">
        <f t="shared" ref="S167:T167" si="323">S130+S126+S122</f>
        <v>0</v>
      </c>
      <c r="T167" s="186">
        <f t="shared" si="323"/>
        <v>0</v>
      </c>
      <c r="U167" s="185"/>
      <c r="V167" s="170">
        <f t="shared" ref="V167:X167" si="324">V130+V126+V122</f>
        <v>0</v>
      </c>
      <c r="W167" s="582">
        <f t="shared" si="324"/>
        <v>107679</v>
      </c>
      <c r="X167" s="583">
        <f t="shared" si="324"/>
        <v>107679</v>
      </c>
      <c r="Y167" s="583">
        <f t="shared" si="283"/>
        <v>0</v>
      </c>
      <c r="Z167" s="583">
        <f t="shared" si="284"/>
        <v>0</v>
      </c>
      <c r="AA167" s="584"/>
      <c r="AB167" s="7"/>
      <c r="AC167" s="7"/>
      <c r="AD167" s="7"/>
      <c r="AE167" s="7"/>
      <c r="AF167" s="7"/>
      <c r="AG167" s="7"/>
    </row>
    <row r="168" spans="1:33" ht="30" customHeight="1" thickBot="1" x14ac:dyDescent="0.3">
      <c r="A168" s="174" t="s">
        <v>65</v>
      </c>
      <c r="B168" s="204">
        <v>7</v>
      </c>
      <c r="C168" s="176" t="s">
        <v>213</v>
      </c>
      <c r="D168" s="177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223"/>
      <c r="X168" s="223"/>
      <c r="Y168" s="178"/>
      <c r="Z168" s="223"/>
      <c r="AA168" s="224"/>
      <c r="AB168" s="7"/>
      <c r="AC168" s="7"/>
      <c r="AD168" s="7"/>
      <c r="AE168" s="7"/>
      <c r="AF168" s="7"/>
      <c r="AG168" s="7"/>
    </row>
    <row r="169" spans="1:33" ht="30" customHeight="1" x14ac:dyDescent="0.25">
      <c r="A169" s="115" t="s">
        <v>70</v>
      </c>
      <c r="B169" s="116" t="s">
        <v>214</v>
      </c>
      <c r="C169" s="183" t="s">
        <v>215</v>
      </c>
      <c r="D169" s="118" t="s">
        <v>105</v>
      </c>
      <c r="E169" s="119"/>
      <c r="F169" s="120"/>
      <c r="G169" s="121">
        <f t="shared" ref="G169:G179" si="325">E169*F169</f>
        <v>0</v>
      </c>
      <c r="H169" s="119"/>
      <c r="I169" s="120"/>
      <c r="J169" s="121">
        <f t="shared" ref="J169:J179" si="326">H169*I169</f>
        <v>0</v>
      </c>
      <c r="K169" s="119"/>
      <c r="L169" s="120"/>
      <c r="M169" s="121">
        <f t="shared" ref="M169:M179" si="327">K169*L169</f>
        <v>0</v>
      </c>
      <c r="N169" s="119"/>
      <c r="O169" s="120"/>
      <c r="P169" s="121">
        <f t="shared" ref="P169:P179" si="328">N169*O169</f>
        <v>0</v>
      </c>
      <c r="Q169" s="119"/>
      <c r="R169" s="120"/>
      <c r="S169" s="121">
        <f t="shared" ref="S169:S179" si="329">Q169*R169</f>
        <v>0</v>
      </c>
      <c r="T169" s="119"/>
      <c r="U169" s="120"/>
      <c r="V169" s="225">
        <f t="shared" ref="V169:V179" si="330">T169*U169</f>
        <v>0</v>
      </c>
      <c r="W169" s="226">
        <f t="shared" ref="W169:W179" si="331">G169+M169+S169</f>
        <v>0</v>
      </c>
      <c r="X169" s="227">
        <f t="shared" ref="X169:X179" si="332">J169+P169+V169</f>
        <v>0</v>
      </c>
      <c r="Y169" s="227">
        <f t="shared" ref="Y169:Y180" si="333">W169-X169</f>
        <v>0</v>
      </c>
      <c r="Z169" s="228" t="e">
        <f t="shared" ref="Z169:Z180" si="334">Y169/W169</f>
        <v>#DIV/0!</v>
      </c>
      <c r="AA169" s="229"/>
      <c r="AB169" s="127"/>
      <c r="AC169" s="127"/>
      <c r="AD169" s="127"/>
      <c r="AE169" s="127"/>
      <c r="AF169" s="127"/>
      <c r="AG169" s="127"/>
    </row>
    <row r="170" spans="1:33" ht="30" customHeight="1" x14ac:dyDescent="0.25">
      <c r="A170" s="115" t="s">
        <v>70</v>
      </c>
      <c r="B170" s="116" t="s">
        <v>216</v>
      </c>
      <c r="C170" s="183" t="s">
        <v>217</v>
      </c>
      <c r="D170" s="118" t="s">
        <v>105</v>
      </c>
      <c r="E170" s="119"/>
      <c r="F170" s="120"/>
      <c r="G170" s="121">
        <f t="shared" si="325"/>
        <v>0</v>
      </c>
      <c r="H170" s="119"/>
      <c r="I170" s="120"/>
      <c r="J170" s="121">
        <f t="shared" si="326"/>
        <v>0</v>
      </c>
      <c r="K170" s="119"/>
      <c r="L170" s="120"/>
      <c r="M170" s="121">
        <f t="shared" si="327"/>
        <v>0</v>
      </c>
      <c r="N170" s="119"/>
      <c r="O170" s="120"/>
      <c r="P170" s="121">
        <f t="shared" si="328"/>
        <v>0</v>
      </c>
      <c r="Q170" s="119"/>
      <c r="R170" s="120"/>
      <c r="S170" s="121">
        <f t="shared" si="329"/>
        <v>0</v>
      </c>
      <c r="T170" s="119"/>
      <c r="U170" s="120"/>
      <c r="V170" s="225">
        <f t="shared" si="330"/>
        <v>0</v>
      </c>
      <c r="W170" s="230">
        <f t="shared" si="331"/>
        <v>0</v>
      </c>
      <c r="X170" s="123">
        <f t="shared" si="332"/>
        <v>0</v>
      </c>
      <c r="Y170" s="123">
        <f t="shared" si="333"/>
        <v>0</v>
      </c>
      <c r="Z170" s="124" t="e">
        <f t="shared" si="334"/>
        <v>#DIV/0!</v>
      </c>
      <c r="AA170" s="125"/>
      <c r="AB170" s="127"/>
      <c r="AC170" s="127"/>
      <c r="AD170" s="127"/>
      <c r="AE170" s="127"/>
      <c r="AF170" s="127"/>
      <c r="AG170" s="127"/>
    </row>
    <row r="171" spans="1:33" ht="30" customHeight="1" x14ac:dyDescent="0.25">
      <c r="A171" s="115" t="s">
        <v>70</v>
      </c>
      <c r="B171" s="116" t="s">
        <v>218</v>
      </c>
      <c r="C171" s="183" t="s">
        <v>219</v>
      </c>
      <c r="D171" s="118" t="s">
        <v>105</v>
      </c>
      <c r="E171" s="119"/>
      <c r="F171" s="120"/>
      <c r="G171" s="121">
        <f t="shared" si="325"/>
        <v>0</v>
      </c>
      <c r="H171" s="119"/>
      <c r="I171" s="120"/>
      <c r="J171" s="121">
        <f t="shared" si="326"/>
        <v>0</v>
      </c>
      <c r="K171" s="119"/>
      <c r="L171" s="120"/>
      <c r="M171" s="121">
        <f t="shared" si="327"/>
        <v>0</v>
      </c>
      <c r="N171" s="119"/>
      <c r="O171" s="120"/>
      <c r="P171" s="121">
        <f t="shared" si="328"/>
        <v>0</v>
      </c>
      <c r="Q171" s="119"/>
      <c r="R171" s="120"/>
      <c r="S171" s="121">
        <f t="shared" si="329"/>
        <v>0</v>
      </c>
      <c r="T171" s="119"/>
      <c r="U171" s="120"/>
      <c r="V171" s="225">
        <f t="shared" si="330"/>
        <v>0</v>
      </c>
      <c r="W171" s="230">
        <f t="shared" si="331"/>
        <v>0</v>
      </c>
      <c r="X171" s="123">
        <f t="shared" si="332"/>
        <v>0</v>
      </c>
      <c r="Y171" s="123">
        <f t="shared" si="333"/>
        <v>0</v>
      </c>
      <c r="Z171" s="124" t="e">
        <f t="shared" si="334"/>
        <v>#DIV/0!</v>
      </c>
      <c r="AA171" s="125"/>
      <c r="AB171" s="127"/>
      <c r="AC171" s="127"/>
      <c r="AD171" s="127"/>
      <c r="AE171" s="127"/>
      <c r="AF171" s="127"/>
      <c r="AG171" s="127"/>
    </row>
    <row r="172" spans="1:33" ht="30" customHeight="1" x14ac:dyDescent="0.25">
      <c r="A172" s="115" t="s">
        <v>70</v>
      </c>
      <c r="B172" s="116" t="s">
        <v>220</v>
      </c>
      <c r="C172" s="183" t="s">
        <v>221</v>
      </c>
      <c r="D172" s="118" t="s">
        <v>105</v>
      </c>
      <c r="E172" s="119"/>
      <c r="F172" s="120"/>
      <c r="G172" s="121">
        <f t="shared" si="325"/>
        <v>0</v>
      </c>
      <c r="H172" s="119"/>
      <c r="I172" s="120"/>
      <c r="J172" s="121">
        <f t="shared" si="326"/>
        <v>0</v>
      </c>
      <c r="K172" s="119"/>
      <c r="L172" s="120"/>
      <c r="M172" s="121">
        <f t="shared" si="327"/>
        <v>0</v>
      </c>
      <c r="N172" s="119"/>
      <c r="O172" s="120"/>
      <c r="P172" s="121">
        <f t="shared" si="328"/>
        <v>0</v>
      </c>
      <c r="Q172" s="119"/>
      <c r="R172" s="120"/>
      <c r="S172" s="121">
        <f t="shared" si="329"/>
        <v>0</v>
      </c>
      <c r="T172" s="119"/>
      <c r="U172" s="120"/>
      <c r="V172" s="225">
        <f t="shared" si="330"/>
        <v>0</v>
      </c>
      <c r="W172" s="230">
        <f t="shared" si="331"/>
        <v>0</v>
      </c>
      <c r="X172" s="123">
        <f t="shared" si="332"/>
        <v>0</v>
      </c>
      <c r="Y172" s="123">
        <f t="shared" si="333"/>
        <v>0</v>
      </c>
      <c r="Z172" s="124" t="e">
        <f t="shared" si="334"/>
        <v>#DIV/0!</v>
      </c>
      <c r="AA172" s="125"/>
      <c r="AB172" s="127"/>
      <c r="AC172" s="127"/>
      <c r="AD172" s="127"/>
      <c r="AE172" s="127"/>
      <c r="AF172" s="127"/>
      <c r="AG172" s="127"/>
    </row>
    <row r="173" spans="1:33" ht="30" customHeight="1" x14ac:dyDescent="0.25">
      <c r="A173" s="115" t="s">
        <v>70</v>
      </c>
      <c r="B173" s="116" t="s">
        <v>222</v>
      </c>
      <c r="C173" s="183" t="s">
        <v>223</v>
      </c>
      <c r="D173" s="118" t="s">
        <v>105</v>
      </c>
      <c r="E173" s="119"/>
      <c r="F173" s="120"/>
      <c r="G173" s="121">
        <f t="shared" si="325"/>
        <v>0</v>
      </c>
      <c r="H173" s="119"/>
      <c r="I173" s="120"/>
      <c r="J173" s="121">
        <f t="shared" si="326"/>
        <v>0</v>
      </c>
      <c r="K173" s="119"/>
      <c r="L173" s="120"/>
      <c r="M173" s="121">
        <f t="shared" si="327"/>
        <v>0</v>
      </c>
      <c r="N173" s="119"/>
      <c r="O173" s="120"/>
      <c r="P173" s="121">
        <f t="shared" si="328"/>
        <v>0</v>
      </c>
      <c r="Q173" s="119"/>
      <c r="R173" s="120"/>
      <c r="S173" s="121">
        <f t="shared" si="329"/>
        <v>0</v>
      </c>
      <c r="T173" s="119"/>
      <c r="U173" s="120"/>
      <c r="V173" s="225">
        <f t="shared" si="330"/>
        <v>0</v>
      </c>
      <c r="W173" s="230">
        <f t="shared" si="331"/>
        <v>0</v>
      </c>
      <c r="X173" s="123">
        <f t="shared" si="332"/>
        <v>0</v>
      </c>
      <c r="Y173" s="123">
        <f t="shared" si="333"/>
        <v>0</v>
      </c>
      <c r="Z173" s="124" t="e">
        <f t="shared" si="334"/>
        <v>#DIV/0!</v>
      </c>
      <c r="AA173" s="125"/>
      <c r="AB173" s="127"/>
      <c r="AC173" s="127"/>
      <c r="AD173" s="127"/>
      <c r="AE173" s="127"/>
      <c r="AF173" s="127"/>
      <c r="AG173" s="127"/>
    </row>
    <row r="174" spans="1:33" ht="30" customHeight="1" x14ac:dyDescent="0.25">
      <c r="A174" s="115" t="s">
        <v>70</v>
      </c>
      <c r="B174" s="116" t="s">
        <v>224</v>
      </c>
      <c r="C174" s="183" t="s">
        <v>225</v>
      </c>
      <c r="D174" s="118" t="s">
        <v>105</v>
      </c>
      <c r="E174" s="119"/>
      <c r="F174" s="120"/>
      <c r="G174" s="121">
        <f t="shared" si="325"/>
        <v>0</v>
      </c>
      <c r="H174" s="119"/>
      <c r="I174" s="120"/>
      <c r="J174" s="121">
        <f t="shared" si="326"/>
        <v>0</v>
      </c>
      <c r="K174" s="119"/>
      <c r="L174" s="120"/>
      <c r="M174" s="121">
        <f t="shared" si="327"/>
        <v>0</v>
      </c>
      <c r="N174" s="119"/>
      <c r="O174" s="120"/>
      <c r="P174" s="121">
        <f t="shared" si="328"/>
        <v>0</v>
      </c>
      <c r="Q174" s="119"/>
      <c r="R174" s="120"/>
      <c r="S174" s="121">
        <f t="shared" si="329"/>
        <v>0</v>
      </c>
      <c r="T174" s="119"/>
      <c r="U174" s="120"/>
      <c r="V174" s="225">
        <f t="shared" si="330"/>
        <v>0</v>
      </c>
      <c r="W174" s="230">
        <f t="shared" si="331"/>
        <v>0</v>
      </c>
      <c r="X174" s="123">
        <f t="shared" si="332"/>
        <v>0</v>
      </c>
      <c r="Y174" s="123">
        <f t="shared" si="333"/>
        <v>0</v>
      </c>
      <c r="Z174" s="124" t="e">
        <f t="shared" si="334"/>
        <v>#DIV/0!</v>
      </c>
      <c r="AA174" s="125"/>
      <c r="AB174" s="127"/>
      <c r="AC174" s="127"/>
      <c r="AD174" s="127"/>
      <c r="AE174" s="127"/>
      <c r="AF174" s="127"/>
      <c r="AG174" s="127"/>
    </row>
    <row r="175" spans="1:33" ht="30" customHeight="1" x14ac:dyDescent="0.25">
      <c r="A175" s="115" t="s">
        <v>70</v>
      </c>
      <c r="B175" s="116" t="s">
        <v>226</v>
      </c>
      <c r="C175" s="183" t="s">
        <v>227</v>
      </c>
      <c r="D175" s="118" t="s">
        <v>105</v>
      </c>
      <c r="E175" s="119"/>
      <c r="F175" s="120"/>
      <c r="G175" s="121">
        <f t="shared" si="325"/>
        <v>0</v>
      </c>
      <c r="H175" s="119"/>
      <c r="I175" s="120"/>
      <c r="J175" s="121">
        <f t="shared" si="326"/>
        <v>0</v>
      </c>
      <c r="K175" s="119"/>
      <c r="L175" s="120"/>
      <c r="M175" s="121">
        <f t="shared" si="327"/>
        <v>0</v>
      </c>
      <c r="N175" s="119"/>
      <c r="O175" s="120"/>
      <c r="P175" s="121">
        <f t="shared" si="328"/>
        <v>0</v>
      </c>
      <c r="Q175" s="119"/>
      <c r="R175" s="120"/>
      <c r="S175" s="121">
        <f t="shared" si="329"/>
        <v>0</v>
      </c>
      <c r="T175" s="119"/>
      <c r="U175" s="120"/>
      <c r="V175" s="225">
        <f t="shared" si="330"/>
        <v>0</v>
      </c>
      <c r="W175" s="230">
        <f t="shared" si="331"/>
        <v>0</v>
      </c>
      <c r="X175" s="123">
        <f t="shared" si="332"/>
        <v>0</v>
      </c>
      <c r="Y175" s="123">
        <f t="shared" si="333"/>
        <v>0</v>
      </c>
      <c r="Z175" s="124" t="e">
        <f t="shared" si="334"/>
        <v>#DIV/0!</v>
      </c>
      <c r="AA175" s="125"/>
      <c r="AB175" s="127"/>
      <c r="AC175" s="127"/>
      <c r="AD175" s="127"/>
      <c r="AE175" s="127"/>
      <c r="AF175" s="127"/>
      <c r="AG175" s="127"/>
    </row>
    <row r="176" spans="1:33" ht="30" customHeight="1" x14ac:dyDescent="0.25">
      <c r="A176" s="115" t="s">
        <v>70</v>
      </c>
      <c r="B176" s="116" t="s">
        <v>228</v>
      </c>
      <c r="C176" s="183" t="s">
        <v>229</v>
      </c>
      <c r="D176" s="118" t="s">
        <v>105</v>
      </c>
      <c r="E176" s="119"/>
      <c r="F176" s="120"/>
      <c r="G176" s="121">
        <f t="shared" si="325"/>
        <v>0</v>
      </c>
      <c r="H176" s="119"/>
      <c r="I176" s="120"/>
      <c r="J176" s="121">
        <f t="shared" si="326"/>
        <v>0</v>
      </c>
      <c r="K176" s="119"/>
      <c r="L176" s="120"/>
      <c r="M176" s="121">
        <f t="shared" si="327"/>
        <v>0</v>
      </c>
      <c r="N176" s="119"/>
      <c r="O176" s="120"/>
      <c r="P176" s="121">
        <f t="shared" si="328"/>
        <v>0</v>
      </c>
      <c r="Q176" s="119"/>
      <c r="R176" s="120"/>
      <c r="S176" s="121">
        <f t="shared" si="329"/>
        <v>0</v>
      </c>
      <c r="T176" s="119"/>
      <c r="U176" s="120"/>
      <c r="V176" s="225">
        <f t="shared" si="330"/>
        <v>0</v>
      </c>
      <c r="W176" s="230">
        <f t="shared" si="331"/>
        <v>0</v>
      </c>
      <c r="X176" s="123">
        <f t="shared" si="332"/>
        <v>0</v>
      </c>
      <c r="Y176" s="123">
        <f t="shared" si="333"/>
        <v>0</v>
      </c>
      <c r="Z176" s="124" t="e">
        <f t="shared" si="334"/>
        <v>#DIV/0!</v>
      </c>
      <c r="AA176" s="125"/>
      <c r="AB176" s="127"/>
      <c r="AC176" s="127"/>
      <c r="AD176" s="127"/>
      <c r="AE176" s="127"/>
      <c r="AF176" s="127"/>
      <c r="AG176" s="127"/>
    </row>
    <row r="177" spans="1:33" ht="30" customHeight="1" x14ac:dyDescent="0.25">
      <c r="A177" s="128" t="s">
        <v>70</v>
      </c>
      <c r="B177" s="116" t="s">
        <v>230</v>
      </c>
      <c r="C177" s="159" t="s">
        <v>231</v>
      </c>
      <c r="D177" s="118" t="s">
        <v>105</v>
      </c>
      <c r="E177" s="131"/>
      <c r="F177" s="132"/>
      <c r="G177" s="121">
        <f t="shared" si="325"/>
        <v>0</v>
      </c>
      <c r="H177" s="131"/>
      <c r="I177" s="132"/>
      <c r="J177" s="121">
        <f t="shared" si="326"/>
        <v>0</v>
      </c>
      <c r="K177" s="119"/>
      <c r="L177" s="120"/>
      <c r="M177" s="121">
        <f t="shared" si="327"/>
        <v>0</v>
      </c>
      <c r="N177" s="119"/>
      <c r="O177" s="120"/>
      <c r="P177" s="121">
        <f t="shared" si="328"/>
        <v>0</v>
      </c>
      <c r="Q177" s="119"/>
      <c r="R177" s="120"/>
      <c r="S177" s="121">
        <f t="shared" si="329"/>
        <v>0</v>
      </c>
      <c r="T177" s="119"/>
      <c r="U177" s="120"/>
      <c r="V177" s="225">
        <f t="shared" si="330"/>
        <v>0</v>
      </c>
      <c r="W177" s="230">
        <f t="shared" si="331"/>
        <v>0</v>
      </c>
      <c r="X177" s="123">
        <f t="shared" si="332"/>
        <v>0</v>
      </c>
      <c r="Y177" s="123">
        <f t="shared" si="333"/>
        <v>0</v>
      </c>
      <c r="Z177" s="124" t="e">
        <f t="shared" si="334"/>
        <v>#DIV/0!</v>
      </c>
      <c r="AA177" s="135"/>
      <c r="AB177" s="127"/>
      <c r="AC177" s="127"/>
      <c r="AD177" s="127"/>
      <c r="AE177" s="127"/>
      <c r="AF177" s="127"/>
      <c r="AG177" s="127"/>
    </row>
    <row r="178" spans="1:33" ht="30" customHeight="1" x14ac:dyDescent="0.25">
      <c r="A178" s="128" t="s">
        <v>70</v>
      </c>
      <c r="B178" s="116" t="s">
        <v>232</v>
      </c>
      <c r="C178" s="159" t="s">
        <v>233</v>
      </c>
      <c r="D178" s="130" t="s">
        <v>105</v>
      </c>
      <c r="E178" s="119"/>
      <c r="F178" s="120"/>
      <c r="G178" s="121">
        <f t="shared" si="325"/>
        <v>0</v>
      </c>
      <c r="H178" s="119"/>
      <c r="I178" s="120"/>
      <c r="J178" s="121">
        <f t="shared" si="326"/>
        <v>0</v>
      </c>
      <c r="K178" s="119"/>
      <c r="L178" s="120"/>
      <c r="M178" s="121">
        <f t="shared" si="327"/>
        <v>0</v>
      </c>
      <c r="N178" s="119"/>
      <c r="O178" s="120"/>
      <c r="P178" s="121">
        <f t="shared" si="328"/>
        <v>0</v>
      </c>
      <c r="Q178" s="119"/>
      <c r="R178" s="120"/>
      <c r="S178" s="121">
        <f t="shared" si="329"/>
        <v>0</v>
      </c>
      <c r="T178" s="119"/>
      <c r="U178" s="120"/>
      <c r="V178" s="225">
        <f t="shared" si="330"/>
        <v>0</v>
      </c>
      <c r="W178" s="230">
        <f t="shared" si="331"/>
        <v>0</v>
      </c>
      <c r="X178" s="123">
        <f t="shared" si="332"/>
        <v>0</v>
      </c>
      <c r="Y178" s="123">
        <f t="shared" si="333"/>
        <v>0</v>
      </c>
      <c r="Z178" s="124" t="e">
        <f t="shared" si="334"/>
        <v>#DIV/0!</v>
      </c>
      <c r="AA178" s="125"/>
      <c r="AB178" s="127"/>
      <c r="AC178" s="127"/>
      <c r="AD178" s="127"/>
      <c r="AE178" s="127"/>
      <c r="AF178" s="127"/>
      <c r="AG178" s="127"/>
    </row>
    <row r="179" spans="1:33" ht="30" customHeight="1" x14ac:dyDescent="0.25">
      <c r="A179" s="128" t="s">
        <v>70</v>
      </c>
      <c r="B179" s="116" t="s">
        <v>234</v>
      </c>
      <c r="C179" s="231" t="s">
        <v>235</v>
      </c>
      <c r="D179" s="130"/>
      <c r="E179" s="131"/>
      <c r="F179" s="132">
        <v>0.22</v>
      </c>
      <c r="G179" s="133">
        <f t="shared" si="325"/>
        <v>0</v>
      </c>
      <c r="H179" s="131"/>
      <c r="I179" s="132">
        <v>0.22</v>
      </c>
      <c r="J179" s="133">
        <f t="shared" si="326"/>
        <v>0</v>
      </c>
      <c r="K179" s="131"/>
      <c r="L179" s="132">
        <v>0.22</v>
      </c>
      <c r="M179" s="133">
        <f t="shared" si="327"/>
        <v>0</v>
      </c>
      <c r="N179" s="131"/>
      <c r="O179" s="132">
        <v>0.22</v>
      </c>
      <c r="P179" s="133">
        <f t="shared" si="328"/>
        <v>0</v>
      </c>
      <c r="Q179" s="131"/>
      <c r="R179" s="132">
        <v>0.22</v>
      </c>
      <c r="S179" s="133">
        <f t="shared" si="329"/>
        <v>0</v>
      </c>
      <c r="T179" s="131"/>
      <c r="U179" s="132">
        <v>0.22</v>
      </c>
      <c r="V179" s="232">
        <f t="shared" si="330"/>
        <v>0</v>
      </c>
      <c r="W179" s="233">
        <f t="shared" si="331"/>
        <v>0</v>
      </c>
      <c r="X179" s="234">
        <f t="shared" si="332"/>
        <v>0</v>
      </c>
      <c r="Y179" s="234">
        <f t="shared" si="333"/>
        <v>0</v>
      </c>
      <c r="Z179" s="235" t="e">
        <f t="shared" si="334"/>
        <v>#DIV/0!</v>
      </c>
      <c r="AA179" s="148"/>
      <c r="AB179" s="7"/>
      <c r="AC179" s="7"/>
      <c r="AD179" s="7"/>
      <c r="AE179" s="7"/>
      <c r="AF179" s="7"/>
      <c r="AG179" s="7"/>
    </row>
    <row r="180" spans="1:33" ht="30" customHeight="1" x14ac:dyDescent="0.25">
      <c r="A180" s="162" t="s">
        <v>236</v>
      </c>
      <c r="B180" s="236"/>
      <c r="C180" s="164"/>
      <c r="D180" s="165"/>
      <c r="E180" s="169">
        <f>SUM(E169:E178)</f>
        <v>0</v>
      </c>
      <c r="F180" s="185"/>
      <c r="G180" s="168">
        <f>SUM(G169:G179)</f>
        <v>0</v>
      </c>
      <c r="H180" s="169">
        <f>SUM(H169:H178)</f>
        <v>0</v>
      </c>
      <c r="I180" s="185"/>
      <c r="J180" s="168">
        <f>SUM(J169:J179)</f>
        <v>0</v>
      </c>
      <c r="K180" s="186">
        <f>SUM(K169:K178)</f>
        <v>0</v>
      </c>
      <c r="L180" s="185"/>
      <c r="M180" s="168">
        <f>SUM(M169:M179)</f>
        <v>0</v>
      </c>
      <c r="N180" s="186">
        <f>SUM(N169:N178)</f>
        <v>0</v>
      </c>
      <c r="O180" s="185"/>
      <c r="P180" s="168">
        <f>SUM(P169:P179)</f>
        <v>0</v>
      </c>
      <c r="Q180" s="186">
        <f>SUM(Q169:Q178)</f>
        <v>0</v>
      </c>
      <c r="R180" s="185"/>
      <c r="S180" s="168">
        <f>SUM(S169:S179)</f>
        <v>0</v>
      </c>
      <c r="T180" s="186">
        <f>SUM(T169:T178)</f>
        <v>0</v>
      </c>
      <c r="U180" s="185"/>
      <c r="V180" s="170">
        <f t="shared" ref="V180:X180" si="335">SUM(V169:V179)</f>
        <v>0</v>
      </c>
      <c r="W180" s="220">
        <f t="shared" si="335"/>
        <v>0</v>
      </c>
      <c r="X180" s="221">
        <f t="shared" si="335"/>
        <v>0</v>
      </c>
      <c r="Y180" s="221">
        <f t="shared" si="333"/>
        <v>0</v>
      </c>
      <c r="Z180" s="221" t="e">
        <f t="shared" si="334"/>
        <v>#DIV/0!</v>
      </c>
      <c r="AA180" s="222"/>
      <c r="AB180" s="7"/>
      <c r="AC180" s="7"/>
      <c r="AD180" s="7"/>
      <c r="AE180" s="7"/>
      <c r="AF180" s="7"/>
      <c r="AG180" s="7"/>
    </row>
    <row r="181" spans="1:33" ht="30" customHeight="1" x14ac:dyDescent="0.25">
      <c r="A181" s="174" t="s">
        <v>65</v>
      </c>
      <c r="B181" s="204">
        <v>8</v>
      </c>
      <c r="C181" s="237" t="s">
        <v>237</v>
      </c>
      <c r="D181" s="177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223"/>
      <c r="X181" s="223"/>
      <c r="Y181" s="178"/>
      <c r="Z181" s="223"/>
      <c r="AA181" s="224"/>
      <c r="AB181" s="114"/>
      <c r="AC181" s="114"/>
      <c r="AD181" s="114"/>
      <c r="AE181" s="114"/>
      <c r="AF181" s="114"/>
      <c r="AG181" s="114"/>
    </row>
    <row r="182" spans="1:33" ht="30" customHeight="1" x14ac:dyDescent="0.25">
      <c r="A182" s="115" t="s">
        <v>70</v>
      </c>
      <c r="B182" s="116" t="s">
        <v>238</v>
      </c>
      <c r="C182" s="183" t="s">
        <v>239</v>
      </c>
      <c r="D182" s="118" t="s">
        <v>240</v>
      </c>
      <c r="E182" s="119"/>
      <c r="F182" s="120"/>
      <c r="G182" s="121">
        <f t="shared" ref="G182:G187" si="336">E182*F182</f>
        <v>0</v>
      </c>
      <c r="H182" s="119"/>
      <c r="I182" s="120"/>
      <c r="J182" s="121">
        <f t="shared" ref="J182:J187" si="337">H182*I182</f>
        <v>0</v>
      </c>
      <c r="K182" s="119"/>
      <c r="L182" s="120"/>
      <c r="M182" s="121">
        <f t="shared" ref="M182:M187" si="338">K182*L182</f>
        <v>0</v>
      </c>
      <c r="N182" s="119"/>
      <c r="O182" s="120"/>
      <c r="P182" s="121">
        <f t="shared" ref="P182:P187" si="339">N182*O182</f>
        <v>0</v>
      </c>
      <c r="Q182" s="119"/>
      <c r="R182" s="120"/>
      <c r="S182" s="121">
        <f t="shared" ref="S182:S187" si="340">Q182*R182</f>
        <v>0</v>
      </c>
      <c r="T182" s="119"/>
      <c r="U182" s="120"/>
      <c r="V182" s="225">
        <f t="shared" ref="V182:V187" si="341">T182*U182</f>
        <v>0</v>
      </c>
      <c r="W182" s="226">
        <f t="shared" ref="W182:W187" si="342">G182+M182+S182</f>
        <v>0</v>
      </c>
      <c r="X182" s="227">
        <f t="shared" ref="X182:X187" si="343">J182+P182+V182</f>
        <v>0</v>
      </c>
      <c r="Y182" s="227">
        <f t="shared" ref="Y182:Y188" si="344">W182-X182</f>
        <v>0</v>
      </c>
      <c r="Z182" s="228" t="e">
        <f t="shared" ref="Z182:Z188" si="345">Y182/W182</f>
        <v>#DIV/0!</v>
      </c>
      <c r="AA182" s="229"/>
      <c r="AB182" s="127"/>
      <c r="AC182" s="127"/>
      <c r="AD182" s="127"/>
      <c r="AE182" s="127"/>
      <c r="AF182" s="127"/>
      <c r="AG182" s="127"/>
    </row>
    <row r="183" spans="1:33" ht="30" customHeight="1" x14ac:dyDescent="0.25">
      <c r="A183" s="115" t="s">
        <v>70</v>
      </c>
      <c r="B183" s="116" t="s">
        <v>241</v>
      </c>
      <c r="C183" s="183" t="s">
        <v>242</v>
      </c>
      <c r="D183" s="118" t="s">
        <v>240</v>
      </c>
      <c r="E183" s="119"/>
      <c r="F183" s="120"/>
      <c r="G183" s="121">
        <f t="shared" si="336"/>
        <v>0</v>
      </c>
      <c r="H183" s="119"/>
      <c r="I183" s="120"/>
      <c r="J183" s="121">
        <f t="shared" si="337"/>
        <v>0</v>
      </c>
      <c r="K183" s="119"/>
      <c r="L183" s="120"/>
      <c r="M183" s="121">
        <f t="shared" si="338"/>
        <v>0</v>
      </c>
      <c r="N183" s="119"/>
      <c r="O183" s="120"/>
      <c r="P183" s="121">
        <f t="shared" si="339"/>
        <v>0</v>
      </c>
      <c r="Q183" s="119"/>
      <c r="R183" s="120"/>
      <c r="S183" s="121">
        <f t="shared" si="340"/>
        <v>0</v>
      </c>
      <c r="T183" s="119"/>
      <c r="U183" s="120"/>
      <c r="V183" s="225">
        <f t="shared" si="341"/>
        <v>0</v>
      </c>
      <c r="W183" s="230">
        <f t="shared" si="342"/>
        <v>0</v>
      </c>
      <c r="X183" s="123">
        <f t="shared" si="343"/>
        <v>0</v>
      </c>
      <c r="Y183" s="123">
        <f t="shared" si="344"/>
        <v>0</v>
      </c>
      <c r="Z183" s="124" t="e">
        <f t="shared" si="345"/>
        <v>#DIV/0!</v>
      </c>
      <c r="AA183" s="125"/>
      <c r="AB183" s="127"/>
      <c r="AC183" s="127"/>
      <c r="AD183" s="127"/>
      <c r="AE183" s="127"/>
      <c r="AF183" s="127"/>
      <c r="AG183" s="127"/>
    </row>
    <row r="184" spans="1:33" ht="30" customHeight="1" x14ac:dyDescent="0.25">
      <c r="A184" s="115" t="s">
        <v>70</v>
      </c>
      <c r="B184" s="116" t="s">
        <v>243</v>
      </c>
      <c r="C184" s="183" t="s">
        <v>244</v>
      </c>
      <c r="D184" s="118" t="s">
        <v>245</v>
      </c>
      <c r="E184" s="238"/>
      <c r="F184" s="239"/>
      <c r="G184" s="121">
        <f t="shared" si="336"/>
        <v>0</v>
      </c>
      <c r="H184" s="238"/>
      <c r="I184" s="239"/>
      <c r="J184" s="121">
        <f t="shared" si="337"/>
        <v>0</v>
      </c>
      <c r="K184" s="119"/>
      <c r="L184" s="120"/>
      <c r="M184" s="121">
        <f t="shared" si="338"/>
        <v>0</v>
      </c>
      <c r="N184" s="119"/>
      <c r="O184" s="120"/>
      <c r="P184" s="121">
        <f t="shared" si="339"/>
        <v>0</v>
      </c>
      <c r="Q184" s="119"/>
      <c r="R184" s="120"/>
      <c r="S184" s="121">
        <f t="shared" si="340"/>
        <v>0</v>
      </c>
      <c r="T184" s="119"/>
      <c r="U184" s="120"/>
      <c r="V184" s="225">
        <f t="shared" si="341"/>
        <v>0</v>
      </c>
      <c r="W184" s="240">
        <f t="shared" si="342"/>
        <v>0</v>
      </c>
      <c r="X184" s="123">
        <f t="shared" si="343"/>
        <v>0</v>
      </c>
      <c r="Y184" s="123">
        <f t="shared" si="344"/>
        <v>0</v>
      </c>
      <c r="Z184" s="124" t="e">
        <f t="shared" si="345"/>
        <v>#DIV/0!</v>
      </c>
      <c r="AA184" s="125"/>
      <c r="AB184" s="127"/>
      <c r="AC184" s="127"/>
      <c r="AD184" s="127"/>
      <c r="AE184" s="127"/>
      <c r="AF184" s="127"/>
      <c r="AG184" s="127"/>
    </row>
    <row r="185" spans="1:33" ht="30" customHeight="1" x14ac:dyDescent="0.25">
      <c r="A185" s="115" t="s">
        <v>70</v>
      </c>
      <c r="B185" s="116" t="s">
        <v>246</v>
      </c>
      <c r="C185" s="183" t="s">
        <v>247</v>
      </c>
      <c r="D185" s="118" t="s">
        <v>245</v>
      </c>
      <c r="E185" s="119"/>
      <c r="F185" s="120"/>
      <c r="G185" s="121">
        <f t="shared" si="336"/>
        <v>0</v>
      </c>
      <c r="H185" s="119"/>
      <c r="I185" s="120"/>
      <c r="J185" s="121">
        <f t="shared" si="337"/>
        <v>0</v>
      </c>
      <c r="K185" s="238"/>
      <c r="L185" s="239"/>
      <c r="M185" s="121">
        <f t="shared" si="338"/>
        <v>0</v>
      </c>
      <c r="N185" s="238"/>
      <c r="O185" s="239"/>
      <c r="P185" s="121">
        <f t="shared" si="339"/>
        <v>0</v>
      </c>
      <c r="Q185" s="238"/>
      <c r="R185" s="239"/>
      <c r="S185" s="121">
        <f t="shared" si="340"/>
        <v>0</v>
      </c>
      <c r="T185" s="238"/>
      <c r="U185" s="239"/>
      <c r="V185" s="225">
        <f t="shared" si="341"/>
        <v>0</v>
      </c>
      <c r="W185" s="240">
        <f t="shared" si="342"/>
        <v>0</v>
      </c>
      <c r="X185" s="123">
        <f t="shared" si="343"/>
        <v>0</v>
      </c>
      <c r="Y185" s="123">
        <f t="shared" si="344"/>
        <v>0</v>
      </c>
      <c r="Z185" s="124" t="e">
        <f t="shared" si="345"/>
        <v>#DIV/0!</v>
      </c>
      <c r="AA185" s="125"/>
      <c r="AB185" s="127"/>
      <c r="AC185" s="127"/>
      <c r="AD185" s="127"/>
      <c r="AE185" s="127"/>
      <c r="AF185" s="127"/>
      <c r="AG185" s="127"/>
    </row>
    <row r="186" spans="1:33" ht="30" customHeight="1" x14ac:dyDescent="0.25">
      <c r="A186" s="115" t="s">
        <v>70</v>
      </c>
      <c r="B186" s="116" t="s">
        <v>248</v>
      </c>
      <c r="C186" s="183" t="s">
        <v>249</v>
      </c>
      <c r="D186" s="118" t="s">
        <v>245</v>
      </c>
      <c r="E186" s="119"/>
      <c r="F186" s="120"/>
      <c r="G186" s="121">
        <f t="shared" si="336"/>
        <v>0</v>
      </c>
      <c r="H186" s="119"/>
      <c r="I186" s="120"/>
      <c r="J186" s="121">
        <f t="shared" si="337"/>
        <v>0</v>
      </c>
      <c r="K186" s="119"/>
      <c r="L186" s="120"/>
      <c r="M186" s="121">
        <f t="shared" si="338"/>
        <v>0</v>
      </c>
      <c r="N186" s="119"/>
      <c r="O186" s="120"/>
      <c r="P186" s="121">
        <f t="shared" si="339"/>
        <v>0</v>
      </c>
      <c r="Q186" s="119"/>
      <c r="R186" s="120"/>
      <c r="S186" s="121">
        <f t="shared" si="340"/>
        <v>0</v>
      </c>
      <c r="T186" s="119"/>
      <c r="U186" s="120"/>
      <c r="V186" s="225">
        <f t="shared" si="341"/>
        <v>0</v>
      </c>
      <c r="W186" s="230">
        <f t="shared" si="342"/>
        <v>0</v>
      </c>
      <c r="X186" s="123">
        <f t="shared" si="343"/>
        <v>0</v>
      </c>
      <c r="Y186" s="123">
        <f t="shared" si="344"/>
        <v>0</v>
      </c>
      <c r="Z186" s="124" t="e">
        <f t="shared" si="345"/>
        <v>#DIV/0!</v>
      </c>
      <c r="AA186" s="125"/>
      <c r="AB186" s="127"/>
      <c r="AC186" s="127"/>
      <c r="AD186" s="127"/>
      <c r="AE186" s="127"/>
      <c r="AF186" s="127"/>
      <c r="AG186" s="127"/>
    </row>
    <row r="187" spans="1:33" ht="30" customHeight="1" x14ac:dyDescent="0.25">
      <c r="A187" s="128" t="s">
        <v>70</v>
      </c>
      <c r="B187" s="150" t="s">
        <v>250</v>
      </c>
      <c r="C187" s="160" t="s">
        <v>251</v>
      </c>
      <c r="D187" s="130"/>
      <c r="E187" s="131"/>
      <c r="F187" s="132">
        <v>0.22</v>
      </c>
      <c r="G187" s="133">
        <f t="shared" si="336"/>
        <v>0</v>
      </c>
      <c r="H187" s="131"/>
      <c r="I187" s="132">
        <v>0.22</v>
      </c>
      <c r="J187" s="133">
        <f t="shared" si="337"/>
        <v>0</v>
      </c>
      <c r="K187" s="131"/>
      <c r="L187" s="132">
        <v>0.22</v>
      </c>
      <c r="M187" s="133">
        <f t="shared" si="338"/>
        <v>0</v>
      </c>
      <c r="N187" s="131"/>
      <c r="O187" s="132">
        <v>0.22</v>
      </c>
      <c r="P187" s="133">
        <f t="shared" si="339"/>
        <v>0</v>
      </c>
      <c r="Q187" s="131"/>
      <c r="R187" s="132">
        <v>0.22</v>
      </c>
      <c r="S187" s="133">
        <f t="shared" si="340"/>
        <v>0</v>
      </c>
      <c r="T187" s="131"/>
      <c r="U187" s="132">
        <v>0.22</v>
      </c>
      <c r="V187" s="232">
        <f t="shared" si="341"/>
        <v>0</v>
      </c>
      <c r="W187" s="233">
        <f t="shared" si="342"/>
        <v>0</v>
      </c>
      <c r="X187" s="234">
        <f t="shared" si="343"/>
        <v>0</v>
      </c>
      <c r="Y187" s="234">
        <f t="shared" si="344"/>
        <v>0</v>
      </c>
      <c r="Z187" s="235" t="e">
        <f t="shared" si="345"/>
        <v>#DIV/0!</v>
      </c>
      <c r="AA187" s="148"/>
      <c r="AB187" s="7"/>
      <c r="AC187" s="7"/>
      <c r="AD187" s="7"/>
      <c r="AE187" s="7"/>
      <c r="AF187" s="7"/>
      <c r="AG187" s="7"/>
    </row>
    <row r="188" spans="1:33" ht="30" customHeight="1" x14ac:dyDescent="0.25">
      <c r="A188" s="162" t="s">
        <v>252</v>
      </c>
      <c r="B188" s="241"/>
      <c r="C188" s="164"/>
      <c r="D188" s="165"/>
      <c r="E188" s="169">
        <f>SUM(E182:E186)</f>
        <v>0</v>
      </c>
      <c r="F188" s="185"/>
      <c r="G188" s="169">
        <f>SUM(G182:G187)</f>
        <v>0</v>
      </c>
      <c r="H188" s="169">
        <f>SUM(H182:H186)</f>
        <v>0</v>
      </c>
      <c r="I188" s="185"/>
      <c r="J188" s="169">
        <f>SUM(J182:J187)</f>
        <v>0</v>
      </c>
      <c r="K188" s="169">
        <f>SUM(K182:K186)</f>
        <v>0</v>
      </c>
      <c r="L188" s="185"/>
      <c r="M188" s="169">
        <f>SUM(M182:M187)</f>
        <v>0</v>
      </c>
      <c r="N188" s="169">
        <f>SUM(N182:N186)</f>
        <v>0</v>
      </c>
      <c r="O188" s="185"/>
      <c r="P188" s="169">
        <f>SUM(P182:P187)</f>
        <v>0</v>
      </c>
      <c r="Q188" s="169">
        <f>SUM(Q182:Q186)</f>
        <v>0</v>
      </c>
      <c r="R188" s="185"/>
      <c r="S188" s="169">
        <f>SUM(S182:S187)</f>
        <v>0</v>
      </c>
      <c r="T188" s="169">
        <f>SUM(T182:T186)</f>
        <v>0</v>
      </c>
      <c r="U188" s="185"/>
      <c r="V188" s="242">
        <f t="shared" ref="V188:X188" si="346">SUM(V182:V187)</f>
        <v>0</v>
      </c>
      <c r="W188" s="220">
        <f t="shared" si="346"/>
        <v>0</v>
      </c>
      <c r="X188" s="221">
        <f t="shared" si="346"/>
        <v>0</v>
      </c>
      <c r="Y188" s="221">
        <f t="shared" si="344"/>
        <v>0</v>
      </c>
      <c r="Z188" s="221" t="e">
        <f t="shared" si="345"/>
        <v>#DIV/0!</v>
      </c>
      <c r="AA188" s="222"/>
      <c r="AB188" s="7"/>
      <c r="AC188" s="7"/>
      <c r="AD188" s="7"/>
      <c r="AE188" s="7"/>
      <c r="AF188" s="7"/>
      <c r="AG188" s="7"/>
    </row>
    <row r="189" spans="1:33" ht="30" customHeight="1" x14ac:dyDescent="0.25">
      <c r="A189" s="174" t="s">
        <v>65</v>
      </c>
      <c r="B189" s="175">
        <v>9</v>
      </c>
      <c r="C189" s="176" t="s">
        <v>253</v>
      </c>
      <c r="D189" s="177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243"/>
      <c r="X189" s="243"/>
      <c r="Y189" s="206"/>
      <c r="Z189" s="243"/>
      <c r="AA189" s="244"/>
      <c r="AB189" s="7"/>
      <c r="AC189" s="7"/>
      <c r="AD189" s="7"/>
      <c r="AE189" s="7"/>
      <c r="AF189" s="7"/>
      <c r="AG189" s="7"/>
    </row>
    <row r="190" spans="1:33" ht="30" customHeight="1" x14ac:dyDescent="0.25">
      <c r="A190" s="245" t="s">
        <v>70</v>
      </c>
      <c r="B190" s="246">
        <v>43839</v>
      </c>
      <c r="C190" s="247" t="s">
        <v>254</v>
      </c>
      <c r="D190" s="248"/>
      <c r="E190" s="249"/>
      <c r="F190" s="250"/>
      <c r="G190" s="251">
        <f t="shared" ref="G190:G195" si="347">E190*F190</f>
        <v>0</v>
      </c>
      <c r="H190" s="249"/>
      <c r="I190" s="250"/>
      <c r="J190" s="251">
        <f t="shared" ref="J190:J195" si="348">H190*I190</f>
        <v>0</v>
      </c>
      <c r="K190" s="252"/>
      <c r="L190" s="250"/>
      <c r="M190" s="251">
        <f t="shared" ref="M190:M195" si="349">K190*L190</f>
        <v>0</v>
      </c>
      <c r="N190" s="252"/>
      <c r="O190" s="250"/>
      <c r="P190" s="251">
        <f t="shared" ref="P190:P195" si="350">N190*O190</f>
        <v>0</v>
      </c>
      <c r="Q190" s="252"/>
      <c r="R190" s="250"/>
      <c r="S190" s="251">
        <f t="shared" ref="S190:S195" si="351">Q190*R190</f>
        <v>0</v>
      </c>
      <c r="T190" s="252"/>
      <c r="U190" s="250"/>
      <c r="V190" s="251">
        <f t="shared" ref="V190:V195" si="352">T190*U190</f>
        <v>0</v>
      </c>
      <c r="W190" s="227">
        <f t="shared" ref="W190:W195" si="353">G190+M190+S190</f>
        <v>0</v>
      </c>
      <c r="X190" s="123">
        <f t="shared" ref="X190:X195" si="354">J190+P190+V190</f>
        <v>0</v>
      </c>
      <c r="Y190" s="123">
        <f t="shared" ref="Y190:Y196" si="355">W190-X190</f>
        <v>0</v>
      </c>
      <c r="Z190" s="124" t="e">
        <f t="shared" ref="Z190:Z196" si="356">Y190/W190</f>
        <v>#DIV/0!</v>
      </c>
      <c r="AA190" s="229"/>
      <c r="AB190" s="126"/>
      <c r="AC190" s="127"/>
      <c r="AD190" s="127"/>
      <c r="AE190" s="127"/>
      <c r="AF190" s="127"/>
      <c r="AG190" s="127"/>
    </row>
    <row r="191" spans="1:33" ht="30" customHeight="1" x14ac:dyDescent="0.25">
      <c r="A191" s="115" t="s">
        <v>70</v>
      </c>
      <c r="B191" s="253">
        <v>43870</v>
      </c>
      <c r="C191" s="183" t="s">
        <v>255</v>
      </c>
      <c r="D191" s="254"/>
      <c r="E191" s="255"/>
      <c r="F191" s="120"/>
      <c r="G191" s="121">
        <f t="shared" si="347"/>
        <v>0</v>
      </c>
      <c r="H191" s="255"/>
      <c r="I191" s="120"/>
      <c r="J191" s="121">
        <f t="shared" si="348"/>
        <v>0</v>
      </c>
      <c r="K191" s="119"/>
      <c r="L191" s="120"/>
      <c r="M191" s="121">
        <f t="shared" si="349"/>
        <v>0</v>
      </c>
      <c r="N191" s="119"/>
      <c r="O191" s="120"/>
      <c r="P191" s="121">
        <f t="shared" si="350"/>
        <v>0</v>
      </c>
      <c r="Q191" s="119"/>
      <c r="R191" s="120"/>
      <c r="S191" s="121">
        <f t="shared" si="351"/>
        <v>0</v>
      </c>
      <c r="T191" s="119"/>
      <c r="U191" s="120"/>
      <c r="V191" s="121">
        <f t="shared" si="352"/>
        <v>0</v>
      </c>
      <c r="W191" s="122">
        <f t="shared" si="353"/>
        <v>0</v>
      </c>
      <c r="X191" s="123">
        <f t="shared" si="354"/>
        <v>0</v>
      </c>
      <c r="Y191" s="123">
        <f t="shared" si="355"/>
        <v>0</v>
      </c>
      <c r="Z191" s="124" t="e">
        <f t="shared" si="356"/>
        <v>#DIV/0!</v>
      </c>
      <c r="AA191" s="125"/>
      <c r="AB191" s="127"/>
      <c r="AC191" s="127"/>
      <c r="AD191" s="127"/>
      <c r="AE191" s="127"/>
      <c r="AF191" s="127"/>
      <c r="AG191" s="127"/>
    </row>
    <row r="192" spans="1:33" ht="30" customHeight="1" x14ac:dyDescent="0.25">
      <c r="A192" s="115" t="s">
        <v>70</v>
      </c>
      <c r="B192" s="253">
        <v>43899</v>
      </c>
      <c r="C192" s="183" t="s">
        <v>256</v>
      </c>
      <c r="D192" s="254"/>
      <c r="E192" s="255"/>
      <c r="F192" s="120"/>
      <c r="G192" s="121">
        <f t="shared" si="347"/>
        <v>0</v>
      </c>
      <c r="H192" s="255"/>
      <c r="I192" s="120"/>
      <c r="J192" s="121">
        <f t="shared" si="348"/>
        <v>0</v>
      </c>
      <c r="K192" s="119"/>
      <c r="L192" s="120"/>
      <c r="M192" s="121">
        <f t="shared" si="349"/>
        <v>0</v>
      </c>
      <c r="N192" s="119"/>
      <c r="O192" s="120"/>
      <c r="P192" s="121">
        <f t="shared" si="350"/>
        <v>0</v>
      </c>
      <c r="Q192" s="119"/>
      <c r="R192" s="120"/>
      <c r="S192" s="121">
        <f t="shared" si="351"/>
        <v>0</v>
      </c>
      <c r="T192" s="119"/>
      <c r="U192" s="120"/>
      <c r="V192" s="121">
        <f t="shared" si="352"/>
        <v>0</v>
      </c>
      <c r="W192" s="122">
        <f t="shared" si="353"/>
        <v>0</v>
      </c>
      <c r="X192" s="123">
        <f t="shared" si="354"/>
        <v>0</v>
      </c>
      <c r="Y192" s="123">
        <f t="shared" si="355"/>
        <v>0</v>
      </c>
      <c r="Z192" s="124" t="e">
        <f t="shared" si="356"/>
        <v>#DIV/0!</v>
      </c>
      <c r="AA192" s="125"/>
      <c r="AB192" s="127"/>
      <c r="AC192" s="127"/>
      <c r="AD192" s="127"/>
      <c r="AE192" s="127"/>
      <c r="AF192" s="127"/>
      <c r="AG192" s="127"/>
    </row>
    <row r="193" spans="1:33" ht="30" customHeight="1" x14ac:dyDescent="0.25">
      <c r="A193" s="115" t="s">
        <v>70</v>
      </c>
      <c r="B193" s="253">
        <v>43930</v>
      </c>
      <c r="C193" s="183" t="s">
        <v>257</v>
      </c>
      <c r="D193" s="254"/>
      <c r="E193" s="255"/>
      <c r="F193" s="120"/>
      <c r="G193" s="121">
        <f t="shared" si="347"/>
        <v>0</v>
      </c>
      <c r="H193" s="255"/>
      <c r="I193" s="120"/>
      <c r="J193" s="121">
        <f t="shared" si="348"/>
        <v>0</v>
      </c>
      <c r="K193" s="119"/>
      <c r="L193" s="120"/>
      <c r="M193" s="121">
        <f t="shared" si="349"/>
        <v>0</v>
      </c>
      <c r="N193" s="119"/>
      <c r="O193" s="120"/>
      <c r="P193" s="121">
        <f t="shared" si="350"/>
        <v>0</v>
      </c>
      <c r="Q193" s="119"/>
      <c r="R193" s="120"/>
      <c r="S193" s="121">
        <f t="shared" si="351"/>
        <v>0</v>
      </c>
      <c r="T193" s="119"/>
      <c r="U193" s="120"/>
      <c r="V193" s="121">
        <f t="shared" si="352"/>
        <v>0</v>
      </c>
      <c r="W193" s="122">
        <f t="shared" si="353"/>
        <v>0</v>
      </c>
      <c r="X193" s="123">
        <f t="shared" si="354"/>
        <v>0</v>
      </c>
      <c r="Y193" s="123">
        <f t="shared" si="355"/>
        <v>0</v>
      </c>
      <c r="Z193" s="124" t="e">
        <f t="shared" si="356"/>
        <v>#DIV/0!</v>
      </c>
      <c r="AA193" s="125"/>
      <c r="AB193" s="127"/>
      <c r="AC193" s="127"/>
      <c r="AD193" s="127"/>
      <c r="AE193" s="127"/>
      <c r="AF193" s="127"/>
      <c r="AG193" s="127"/>
    </row>
    <row r="194" spans="1:33" ht="30" customHeight="1" x14ac:dyDescent="0.25">
      <c r="A194" s="128" t="s">
        <v>70</v>
      </c>
      <c r="B194" s="253">
        <v>43960</v>
      </c>
      <c r="C194" s="159" t="s">
        <v>258</v>
      </c>
      <c r="D194" s="256"/>
      <c r="E194" s="257"/>
      <c r="F194" s="132"/>
      <c r="G194" s="133">
        <f t="shared" si="347"/>
        <v>0</v>
      </c>
      <c r="H194" s="257"/>
      <c r="I194" s="132"/>
      <c r="J194" s="133">
        <f t="shared" si="348"/>
        <v>0</v>
      </c>
      <c r="K194" s="131"/>
      <c r="L194" s="132"/>
      <c r="M194" s="133">
        <f t="shared" si="349"/>
        <v>0</v>
      </c>
      <c r="N194" s="131"/>
      <c r="O194" s="132"/>
      <c r="P194" s="133">
        <f t="shared" si="350"/>
        <v>0</v>
      </c>
      <c r="Q194" s="131"/>
      <c r="R194" s="132"/>
      <c r="S194" s="133">
        <f t="shared" si="351"/>
        <v>0</v>
      </c>
      <c r="T194" s="131"/>
      <c r="U194" s="132"/>
      <c r="V194" s="133">
        <f t="shared" si="352"/>
        <v>0</v>
      </c>
      <c r="W194" s="134">
        <f t="shared" si="353"/>
        <v>0</v>
      </c>
      <c r="X194" s="123">
        <f t="shared" si="354"/>
        <v>0</v>
      </c>
      <c r="Y194" s="123">
        <f t="shared" si="355"/>
        <v>0</v>
      </c>
      <c r="Z194" s="124" t="e">
        <f t="shared" si="356"/>
        <v>#DIV/0!</v>
      </c>
      <c r="AA194" s="135"/>
      <c r="AB194" s="127"/>
      <c r="AC194" s="127"/>
      <c r="AD194" s="127"/>
      <c r="AE194" s="127"/>
      <c r="AF194" s="127"/>
      <c r="AG194" s="127"/>
    </row>
    <row r="195" spans="1:33" ht="30" customHeight="1" x14ac:dyDescent="0.25">
      <c r="A195" s="128" t="s">
        <v>70</v>
      </c>
      <c r="B195" s="253">
        <v>43991</v>
      </c>
      <c r="C195" s="231" t="s">
        <v>259</v>
      </c>
      <c r="D195" s="144"/>
      <c r="E195" s="131"/>
      <c r="F195" s="132">
        <v>0.22</v>
      </c>
      <c r="G195" s="133">
        <f t="shared" si="347"/>
        <v>0</v>
      </c>
      <c r="H195" s="131"/>
      <c r="I195" s="132">
        <v>0.22</v>
      </c>
      <c r="J195" s="133">
        <f t="shared" si="348"/>
        <v>0</v>
      </c>
      <c r="K195" s="131"/>
      <c r="L195" s="132">
        <v>0.22</v>
      </c>
      <c r="M195" s="133">
        <f t="shared" si="349"/>
        <v>0</v>
      </c>
      <c r="N195" s="131"/>
      <c r="O195" s="132">
        <v>0.22</v>
      </c>
      <c r="P195" s="133">
        <f t="shared" si="350"/>
        <v>0</v>
      </c>
      <c r="Q195" s="131"/>
      <c r="R195" s="132">
        <v>0.22</v>
      </c>
      <c r="S195" s="133">
        <f t="shared" si="351"/>
        <v>0</v>
      </c>
      <c r="T195" s="131"/>
      <c r="U195" s="132">
        <v>0.22</v>
      </c>
      <c r="V195" s="133">
        <f t="shared" si="352"/>
        <v>0</v>
      </c>
      <c r="W195" s="134">
        <f t="shared" si="353"/>
        <v>0</v>
      </c>
      <c r="X195" s="161">
        <f t="shared" si="354"/>
        <v>0</v>
      </c>
      <c r="Y195" s="161">
        <f t="shared" si="355"/>
        <v>0</v>
      </c>
      <c r="Z195" s="219" t="e">
        <f t="shared" si="356"/>
        <v>#DIV/0!</v>
      </c>
      <c r="AA195" s="135"/>
      <c r="AB195" s="7"/>
      <c r="AC195" s="7"/>
      <c r="AD195" s="7"/>
      <c r="AE195" s="7"/>
      <c r="AF195" s="7"/>
      <c r="AG195" s="7"/>
    </row>
    <row r="196" spans="1:33" ht="30" customHeight="1" x14ac:dyDescent="0.25">
      <c r="A196" s="162" t="s">
        <v>260</v>
      </c>
      <c r="B196" s="163"/>
      <c r="C196" s="164"/>
      <c r="D196" s="165"/>
      <c r="E196" s="169">
        <f>SUM(E190:E194)</f>
        <v>0</v>
      </c>
      <c r="F196" s="185"/>
      <c r="G196" s="168">
        <f>SUM(G190:G195)</f>
        <v>0</v>
      </c>
      <c r="H196" s="169">
        <f>SUM(H190:H194)</f>
        <v>0</v>
      </c>
      <c r="I196" s="185"/>
      <c r="J196" s="168">
        <f>SUM(J190:J195)</f>
        <v>0</v>
      </c>
      <c r="K196" s="186">
        <f>SUM(K190:K194)</f>
        <v>0</v>
      </c>
      <c r="L196" s="185"/>
      <c r="M196" s="168">
        <f>SUM(M190:M195)</f>
        <v>0</v>
      </c>
      <c r="N196" s="186">
        <f>SUM(N190:N194)</f>
        <v>0</v>
      </c>
      <c r="O196" s="185"/>
      <c r="P196" s="168">
        <f>SUM(P190:P195)</f>
        <v>0</v>
      </c>
      <c r="Q196" s="186">
        <f>SUM(Q190:Q194)</f>
        <v>0</v>
      </c>
      <c r="R196" s="185"/>
      <c r="S196" s="168">
        <f>SUM(S190:S195)</f>
        <v>0</v>
      </c>
      <c r="T196" s="186">
        <f>SUM(T190:T194)</f>
        <v>0</v>
      </c>
      <c r="U196" s="185"/>
      <c r="V196" s="170">
        <f t="shared" ref="V196:X196" si="357">SUM(V190:V195)</f>
        <v>0</v>
      </c>
      <c r="W196" s="220">
        <f t="shared" si="357"/>
        <v>0</v>
      </c>
      <c r="X196" s="221">
        <f t="shared" si="357"/>
        <v>0</v>
      </c>
      <c r="Y196" s="221">
        <f t="shared" si="355"/>
        <v>0</v>
      </c>
      <c r="Z196" s="221" t="e">
        <f t="shared" si="356"/>
        <v>#DIV/0!</v>
      </c>
      <c r="AA196" s="222"/>
      <c r="AB196" s="7"/>
      <c r="AC196" s="7"/>
      <c r="AD196" s="7"/>
      <c r="AE196" s="7"/>
      <c r="AF196" s="7"/>
      <c r="AG196" s="7"/>
    </row>
    <row r="197" spans="1:33" ht="30" customHeight="1" x14ac:dyDescent="0.25">
      <c r="A197" s="174" t="s">
        <v>65</v>
      </c>
      <c r="B197" s="204">
        <v>10</v>
      </c>
      <c r="C197" s="237" t="s">
        <v>261</v>
      </c>
      <c r="D197" s="177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223"/>
      <c r="X197" s="223"/>
      <c r="Y197" s="178"/>
      <c r="Z197" s="223"/>
      <c r="AA197" s="224"/>
      <c r="AB197" s="7"/>
      <c r="AC197" s="7"/>
      <c r="AD197" s="7"/>
      <c r="AE197" s="7"/>
      <c r="AF197" s="7"/>
      <c r="AG197" s="7"/>
    </row>
    <row r="198" spans="1:33" ht="30" customHeight="1" x14ac:dyDescent="0.25">
      <c r="A198" s="115" t="s">
        <v>70</v>
      </c>
      <c r="B198" s="253">
        <v>43840</v>
      </c>
      <c r="C198" s="258" t="s">
        <v>262</v>
      </c>
      <c r="D198" s="248"/>
      <c r="E198" s="259"/>
      <c r="F198" s="156"/>
      <c r="G198" s="157">
        <f t="shared" ref="G198:G202" si="358">E198*F198</f>
        <v>0</v>
      </c>
      <c r="H198" s="259"/>
      <c r="I198" s="156"/>
      <c r="J198" s="157">
        <f t="shared" ref="J198:J202" si="359">H198*I198</f>
        <v>0</v>
      </c>
      <c r="K198" s="155"/>
      <c r="L198" s="156"/>
      <c r="M198" s="157">
        <f t="shared" ref="M198:M202" si="360">K198*L198</f>
        <v>0</v>
      </c>
      <c r="N198" s="155"/>
      <c r="O198" s="156"/>
      <c r="P198" s="157">
        <f t="shared" ref="P198:P202" si="361">N198*O198</f>
        <v>0</v>
      </c>
      <c r="Q198" s="155"/>
      <c r="R198" s="156"/>
      <c r="S198" s="157">
        <f t="shared" ref="S198:S202" si="362">Q198*R198</f>
        <v>0</v>
      </c>
      <c r="T198" s="155"/>
      <c r="U198" s="156"/>
      <c r="V198" s="260">
        <f t="shared" ref="V198:V202" si="363">T198*U198</f>
        <v>0</v>
      </c>
      <c r="W198" s="261">
        <f t="shared" ref="W198:W202" si="364">G198+M198+S198</f>
        <v>0</v>
      </c>
      <c r="X198" s="227">
        <f t="shared" ref="X198:X202" si="365">J198+P198+V198</f>
        <v>0</v>
      </c>
      <c r="Y198" s="227">
        <f t="shared" ref="Y198:Y203" si="366">W198-X198</f>
        <v>0</v>
      </c>
      <c r="Z198" s="228" t="e">
        <f t="shared" ref="Z198:Z203" si="367">Y198/W198</f>
        <v>#DIV/0!</v>
      </c>
      <c r="AA198" s="262"/>
      <c r="AB198" s="127"/>
      <c r="AC198" s="127"/>
      <c r="AD198" s="127"/>
      <c r="AE198" s="127"/>
      <c r="AF198" s="127"/>
      <c r="AG198" s="127"/>
    </row>
    <row r="199" spans="1:33" ht="30" customHeight="1" x14ac:dyDescent="0.25">
      <c r="A199" s="115" t="s">
        <v>70</v>
      </c>
      <c r="B199" s="253">
        <v>43871</v>
      </c>
      <c r="C199" s="258" t="s">
        <v>262</v>
      </c>
      <c r="D199" s="254"/>
      <c r="E199" s="255"/>
      <c r="F199" s="120"/>
      <c r="G199" s="121">
        <f t="shared" si="358"/>
        <v>0</v>
      </c>
      <c r="H199" s="255"/>
      <c r="I199" s="120"/>
      <c r="J199" s="121">
        <f t="shared" si="359"/>
        <v>0</v>
      </c>
      <c r="K199" s="119"/>
      <c r="L199" s="120"/>
      <c r="M199" s="121">
        <f t="shared" si="360"/>
        <v>0</v>
      </c>
      <c r="N199" s="119"/>
      <c r="O199" s="120"/>
      <c r="P199" s="121">
        <f t="shared" si="361"/>
        <v>0</v>
      </c>
      <c r="Q199" s="119"/>
      <c r="R199" s="120"/>
      <c r="S199" s="121">
        <f t="shared" si="362"/>
        <v>0</v>
      </c>
      <c r="T199" s="119"/>
      <c r="U199" s="120"/>
      <c r="V199" s="225">
        <f t="shared" si="363"/>
        <v>0</v>
      </c>
      <c r="W199" s="230">
        <f t="shared" si="364"/>
        <v>0</v>
      </c>
      <c r="X199" s="123">
        <f t="shared" si="365"/>
        <v>0</v>
      </c>
      <c r="Y199" s="123">
        <f t="shared" si="366"/>
        <v>0</v>
      </c>
      <c r="Z199" s="124" t="e">
        <f t="shared" si="367"/>
        <v>#DIV/0!</v>
      </c>
      <c r="AA199" s="125"/>
      <c r="AB199" s="127"/>
      <c r="AC199" s="127"/>
      <c r="AD199" s="127"/>
      <c r="AE199" s="127"/>
      <c r="AF199" s="127"/>
      <c r="AG199" s="127"/>
    </row>
    <row r="200" spans="1:33" ht="30" customHeight="1" x14ac:dyDescent="0.25">
      <c r="A200" s="115" t="s">
        <v>70</v>
      </c>
      <c r="B200" s="253">
        <v>43900</v>
      </c>
      <c r="C200" s="258" t="s">
        <v>262</v>
      </c>
      <c r="D200" s="254"/>
      <c r="E200" s="255"/>
      <c r="F200" s="120"/>
      <c r="G200" s="121">
        <f t="shared" si="358"/>
        <v>0</v>
      </c>
      <c r="H200" s="255"/>
      <c r="I200" s="120"/>
      <c r="J200" s="121">
        <f t="shared" si="359"/>
        <v>0</v>
      </c>
      <c r="K200" s="119"/>
      <c r="L200" s="120"/>
      <c r="M200" s="121">
        <f t="shared" si="360"/>
        <v>0</v>
      </c>
      <c r="N200" s="119"/>
      <c r="O200" s="120"/>
      <c r="P200" s="121">
        <f t="shared" si="361"/>
        <v>0</v>
      </c>
      <c r="Q200" s="119"/>
      <c r="R200" s="120"/>
      <c r="S200" s="121">
        <f t="shared" si="362"/>
        <v>0</v>
      </c>
      <c r="T200" s="119"/>
      <c r="U200" s="120"/>
      <c r="V200" s="225">
        <f t="shared" si="363"/>
        <v>0</v>
      </c>
      <c r="W200" s="230">
        <f t="shared" si="364"/>
        <v>0</v>
      </c>
      <c r="X200" s="123">
        <f t="shared" si="365"/>
        <v>0</v>
      </c>
      <c r="Y200" s="123">
        <f t="shared" si="366"/>
        <v>0</v>
      </c>
      <c r="Z200" s="124" t="e">
        <f t="shared" si="367"/>
        <v>#DIV/0!</v>
      </c>
      <c r="AA200" s="125"/>
      <c r="AB200" s="127"/>
      <c r="AC200" s="127"/>
      <c r="AD200" s="127"/>
      <c r="AE200" s="127"/>
      <c r="AF200" s="127"/>
      <c r="AG200" s="127"/>
    </row>
    <row r="201" spans="1:33" ht="30" customHeight="1" x14ac:dyDescent="0.25">
      <c r="A201" s="128" t="s">
        <v>70</v>
      </c>
      <c r="B201" s="263">
        <v>43931</v>
      </c>
      <c r="C201" s="159" t="s">
        <v>263</v>
      </c>
      <c r="D201" s="256" t="s">
        <v>73</v>
      </c>
      <c r="E201" s="257"/>
      <c r="F201" s="132"/>
      <c r="G201" s="121">
        <f t="shared" si="358"/>
        <v>0</v>
      </c>
      <c r="H201" s="257"/>
      <c r="I201" s="132"/>
      <c r="J201" s="121">
        <f t="shared" si="359"/>
        <v>0</v>
      </c>
      <c r="K201" s="131"/>
      <c r="L201" s="132"/>
      <c r="M201" s="133">
        <f t="shared" si="360"/>
        <v>0</v>
      </c>
      <c r="N201" s="131"/>
      <c r="O201" s="132"/>
      <c r="P201" s="133">
        <f t="shared" si="361"/>
        <v>0</v>
      </c>
      <c r="Q201" s="131"/>
      <c r="R201" s="132"/>
      <c r="S201" s="133">
        <f t="shared" si="362"/>
        <v>0</v>
      </c>
      <c r="T201" s="131"/>
      <c r="U201" s="132"/>
      <c r="V201" s="232">
        <f t="shared" si="363"/>
        <v>0</v>
      </c>
      <c r="W201" s="264">
        <f t="shared" si="364"/>
        <v>0</v>
      </c>
      <c r="X201" s="123">
        <f t="shared" si="365"/>
        <v>0</v>
      </c>
      <c r="Y201" s="123">
        <f t="shared" si="366"/>
        <v>0</v>
      </c>
      <c r="Z201" s="124" t="e">
        <f t="shared" si="367"/>
        <v>#DIV/0!</v>
      </c>
      <c r="AA201" s="216"/>
      <c r="AB201" s="127"/>
      <c r="AC201" s="127"/>
      <c r="AD201" s="127"/>
      <c r="AE201" s="127"/>
      <c r="AF201" s="127"/>
      <c r="AG201" s="127"/>
    </row>
    <row r="202" spans="1:33" ht="30" customHeight="1" x14ac:dyDescent="0.25">
      <c r="A202" s="128" t="s">
        <v>70</v>
      </c>
      <c r="B202" s="265">
        <v>43961</v>
      </c>
      <c r="C202" s="231" t="s">
        <v>264</v>
      </c>
      <c r="D202" s="266"/>
      <c r="E202" s="131"/>
      <c r="F202" s="132">
        <v>0.22</v>
      </c>
      <c r="G202" s="133">
        <f t="shared" si="358"/>
        <v>0</v>
      </c>
      <c r="H202" s="131"/>
      <c r="I202" s="132">
        <v>0.22</v>
      </c>
      <c r="J202" s="133">
        <f t="shared" si="359"/>
        <v>0</v>
      </c>
      <c r="K202" s="131"/>
      <c r="L202" s="132">
        <v>0.22</v>
      </c>
      <c r="M202" s="133">
        <f t="shared" si="360"/>
        <v>0</v>
      </c>
      <c r="N202" s="131"/>
      <c r="O202" s="132">
        <v>0.22</v>
      </c>
      <c r="P202" s="133">
        <f t="shared" si="361"/>
        <v>0</v>
      </c>
      <c r="Q202" s="131"/>
      <c r="R202" s="132">
        <v>0.22</v>
      </c>
      <c r="S202" s="133">
        <f t="shared" si="362"/>
        <v>0</v>
      </c>
      <c r="T202" s="131"/>
      <c r="U202" s="132">
        <v>0.22</v>
      </c>
      <c r="V202" s="232">
        <f t="shared" si="363"/>
        <v>0</v>
      </c>
      <c r="W202" s="233">
        <f t="shared" si="364"/>
        <v>0</v>
      </c>
      <c r="X202" s="234">
        <f t="shared" si="365"/>
        <v>0</v>
      </c>
      <c r="Y202" s="234">
        <f t="shared" si="366"/>
        <v>0</v>
      </c>
      <c r="Z202" s="235" t="e">
        <f t="shared" si="367"/>
        <v>#DIV/0!</v>
      </c>
      <c r="AA202" s="267"/>
      <c r="AB202" s="7"/>
      <c r="AC202" s="7"/>
      <c r="AD202" s="7"/>
      <c r="AE202" s="7"/>
      <c r="AF202" s="7"/>
      <c r="AG202" s="7"/>
    </row>
    <row r="203" spans="1:33" ht="30" customHeight="1" x14ac:dyDescent="0.25">
      <c r="A203" s="162" t="s">
        <v>265</v>
      </c>
      <c r="B203" s="163"/>
      <c r="C203" s="164"/>
      <c r="D203" s="165"/>
      <c r="E203" s="169">
        <f>SUM(E198:E201)</f>
        <v>0</v>
      </c>
      <c r="F203" s="185"/>
      <c r="G203" s="168">
        <f>SUM(G198:G202)</f>
        <v>0</v>
      </c>
      <c r="H203" s="169">
        <f>SUM(H198:H201)</f>
        <v>0</v>
      </c>
      <c r="I203" s="185"/>
      <c r="J203" s="168">
        <f>SUM(J198:J202)</f>
        <v>0</v>
      </c>
      <c r="K203" s="186">
        <f>SUM(K198:K201)</f>
        <v>0</v>
      </c>
      <c r="L203" s="185"/>
      <c r="M203" s="168">
        <f>SUM(M198:M202)</f>
        <v>0</v>
      </c>
      <c r="N203" s="186">
        <f>SUM(N198:N201)</f>
        <v>0</v>
      </c>
      <c r="O203" s="185"/>
      <c r="P203" s="168">
        <f>SUM(P198:P202)</f>
        <v>0</v>
      </c>
      <c r="Q203" s="186">
        <f>SUM(Q198:Q201)</f>
        <v>0</v>
      </c>
      <c r="R203" s="185"/>
      <c r="S203" s="168">
        <f>SUM(S198:S202)</f>
        <v>0</v>
      </c>
      <c r="T203" s="186">
        <f>SUM(T198:T201)</f>
        <v>0</v>
      </c>
      <c r="U203" s="185"/>
      <c r="V203" s="170">
        <f t="shared" ref="V203:X203" si="368">SUM(V198:V202)</f>
        <v>0</v>
      </c>
      <c r="W203" s="220">
        <f t="shared" si="368"/>
        <v>0</v>
      </c>
      <c r="X203" s="221">
        <f t="shared" si="368"/>
        <v>0</v>
      </c>
      <c r="Y203" s="221">
        <f t="shared" si="366"/>
        <v>0</v>
      </c>
      <c r="Z203" s="221" t="e">
        <f t="shared" si="367"/>
        <v>#DIV/0!</v>
      </c>
      <c r="AA203" s="222"/>
      <c r="AB203" s="7"/>
      <c r="AC203" s="7"/>
      <c r="AD203" s="7"/>
      <c r="AE203" s="7"/>
      <c r="AF203" s="7"/>
      <c r="AG203" s="7"/>
    </row>
    <row r="204" spans="1:33" ht="30" customHeight="1" x14ac:dyDescent="0.25">
      <c r="A204" s="174" t="s">
        <v>65</v>
      </c>
      <c r="B204" s="204">
        <v>11</v>
      </c>
      <c r="C204" s="176" t="s">
        <v>266</v>
      </c>
      <c r="D204" s="177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223"/>
      <c r="X204" s="223"/>
      <c r="Y204" s="178"/>
      <c r="Z204" s="223"/>
      <c r="AA204" s="224"/>
      <c r="AB204" s="7"/>
      <c r="AC204" s="7"/>
      <c r="AD204" s="7"/>
      <c r="AE204" s="7"/>
      <c r="AF204" s="7"/>
      <c r="AG204" s="7"/>
    </row>
    <row r="205" spans="1:33" ht="30" customHeight="1" x14ac:dyDescent="0.25">
      <c r="A205" s="268" t="s">
        <v>70</v>
      </c>
      <c r="B205" s="253">
        <v>43841</v>
      </c>
      <c r="C205" s="258" t="s">
        <v>267</v>
      </c>
      <c r="D205" s="154" t="s">
        <v>105</v>
      </c>
      <c r="E205" s="155"/>
      <c r="F205" s="156"/>
      <c r="G205" s="157">
        <f t="shared" ref="G205:G206" si="369">E205*F205</f>
        <v>0</v>
      </c>
      <c r="H205" s="155"/>
      <c r="I205" s="156"/>
      <c r="J205" s="157">
        <f t="shared" ref="J205:J206" si="370">H205*I205</f>
        <v>0</v>
      </c>
      <c r="K205" s="155"/>
      <c r="L205" s="156"/>
      <c r="M205" s="157">
        <f t="shared" ref="M205:M206" si="371">K205*L205</f>
        <v>0</v>
      </c>
      <c r="N205" s="155"/>
      <c r="O205" s="156"/>
      <c r="P205" s="157">
        <f t="shared" ref="P205:P206" si="372">N205*O205</f>
        <v>0</v>
      </c>
      <c r="Q205" s="155"/>
      <c r="R205" s="156"/>
      <c r="S205" s="157">
        <f t="shared" ref="S205:S206" si="373">Q205*R205</f>
        <v>0</v>
      </c>
      <c r="T205" s="155"/>
      <c r="U205" s="156"/>
      <c r="V205" s="260">
        <f t="shared" ref="V205:V206" si="374">T205*U205</f>
        <v>0</v>
      </c>
      <c r="W205" s="261">
        <f t="shared" ref="W205:W206" si="375">G205+M205+S205</f>
        <v>0</v>
      </c>
      <c r="X205" s="227">
        <f t="shared" ref="X205:X206" si="376">J205+P205+V205</f>
        <v>0</v>
      </c>
      <c r="Y205" s="227">
        <f t="shared" ref="Y205:Y207" si="377">W205-X205</f>
        <v>0</v>
      </c>
      <c r="Z205" s="228" t="e">
        <f t="shared" ref="Z205:Z207" si="378">Y205/W205</f>
        <v>#DIV/0!</v>
      </c>
      <c r="AA205" s="262"/>
      <c r="AB205" s="127"/>
      <c r="AC205" s="127"/>
      <c r="AD205" s="127"/>
      <c r="AE205" s="127"/>
      <c r="AF205" s="127"/>
      <c r="AG205" s="127"/>
    </row>
    <row r="206" spans="1:33" ht="30" customHeight="1" x14ac:dyDescent="0.25">
      <c r="A206" s="269" t="s">
        <v>70</v>
      </c>
      <c r="B206" s="253">
        <v>43872</v>
      </c>
      <c r="C206" s="159" t="s">
        <v>267</v>
      </c>
      <c r="D206" s="130" t="s">
        <v>105</v>
      </c>
      <c r="E206" s="131"/>
      <c r="F206" s="132"/>
      <c r="G206" s="121">
        <f t="shared" si="369"/>
        <v>0</v>
      </c>
      <c r="H206" s="131"/>
      <c r="I206" s="132"/>
      <c r="J206" s="121">
        <f t="shared" si="370"/>
        <v>0</v>
      </c>
      <c r="K206" s="131"/>
      <c r="L206" s="132"/>
      <c r="M206" s="133">
        <f t="shared" si="371"/>
        <v>0</v>
      </c>
      <c r="N206" s="131"/>
      <c r="O206" s="132"/>
      <c r="P206" s="133">
        <f t="shared" si="372"/>
        <v>0</v>
      </c>
      <c r="Q206" s="131"/>
      <c r="R206" s="132"/>
      <c r="S206" s="133">
        <f t="shared" si="373"/>
        <v>0</v>
      </c>
      <c r="T206" s="131"/>
      <c r="U206" s="132"/>
      <c r="V206" s="232">
        <f t="shared" si="374"/>
        <v>0</v>
      </c>
      <c r="W206" s="270">
        <f t="shared" si="375"/>
        <v>0</v>
      </c>
      <c r="X206" s="234">
        <f t="shared" si="376"/>
        <v>0</v>
      </c>
      <c r="Y206" s="234">
        <f t="shared" si="377"/>
        <v>0</v>
      </c>
      <c r="Z206" s="235" t="e">
        <f t="shared" si="378"/>
        <v>#DIV/0!</v>
      </c>
      <c r="AA206" s="267"/>
      <c r="AB206" s="126"/>
      <c r="AC206" s="127"/>
      <c r="AD206" s="127"/>
      <c r="AE206" s="127"/>
      <c r="AF206" s="127"/>
      <c r="AG206" s="127"/>
    </row>
    <row r="207" spans="1:33" ht="30" customHeight="1" x14ac:dyDescent="0.25">
      <c r="A207" s="631" t="s">
        <v>268</v>
      </c>
      <c r="B207" s="632"/>
      <c r="C207" s="632"/>
      <c r="D207" s="633"/>
      <c r="E207" s="169">
        <f>SUM(E205:E206)</f>
        <v>0</v>
      </c>
      <c r="F207" s="185"/>
      <c r="G207" s="168">
        <f t="shared" ref="G207:H207" si="379">SUM(G205:G206)</f>
        <v>0</v>
      </c>
      <c r="H207" s="169">
        <f t="shared" si="379"/>
        <v>0</v>
      </c>
      <c r="I207" s="185"/>
      <c r="J207" s="168">
        <f t="shared" ref="J207:K207" si="380">SUM(J205:J206)</f>
        <v>0</v>
      </c>
      <c r="K207" s="186">
        <f t="shared" si="380"/>
        <v>0</v>
      </c>
      <c r="L207" s="185"/>
      <c r="M207" s="168">
        <f t="shared" ref="M207:N207" si="381">SUM(M205:M206)</f>
        <v>0</v>
      </c>
      <c r="N207" s="186">
        <f t="shared" si="381"/>
        <v>0</v>
      </c>
      <c r="O207" s="185"/>
      <c r="P207" s="168">
        <f t="shared" ref="P207:Q207" si="382">SUM(P205:P206)</f>
        <v>0</v>
      </c>
      <c r="Q207" s="186">
        <f t="shared" si="382"/>
        <v>0</v>
      </c>
      <c r="R207" s="185"/>
      <c r="S207" s="168">
        <f t="shared" ref="S207:T207" si="383">SUM(S205:S206)</f>
        <v>0</v>
      </c>
      <c r="T207" s="186">
        <f t="shared" si="383"/>
        <v>0</v>
      </c>
      <c r="U207" s="185"/>
      <c r="V207" s="170">
        <f t="shared" ref="V207:X207" si="384">SUM(V205:V206)</f>
        <v>0</v>
      </c>
      <c r="W207" s="220">
        <f t="shared" si="384"/>
        <v>0</v>
      </c>
      <c r="X207" s="221">
        <f t="shared" si="384"/>
        <v>0</v>
      </c>
      <c r="Y207" s="221">
        <f t="shared" si="377"/>
        <v>0</v>
      </c>
      <c r="Z207" s="221" t="e">
        <f t="shared" si="378"/>
        <v>#DIV/0!</v>
      </c>
      <c r="AA207" s="222"/>
      <c r="AB207" s="7"/>
      <c r="AC207" s="7"/>
      <c r="AD207" s="7"/>
      <c r="AE207" s="7"/>
      <c r="AF207" s="7"/>
      <c r="AG207" s="7"/>
    </row>
    <row r="208" spans="1:33" ht="30" customHeight="1" x14ac:dyDescent="0.25">
      <c r="A208" s="203" t="s">
        <v>65</v>
      </c>
      <c r="B208" s="204">
        <v>12</v>
      </c>
      <c r="C208" s="205" t="s">
        <v>269</v>
      </c>
      <c r="D208" s="27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223"/>
      <c r="X208" s="223"/>
      <c r="Y208" s="178"/>
      <c r="Z208" s="223"/>
      <c r="AA208" s="224"/>
      <c r="AB208" s="7"/>
      <c r="AC208" s="7"/>
      <c r="AD208" s="7"/>
      <c r="AE208" s="7"/>
      <c r="AF208" s="7"/>
      <c r="AG208" s="7"/>
    </row>
    <row r="209" spans="1:33" ht="30" customHeight="1" x14ac:dyDescent="0.25">
      <c r="A209" s="152" t="s">
        <v>70</v>
      </c>
      <c r="B209" s="272">
        <v>43842</v>
      </c>
      <c r="C209" s="273" t="s">
        <v>270</v>
      </c>
      <c r="D209" s="248" t="s">
        <v>271</v>
      </c>
      <c r="E209" s="259"/>
      <c r="F209" s="156"/>
      <c r="G209" s="157">
        <f t="shared" ref="G209:G212" si="385">E209*F209</f>
        <v>0</v>
      </c>
      <c r="H209" s="259"/>
      <c r="I209" s="156"/>
      <c r="J209" s="157">
        <f t="shared" ref="J209:J212" si="386">H209*I209</f>
        <v>0</v>
      </c>
      <c r="K209" s="155"/>
      <c r="L209" s="156"/>
      <c r="M209" s="157">
        <f t="shared" ref="M209:M212" si="387">K209*L209</f>
        <v>0</v>
      </c>
      <c r="N209" s="155"/>
      <c r="O209" s="156"/>
      <c r="P209" s="157">
        <f t="shared" ref="P209:P212" si="388">N209*O209</f>
        <v>0</v>
      </c>
      <c r="Q209" s="155"/>
      <c r="R209" s="156"/>
      <c r="S209" s="157">
        <f t="shared" ref="S209:S212" si="389">Q209*R209</f>
        <v>0</v>
      </c>
      <c r="T209" s="155"/>
      <c r="U209" s="156"/>
      <c r="V209" s="260">
        <f t="shared" ref="V209:V212" si="390">T209*U209</f>
        <v>0</v>
      </c>
      <c r="W209" s="261">
        <f t="shared" ref="W209:W212" si="391">G209+M209+S209</f>
        <v>0</v>
      </c>
      <c r="X209" s="227">
        <f t="shared" ref="X209:X212" si="392">J209+P209+V209</f>
        <v>0</v>
      </c>
      <c r="Y209" s="227">
        <f t="shared" ref="Y209:Y213" si="393">W209-X209</f>
        <v>0</v>
      </c>
      <c r="Z209" s="228" t="e">
        <f t="shared" ref="Z209:Z213" si="394">Y209/W209</f>
        <v>#DIV/0!</v>
      </c>
      <c r="AA209" s="274"/>
      <c r="AB209" s="126"/>
      <c r="AC209" s="127"/>
      <c r="AD209" s="127"/>
      <c r="AE209" s="127"/>
      <c r="AF209" s="127"/>
      <c r="AG209" s="127"/>
    </row>
    <row r="210" spans="1:33" ht="30" customHeight="1" x14ac:dyDescent="0.25">
      <c r="A210" s="115" t="s">
        <v>70</v>
      </c>
      <c r="B210" s="253">
        <v>43873</v>
      </c>
      <c r="C210" s="183" t="s">
        <v>272</v>
      </c>
      <c r="D210" s="254" t="s">
        <v>240</v>
      </c>
      <c r="E210" s="255"/>
      <c r="F210" s="120"/>
      <c r="G210" s="121">
        <f t="shared" si="385"/>
        <v>0</v>
      </c>
      <c r="H210" s="255"/>
      <c r="I210" s="120"/>
      <c r="J210" s="121">
        <f t="shared" si="386"/>
        <v>0</v>
      </c>
      <c r="K210" s="119"/>
      <c r="L210" s="120"/>
      <c r="M210" s="121">
        <f t="shared" si="387"/>
        <v>0</v>
      </c>
      <c r="N210" s="119"/>
      <c r="O210" s="120"/>
      <c r="P210" s="121">
        <f t="shared" si="388"/>
        <v>0</v>
      </c>
      <c r="Q210" s="119"/>
      <c r="R210" s="120"/>
      <c r="S210" s="121">
        <f t="shared" si="389"/>
        <v>0</v>
      </c>
      <c r="T210" s="119"/>
      <c r="U210" s="120"/>
      <c r="V210" s="225">
        <f t="shared" si="390"/>
        <v>0</v>
      </c>
      <c r="W210" s="275">
        <f t="shared" si="391"/>
        <v>0</v>
      </c>
      <c r="X210" s="123">
        <f t="shared" si="392"/>
        <v>0</v>
      </c>
      <c r="Y210" s="123">
        <f t="shared" si="393"/>
        <v>0</v>
      </c>
      <c r="Z210" s="124" t="e">
        <f t="shared" si="394"/>
        <v>#DIV/0!</v>
      </c>
      <c r="AA210" s="276"/>
      <c r="AB210" s="127"/>
      <c r="AC210" s="127"/>
      <c r="AD210" s="127"/>
      <c r="AE210" s="127"/>
      <c r="AF210" s="127"/>
      <c r="AG210" s="127"/>
    </row>
    <row r="211" spans="1:33" ht="30" customHeight="1" x14ac:dyDescent="0.25">
      <c r="A211" s="128" t="s">
        <v>70</v>
      </c>
      <c r="B211" s="263">
        <v>43902</v>
      </c>
      <c r="C211" s="159" t="s">
        <v>273</v>
      </c>
      <c r="D211" s="256" t="s">
        <v>240</v>
      </c>
      <c r="E211" s="257"/>
      <c r="F211" s="132"/>
      <c r="G211" s="133">
        <f t="shared" si="385"/>
        <v>0</v>
      </c>
      <c r="H211" s="257"/>
      <c r="I211" s="132"/>
      <c r="J211" s="133">
        <f t="shared" si="386"/>
        <v>0</v>
      </c>
      <c r="K211" s="131"/>
      <c r="L211" s="132"/>
      <c r="M211" s="133">
        <f t="shared" si="387"/>
        <v>0</v>
      </c>
      <c r="N211" s="131"/>
      <c r="O211" s="132"/>
      <c r="P211" s="133">
        <f t="shared" si="388"/>
        <v>0</v>
      </c>
      <c r="Q211" s="131"/>
      <c r="R211" s="132"/>
      <c r="S211" s="133">
        <f t="shared" si="389"/>
        <v>0</v>
      </c>
      <c r="T211" s="131"/>
      <c r="U211" s="132"/>
      <c r="V211" s="232">
        <f t="shared" si="390"/>
        <v>0</v>
      </c>
      <c r="W211" s="264">
        <f t="shared" si="391"/>
        <v>0</v>
      </c>
      <c r="X211" s="123">
        <f t="shared" si="392"/>
        <v>0</v>
      </c>
      <c r="Y211" s="123">
        <f t="shared" si="393"/>
        <v>0</v>
      </c>
      <c r="Z211" s="124" t="e">
        <f t="shared" si="394"/>
        <v>#DIV/0!</v>
      </c>
      <c r="AA211" s="277"/>
      <c r="AB211" s="127"/>
      <c r="AC211" s="127"/>
      <c r="AD211" s="127"/>
      <c r="AE211" s="127"/>
      <c r="AF211" s="127"/>
      <c r="AG211" s="127"/>
    </row>
    <row r="212" spans="1:33" ht="30" customHeight="1" x14ac:dyDescent="0.25">
      <c r="A212" s="128" t="s">
        <v>70</v>
      </c>
      <c r="B212" s="263">
        <v>43933</v>
      </c>
      <c r="C212" s="231" t="s">
        <v>274</v>
      </c>
      <c r="D212" s="266"/>
      <c r="E212" s="257"/>
      <c r="F212" s="132">
        <v>0.22</v>
      </c>
      <c r="G212" s="133">
        <f t="shared" si="385"/>
        <v>0</v>
      </c>
      <c r="H212" s="257"/>
      <c r="I212" s="132">
        <v>0.22</v>
      </c>
      <c r="J212" s="133">
        <f t="shared" si="386"/>
        <v>0</v>
      </c>
      <c r="K212" s="131"/>
      <c r="L212" s="132">
        <v>0.22</v>
      </c>
      <c r="M212" s="133">
        <f t="shared" si="387"/>
        <v>0</v>
      </c>
      <c r="N212" s="131"/>
      <c r="O212" s="132">
        <v>0.22</v>
      </c>
      <c r="P212" s="133">
        <f t="shared" si="388"/>
        <v>0</v>
      </c>
      <c r="Q212" s="131"/>
      <c r="R212" s="132">
        <v>0.22</v>
      </c>
      <c r="S212" s="133">
        <f t="shared" si="389"/>
        <v>0</v>
      </c>
      <c r="T212" s="131"/>
      <c r="U212" s="132">
        <v>0.22</v>
      </c>
      <c r="V212" s="232">
        <f t="shared" si="390"/>
        <v>0</v>
      </c>
      <c r="W212" s="233">
        <f t="shared" si="391"/>
        <v>0</v>
      </c>
      <c r="X212" s="234">
        <f t="shared" si="392"/>
        <v>0</v>
      </c>
      <c r="Y212" s="234">
        <f t="shared" si="393"/>
        <v>0</v>
      </c>
      <c r="Z212" s="235" t="e">
        <f t="shared" si="394"/>
        <v>#DIV/0!</v>
      </c>
      <c r="AA212" s="148"/>
      <c r="AB212" s="7"/>
      <c r="AC212" s="7"/>
      <c r="AD212" s="7"/>
      <c r="AE212" s="7"/>
      <c r="AF212" s="7"/>
      <c r="AG212" s="7"/>
    </row>
    <row r="213" spans="1:33" ht="30" customHeight="1" x14ac:dyDescent="0.25">
      <c r="A213" s="162" t="s">
        <v>275</v>
      </c>
      <c r="B213" s="163"/>
      <c r="C213" s="164"/>
      <c r="D213" s="278"/>
      <c r="E213" s="169">
        <f>SUM(E209:E211)</f>
        <v>0</v>
      </c>
      <c r="F213" s="185"/>
      <c r="G213" s="168">
        <f>SUM(G209:G212)</f>
        <v>0</v>
      </c>
      <c r="H213" s="169">
        <f>SUM(H209:H211)</f>
        <v>0</v>
      </c>
      <c r="I213" s="185"/>
      <c r="J213" s="168">
        <f>SUM(J209:J212)</f>
        <v>0</v>
      </c>
      <c r="K213" s="186">
        <f>SUM(K209:K211)</f>
        <v>0</v>
      </c>
      <c r="L213" s="185"/>
      <c r="M213" s="168">
        <f>SUM(M209:M212)</f>
        <v>0</v>
      </c>
      <c r="N213" s="186">
        <f>SUM(N209:N211)</f>
        <v>0</v>
      </c>
      <c r="O213" s="185"/>
      <c r="P213" s="168">
        <f>SUM(P209:P212)</f>
        <v>0</v>
      </c>
      <c r="Q213" s="186">
        <f>SUM(Q209:Q211)</f>
        <v>0</v>
      </c>
      <c r="R213" s="185"/>
      <c r="S213" s="168">
        <f>SUM(S209:S212)</f>
        <v>0</v>
      </c>
      <c r="T213" s="186">
        <f>SUM(T209:T211)</f>
        <v>0</v>
      </c>
      <c r="U213" s="185"/>
      <c r="V213" s="170">
        <f t="shared" ref="V213:X213" si="395">SUM(V209:V212)</f>
        <v>0</v>
      </c>
      <c r="W213" s="220">
        <f t="shared" si="395"/>
        <v>0</v>
      </c>
      <c r="X213" s="221">
        <f t="shared" si="395"/>
        <v>0</v>
      </c>
      <c r="Y213" s="221">
        <f t="shared" si="393"/>
        <v>0</v>
      </c>
      <c r="Z213" s="221" t="e">
        <f t="shared" si="394"/>
        <v>#DIV/0!</v>
      </c>
      <c r="AA213" s="222"/>
      <c r="AB213" s="7"/>
      <c r="AC213" s="7"/>
      <c r="AD213" s="7"/>
      <c r="AE213" s="7"/>
      <c r="AF213" s="7"/>
      <c r="AG213" s="7"/>
    </row>
    <row r="214" spans="1:33" ht="30" customHeight="1" x14ac:dyDescent="0.25">
      <c r="A214" s="203" t="s">
        <v>65</v>
      </c>
      <c r="B214" s="279">
        <v>13</v>
      </c>
      <c r="C214" s="205" t="s">
        <v>276</v>
      </c>
      <c r="D214" s="100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223"/>
      <c r="X214" s="223"/>
      <c r="Y214" s="178"/>
      <c r="Z214" s="223"/>
      <c r="AA214" s="224"/>
      <c r="AB214" s="6"/>
      <c r="AC214" s="7"/>
      <c r="AD214" s="7"/>
      <c r="AE214" s="7"/>
      <c r="AF214" s="7"/>
      <c r="AG214" s="7"/>
    </row>
    <row r="215" spans="1:33" ht="30" customHeight="1" x14ac:dyDescent="0.25">
      <c r="A215" s="104" t="s">
        <v>67</v>
      </c>
      <c r="B215" s="151" t="s">
        <v>277</v>
      </c>
      <c r="C215" s="280" t="s">
        <v>278</v>
      </c>
      <c r="D215" s="137"/>
      <c r="E215" s="138">
        <f>SUM(E216:E218)</f>
        <v>0</v>
      </c>
      <c r="F215" s="139"/>
      <c r="G215" s="140">
        <f>SUM(G216:G219)</f>
        <v>0</v>
      </c>
      <c r="H215" s="138">
        <f>SUM(H216:H218)</f>
        <v>0</v>
      </c>
      <c r="I215" s="139"/>
      <c r="J215" s="140">
        <f>SUM(J216:J219)</f>
        <v>0</v>
      </c>
      <c r="K215" s="138">
        <f>SUM(K216:K218)</f>
        <v>1</v>
      </c>
      <c r="L215" s="139"/>
      <c r="M215" s="140">
        <f>SUM(M216:M219)</f>
        <v>35000</v>
      </c>
      <c r="N215" s="138">
        <f>SUM(N216:N218)</f>
        <v>1</v>
      </c>
      <c r="O215" s="139"/>
      <c r="P215" s="140">
        <f>SUM(P216:P219)</f>
        <v>35000</v>
      </c>
      <c r="Q215" s="138">
        <f>SUM(Q216:Q218)</f>
        <v>0</v>
      </c>
      <c r="R215" s="139"/>
      <c r="S215" s="140">
        <f>SUM(S216:S219)</f>
        <v>0</v>
      </c>
      <c r="T215" s="138">
        <f>SUM(T216:T218)</f>
        <v>0</v>
      </c>
      <c r="U215" s="139"/>
      <c r="V215" s="281">
        <f t="shared" ref="V215:X215" si="396">SUM(V216:V219)</f>
        <v>0</v>
      </c>
      <c r="W215" s="282">
        <f t="shared" si="396"/>
        <v>35000</v>
      </c>
      <c r="X215" s="140">
        <f t="shared" si="396"/>
        <v>35000</v>
      </c>
      <c r="Y215" s="140">
        <f t="shared" ref="Y215:Y237" si="397">W215-X215</f>
        <v>0</v>
      </c>
      <c r="Z215" s="140">
        <f t="shared" ref="Z215:Z238" si="398">Y215/W215</f>
        <v>0</v>
      </c>
      <c r="AA215" s="142"/>
      <c r="AB215" s="114"/>
      <c r="AC215" s="114"/>
      <c r="AD215" s="114"/>
      <c r="AE215" s="114"/>
      <c r="AF215" s="114"/>
      <c r="AG215" s="114"/>
    </row>
    <row r="216" spans="1:33" ht="30" customHeight="1" x14ac:dyDescent="0.25">
      <c r="A216" s="115" t="s">
        <v>70</v>
      </c>
      <c r="B216" s="116" t="s">
        <v>279</v>
      </c>
      <c r="C216" s="283" t="s">
        <v>280</v>
      </c>
      <c r="D216" s="118" t="s">
        <v>134</v>
      </c>
      <c r="E216" s="119"/>
      <c r="F216" s="120"/>
      <c r="G216" s="121">
        <f t="shared" ref="G216:G219" si="399">E216*F216</f>
        <v>0</v>
      </c>
      <c r="H216" s="119"/>
      <c r="I216" s="120"/>
      <c r="J216" s="121">
        <f t="shared" ref="J216:J219" si="400">H216*I216</f>
        <v>0</v>
      </c>
      <c r="K216" s="119"/>
      <c r="L216" s="120"/>
      <c r="M216" s="121">
        <f t="shared" ref="M216:M219" si="401">K216*L216</f>
        <v>0</v>
      </c>
      <c r="N216" s="119"/>
      <c r="O216" s="120"/>
      <c r="P216" s="121">
        <f t="shared" ref="P216:P219" si="402">N216*O216</f>
        <v>0</v>
      </c>
      <c r="Q216" s="119"/>
      <c r="R216" s="120"/>
      <c r="S216" s="121">
        <f t="shared" ref="S216:S219" si="403">Q216*R216</f>
        <v>0</v>
      </c>
      <c r="T216" s="119"/>
      <c r="U216" s="120"/>
      <c r="V216" s="225">
        <f t="shared" ref="V216:V219" si="404">T216*U216</f>
        <v>0</v>
      </c>
      <c r="W216" s="230">
        <f t="shared" ref="W216:W219" si="405">G216+M216+S216</f>
        <v>0</v>
      </c>
      <c r="X216" s="123">
        <f t="shared" ref="X216:X219" si="406">J216+P216+V216</f>
        <v>0</v>
      </c>
      <c r="Y216" s="123">
        <f t="shared" si="397"/>
        <v>0</v>
      </c>
      <c r="Z216" s="124" t="e">
        <f t="shared" si="398"/>
        <v>#DIV/0!</v>
      </c>
      <c r="AA216" s="125"/>
      <c r="AB216" s="127"/>
      <c r="AC216" s="127"/>
      <c r="AD216" s="127"/>
      <c r="AE216" s="127"/>
      <c r="AF216" s="127"/>
      <c r="AG216" s="127"/>
    </row>
    <row r="217" spans="1:33" ht="30" customHeight="1" x14ac:dyDescent="0.25">
      <c r="A217" s="115" t="s">
        <v>70</v>
      </c>
      <c r="B217" s="116" t="s">
        <v>281</v>
      </c>
      <c r="C217" s="284" t="s">
        <v>282</v>
      </c>
      <c r="D217" s="118" t="s">
        <v>134</v>
      </c>
      <c r="E217" s="119"/>
      <c r="F217" s="120"/>
      <c r="G217" s="121">
        <f t="shared" si="399"/>
        <v>0</v>
      </c>
      <c r="H217" s="119"/>
      <c r="I217" s="120"/>
      <c r="J217" s="121">
        <f t="shared" si="400"/>
        <v>0</v>
      </c>
      <c r="K217" s="119"/>
      <c r="L217" s="120"/>
      <c r="M217" s="121">
        <f t="shared" si="401"/>
        <v>0</v>
      </c>
      <c r="N217" s="119"/>
      <c r="O217" s="120"/>
      <c r="P217" s="121">
        <f t="shared" si="402"/>
        <v>0</v>
      </c>
      <c r="Q217" s="119"/>
      <c r="R217" s="120"/>
      <c r="S217" s="121">
        <f t="shared" si="403"/>
        <v>0</v>
      </c>
      <c r="T217" s="119"/>
      <c r="U217" s="120"/>
      <c r="V217" s="225">
        <f t="shared" si="404"/>
        <v>0</v>
      </c>
      <c r="W217" s="230">
        <f t="shared" si="405"/>
        <v>0</v>
      </c>
      <c r="X217" s="123">
        <f t="shared" si="406"/>
        <v>0</v>
      </c>
      <c r="Y217" s="123">
        <f t="shared" si="397"/>
        <v>0</v>
      </c>
      <c r="Z217" s="124" t="e">
        <f t="shared" si="398"/>
        <v>#DIV/0!</v>
      </c>
      <c r="AA217" s="125"/>
      <c r="AB217" s="127"/>
      <c r="AC217" s="127"/>
      <c r="AD217" s="127"/>
      <c r="AE217" s="127"/>
      <c r="AF217" s="127"/>
      <c r="AG217" s="127"/>
    </row>
    <row r="218" spans="1:33" ht="30" customHeight="1" x14ac:dyDescent="0.25">
      <c r="A218" s="115" t="s">
        <v>70</v>
      </c>
      <c r="B218" s="116" t="s">
        <v>283</v>
      </c>
      <c r="C218" s="284" t="s">
        <v>284</v>
      </c>
      <c r="D218" s="118" t="s">
        <v>134</v>
      </c>
      <c r="E218" s="119"/>
      <c r="F218" s="120"/>
      <c r="G218" s="121">
        <f t="shared" si="399"/>
        <v>0</v>
      </c>
      <c r="H218" s="119"/>
      <c r="I218" s="120"/>
      <c r="J218" s="121">
        <f t="shared" si="400"/>
        <v>0</v>
      </c>
      <c r="K218" s="131">
        <v>1</v>
      </c>
      <c r="L218" s="132">
        <v>35000</v>
      </c>
      <c r="M218" s="121">
        <f t="shared" si="401"/>
        <v>35000</v>
      </c>
      <c r="N218" s="400">
        <v>1</v>
      </c>
      <c r="O218" s="401">
        <v>35000</v>
      </c>
      <c r="P218" s="402">
        <f t="shared" si="402"/>
        <v>35000</v>
      </c>
      <c r="Q218" s="119"/>
      <c r="R218" s="120"/>
      <c r="S218" s="121">
        <f t="shared" si="403"/>
        <v>0</v>
      </c>
      <c r="T218" s="119"/>
      <c r="U218" s="120"/>
      <c r="V218" s="225">
        <f t="shared" si="404"/>
        <v>0</v>
      </c>
      <c r="W218" s="230">
        <f t="shared" si="405"/>
        <v>35000</v>
      </c>
      <c r="X218" s="376">
        <f t="shared" si="406"/>
        <v>35000</v>
      </c>
      <c r="Y218" s="123">
        <f t="shared" si="397"/>
        <v>0</v>
      </c>
      <c r="Z218" s="124">
        <f t="shared" si="398"/>
        <v>0</v>
      </c>
      <c r="AA218" s="125"/>
      <c r="AB218" s="127"/>
      <c r="AC218" s="127"/>
      <c r="AD218" s="127"/>
      <c r="AE218" s="127"/>
      <c r="AF218" s="127"/>
      <c r="AG218" s="127"/>
    </row>
    <row r="219" spans="1:33" ht="30" customHeight="1" x14ac:dyDescent="0.25">
      <c r="A219" s="143" t="s">
        <v>70</v>
      </c>
      <c r="B219" s="150" t="s">
        <v>285</v>
      </c>
      <c r="C219" s="284" t="s">
        <v>286</v>
      </c>
      <c r="D219" s="144"/>
      <c r="E219" s="145"/>
      <c r="F219" s="146">
        <v>0.22</v>
      </c>
      <c r="G219" s="147">
        <f t="shared" si="399"/>
        <v>0</v>
      </c>
      <c r="H219" s="145"/>
      <c r="I219" s="146">
        <v>0.22</v>
      </c>
      <c r="J219" s="147">
        <f t="shared" si="400"/>
        <v>0</v>
      </c>
      <c r="K219" s="145"/>
      <c r="L219" s="146">
        <v>0.22</v>
      </c>
      <c r="M219" s="147">
        <f t="shared" si="401"/>
        <v>0</v>
      </c>
      <c r="N219" s="145"/>
      <c r="O219" s="146">
        <v>0.22</v>
      </c>
      <c r="P219" s="147">
        <f t="shared" si="402"/>
        <v>0</v>
      </c>
      <c r="Q219" s="145"/>
      <c r="R219" s="146">
        <v>0.22</v>
      </c>
      <c r="S219" s="147">
        <f t="shared" si="403"/>
        <v>0</v>
      </c>
      <c r="T219" s="145"/>
      <c r="U219" s="146">
        <v>0.22</v>
      </c>
      <c r="V219" s="285">
        <f t="shared" si="404"/>
        <v>0</v>
      </c>
      <c r="W219" s="233">
        <f t="shared" si="405"/>
        <v>0</v>
      </c>
      <c r="X219" s="234">
        <f t="shared" si="406"/>
        <v>0</v>
      </c>
      <c r="Y219" s="234">
        <f t="shared" si="397"/>
        <v>0</v>
      </c>
      <c r="Z219" s="235" t="e">
        <f t="shared" si="398"/>
        <v>#DIV/0!</v>
      </c>
      <c r="AA219" s="148"/>
      <c r="AB219" s="127"/>
      <c r="AC219" s="127"/>
      <c r="AD219" s="127"/>
      <c r="AE219" s="127"/>
      <c r="AF219" s="127"/>
      <c r="AG219" s="127"/>
    </row>
    <row r="220" spans="1:33" ht="30" customHeight="1" x14ac:dyDescent="0.25">
      <c r="A220" s="286" t="s">
        <v>67</v>
      </c>
      <c r="B220" s="287" t="s">
        <v>287</v>
      </c>
      <c r="C220" s="218" t="s">
        <v>288</v>
      </c>
      <c r="D220" s="107"/>
      <c r="E220" s="108">
        <f>SUM(E221:E223)</f>
        <v>0</v>
      </c>
      <c r="F220" s="109"/>
      <c r="G220" s="110">
        <f>SUM(G221:G224)</f>
        <v>0</v>
      </c>
      <c r="H220" s="108">
        <f>SUM(H221:H223)</f>
        <v>0</v>
      </c>
      <c r="I220" s="109"/>
      <c r="J220" s="110">
        <f>SUM(J221:J224)</f>
        <v>0</v>
      </c>
      <c r="K220" s="108">
        <f>SUM(K221:K223)</f>
        <v>0</v>
      </c>
      <c r="L220" s="109"/>
      <c r="M220" s="110">
        <f>SUM(M221:M224)</f>
        <v>0</v>
      </c>
      <c r="N220" s="108">
        <f>SUM(N221:N223)</f>
        <v>0</v>
      </c>
      <c r="O220" s="109"/>
      <c r="P220" s="110">
        <f>SUM(P221:P224)</f>
        <v>0</v>
      </c>
      <c r="Q220" s="108">
        <f>SUM(Q221:Q223)</f>
        <v>0</v>
      </c>
      <c r="R220" s="109"/>
      <c r="S220" s="110">
        <f>SUM(S221:S224)</f>
        <v>0</v>
      </c>
      <c r="T220" s="108">
        <f>SUM(T221:T223)</f>
        <v>0</v>
      </c>
      <c r="U220" s="109"/>
      <c r="V220" s="110">
        <f t="shared" ref="V220:X220" si="407">SUM(V221:V224)</f>
        <v>0</v>
      </c>
      <c r="W220" s="110">
        <f t="shared" si="407"/>
        <v>0</v>
      </c>
      <c r="X220" s="110">
        <f t="shared" si="407"/>
        <v>0</v>
      </c>
      <c r="Y220" s="110">
        <f t="shared" si="397"/>
        <v>0</v>
      </c>
      <c r="Z220" s="110" t="e">
        <f t="shared" si="398"/>
        <v>#DIV/0!</v>
      </c>
      <c r="AA220" s="110"/>
      <c r="AB220" s="114"/>
      <c r="AC220" s="114"/>
      <c r="AD220" s="114"/>
      <c r="AE220" s="114"/>
      <c r="AF220" s="114"/>
      <c r="AG220" s="114"/>
    </row>
    <row r="221" spans="1:33" ht="30" customHeight="1" x14ac:dyDescent="0.25">
      <c r="A221" s="115" t="s">
        <v>70</v>
      </c>
      <c r="B221" s="116" t="s">
        <v>289</v>
      </c>
      <c r="C221" s="183" t="s">
        <v>290</v>
      </c>
      <c r="D221" s="118"/>
      <c r="E221" s="119"/>
      <c r="F221" s="120"/>
      <c r="G221" s="121">
        <f t="shared" ref="G221:G224" si="408">E221*F221</f>
        <v>0</v>
      </c>
      <c r="H221" s="119"/>
      <c r="I221" s="120"/>
      <c r="J221" s="121">
        <f t="shared" ref="J221:J224" si="409">H221*I221</f>
        <v>0</v>
      </c>
      <c r="K221" s="119"/>
      <c r="L221" s="120"/>
      <c r="M221" s="121">
        <f t="shared" ref="M221:M224" si="410">K221*L221</f>
        <v>0</v>
      </c>
      <c r="N221" s="119"/>
      <c r="O221" s="120"/>
      <c r="P221" s="121">
        <f t="shared" ref="P221:P224" si="411">N221*O221</f>
        <v>0</v>
      </c>
      <c r="Q221" s="119"/>
      <c r="R221" s="120"/>
      <c r="S221" s="121">
        <f t="shared" ref="S221:S224" si="412">Q221*R221</f>
        <v>0</v>
      </c>
      <c r="T221" s="119"/>
      <c r="U221" s="120"/>
      <c r="V221" s="121">
        <f t="shared" ref="V221:V224" si="413">T221*U221</f>
        <v>0</v>
      </c>
      <c r="W221" s="122">
        <f t="shared" ref="W221:W224" si="414">G221+M221+S221</f>
        <v>0</v>
      </c>
      <c r="X221" s="123">
        <f t="shared" ref="X221:X224" si="415">J221+P221+V221</f>
        <v>0</v>
      </c>
      <c r="Y221" s="123">
        <f t="shared" si="397"/>
        <v>0</v>
      </c>
      <c r="Z221" s="124" t="e">
        <f t="shared" si="398"/>
        <v>#DIV/0!</v>
      </c>
      <c r="AA221" s="125"/>
      <c r="AB221" s="127"/>
      <c r="AC221" s="127"/>
      <c r="AD221" s="127"/>
      <c r="AE221" s="127"/>
      <c r="AF221" s="127"/>
      <c r="AG221" s="127"/>
    </row>
    <row r="222" spans="1:33" ht="30" customHeight="1" x14ac:dyDescent="0.25">
      <c r="A222" s="115" t="s">
        <v>70</v>
      </c>
      <c r="B222" s="116" t="s">
        <v>291</v>
      </c>
      <c r="C222" s="183" t="s">
        <v>290</v>
      </c>
      <c r="D222" s="118"/>
      <c r="E222" s="119"/>
      <c r="F222" s="120"/>
      <c r="G222" s="121">
        <f t="shared" si="408"/>
        <v>0</v>
      </c>
      <c r="H222" s="119"/>
      <c r="I222" s="120"/>
      <c r="J222" s="121">
        <f t="shared" si="409"/>
        <v>0</v>
      </c>
      <c r="K222" s="119"/>
      <c r="L222" s="120"/>
      <c r="M222" s="121">
        <f t="shared" si="410"/>
        <v>0</v>
      </c>
      <c r="N222" s="119"/>
      <c r="O222" s="120"/>
      <c r="P222" s="121">
        <f t="shared" si="411"/>
        <v>0</v>
      </c>
      <c r="Q222" s="119"/>
      <c r="R222" s="120"/>
      <c r="S222" s="121">
        <f t="shared" si="412"/>
        <v>0</v>
      </c>
      <c r="T222" s="119"/>
      <c r="U222" s="120"/>
      <c r="V222" s="121">
        <f t="shared" si="413"/>
        <v>0</v>
      </c>
      <c r="W222" s="122">
        <f t="shared" si="414"/>
        <v>0</v>
      </c>
      <c r="X222" s="123">
        <f t="shared" si="415"/>
        <v>0</v>
      </c>
      <c r="Y222" s="123">
        <f t="shared" si="397"/>
        <v>0</v>
      </c>
      <c r="Z222" s="124" t="e">
        <f t="shared" si="398"/>
        <v>#DIV/0!</v>
      </c>
      <c r="AA222" s="125"/>
      <c r="AB222" s="127"/>
      <c r="AC222" s="127"/>
      <c r="AD222" s="127"/>
      <c r="AE222" s="127"/>
      <c r="AF222" s="127"/>
      <c r="AG222" s="127"/>
    </row>
    <row r="223" spans="1:33" ht="30" customHeight="1" x14ac:dyDescent="0.25">
      <c r="A223" s="128" t="s">
        <v>70</v>
      </c>
      <c r="B223" s="129" t="s">
        <v>292</v>
      </c>
      <c r="C223" s="183" t="s">
        <v>290</v>
      </c>
      <c r="D223" s="130"/>
      <c r="E223" s="131"/>
      <c r="F223" s="132"/>
      <c r="G223" s="133">
        <f t="shared" si="408"/>
        <v>0</v>
      </c>
      <c r="H223" s="131"/>
      <c r="I223" s="132"/>
      <c r="J223" s="133">
        <f t="shared" si="409"/>
        <v>0</v>
      </c>
      <c r="K223" s="131"/>
      <c r="L223" s="132"/>
      <c r="M223" s="133">
        <f t="shared" si="410"/>
        <v>0</v>
      </c>
      <c r="N223" s="131"/>
      <c r="O223" s="132"/>
      <c r="P223" s="133">
        <f t="shared" si="411"/>
        <v>0</v>
      </c>
      <c r="Q223" s="131"/>
      <c r="R223" s="132"/>
      <c r="S223" s="133">
        <f t="shared" si="412"/>
        <v>0</v>
      </c>
      <c r="T223" s="131"/>
      <c r="U223" s="132"/>
      <c r="V223" s="133">
        <f t="shared" si="413"/>
        <v>0</v>
      </c>
      <c r="W223" s="134">
        <f t="shared" si="414"/>
        <v>0</v>
      </c>
      <c r="X223" s="123">
        <f t="shared" si="415"/>
        <v>0</v>
      </c>
      <c r="Y223" s="123">
        <f t="shared" si="397"/>
        <v>0</v>
      </c>
      <c r="Z223" s="124" t="e">
        <f t="shared" si="398"/>
        <v>#DIV/0!</v>
      </c>
      <c r="AA223" s="135"/>
      <c r="AB223" s="127"/>
      <c r="AC223" s="127"/>
      <c r="AD223" s="127"/>
      <c r="AE223" s="127"/>
      <c r="AF223" s="127"/>
      <c r="AG223" s="127"/>
    </row>
    <row r="224" spans="1:33" ht="30" customHeight="1" x14ac:dyDescent="0.25">
      <c r="A224" s="128" t="s">
        <v>70</v>
      </c>
      <c r="B224" s="129" t="s">
        <v>293</v>
      </c>
      <c r="C224" s="184" t="s">
        <v>294</v>
      </c>
      <c r="D224" s="144"/>
      <c r="E224" s="131"/>
      <c r="F224" s="132">
        <v>0.22</v>
      </c>
      <c r="G224" s="133">
        <f t="shared" si="408"/>
        <v>0</v>
      </c>
      <c r="H224" s="131"/>
      <c r="I224" s="132">
        <v>0.22</v>
      </c>
      <c r="J224" s="133">
        <f t="shared" si="409"/>
        <v>0</v>
      </c>
      <c r="K224" s="131"/>
      <c r="L224" s="132">
        <v>0.22</v>
      </c>
      <c r="M224" s="133">
        <f t="shared" si="410"/>
        <v>0</v>
      </c>
      <c r="N224" s="131"/>
      <c r="O224" s="132">
        <v>0.22</v>
      </c>
      <c r="P224" s="133">
        <f t="shared" si="411"/>
        <v>0</v>
      </c>
      <c r="Q224" s="131"/>
      <c r="R224" s="132">
        <v>0.22</v>
      </c>
      <c r="S224" s="133">
        <f t="shared" si="412"/>
        <v>0</v>
      </c>
      <c r="T224" s="131"/>
      <c r="U224" s="132">
        <v>0.22</v>
      </c>
      <c r="V224" s="133">
        <f t="shared" si="413"/>
        <v>0</v>
      </c>
      <c r="W224" s="134">
        <f t="shared" si="414"/>
        <v>0</v>
      </c>
      <c r="X224" s="123">
        <f t="shared" si="415"/>
        <v>0</v>
      </c>
      <c r="Y224" s="123">
        <f t="shared" si="397"/>
        <v>0</v>
      </c>
      <c r="Z224" s="124" t="e">
        <f t="shared" si="398"/>
        <v>#DIV/0!</v>
      </c>
      <c r="AA224" s="148"/>
      <c r="AB224" s="127"/>
      <c r="AC224" s="127"/>
      <c r="AD224" s="127"/>
      <c r="AE224" s="127"/>
      <c r="AF224" s="127"/>
      <c r="AG224" s="127"/>
    </row>
    <row r="225" spans="1:33" ht="30" customHeight="1" x14ac:dyDescent="0.25">
      <c r="A225" s="104" t="s">
        <v>67</v>
      </c>
      <c r="B225" s="151" t="s">
        <v>295</v>
      </c>
      <c r="C225" s="218" t="s">
        <v>296</v>
      </c>
      <c r="D225" s="137"/>
      <c r="E225" s="138">
        <f>SUM(E226:E228)</f>
        <v>0</v>
      </c>
      <c r="F225" s="139"/>
      <c r="G225" s="140">
        <f t="shared" ref="G225:H225" si="416">SUM(G226:G228)</f>
        <v>0</v>
      </c>
      <c r="H225" s="138">
        <f t="shared" si="416"/>
        <v>0</v>
      </c>
      <c r="I225" s="139"/>
      <c r="J225" s="140">
        <f t="shared" ref="J225:K225" si="417">SUM(J226:J228)</f>
        <v>0</v>
      </c>
      <c r="K225" s="138">
        <f t="shared" si="417"/>
        <v>0</v>
      </c>
      <c r="L225" s="139"/>
      <c r="M225" s="140">
        <f t="shared" ref="M225:N225" si="418">SUM(M226:M228)</f>
        <v>0</v>
      </c>
      <c r="N225" s="138">
        <f t="shared" si="418"/>
        <v>0</v>
      </c>
      <c r="O225" s="139"/>
      <c r="P225" s="140">
        <f t="shared" ref="P225:Q225" si="419">SUM(P226:P228)</f>
        <v>0</v>
      </c>
      <c r="Q225" s="138">
        <f t="shared" si="419"/>
        <v>0</v>
      </c>
      <c r="R225" s="139"/>
      <c r="S225" s="140">
        <f t="shared" ref="S225:T225" si="420">SUM(S226:S228)</f>
        <v>0</v>
      </c>
      <c r="T225" s="138">
        <f t="shared" si="420"/>
        <v>0</v>
      </c>
      <c r="U225" s="139"/>
      <c r="V225" s="140">
        <f t="shared" ref="V225:X225" si="421">SUM(V226:V228)</f>
        <v>0</v>
      </c>
      <c r="W225" s="140">
        <f t="shared" si="421"/>
        <v>0</v>
      </c>
      <c r="X225" s="140">
        <f t="shared" si="421"/>
        <v>0</v>
      </c>
      <c r="Y225" s="140">
        <f t="shared" si="397"/>
        <v>0</v>
      </c>
      <c r="Z225" s="140" t="e">
        <f t="shared" si="398"/>
        <v>#DIV/0!</v>
      </c>
      <c r="AA225" s="288"/>
      <c r="AB225" s="114"/>
      <c r="AC225" s="114"/>
      <c r="AD225" s="114"/>
      <c r="AE225" s="114"/>
      <c r="AF225" s="114"/>
      <c r="AG225" s="114"/>
    </row>
    <row r="226" spans="1:33" ht="30" customHeight="1" x14ac:dyDescent="0.25">
      <c r="A226" s="115" t="s">
        <v>70</v>
      </c>
      <c r="B226" s="116" t="s">
        <v>297</v>
      </c>
      <c r="C226" s="183" t="s">
        <v>298</v>
      </c>
      <c r="D226" s="118"/>
      <c r="E226" s="119"/>
      <c r="F226" s="120"/>
      <c r="G226" s="121">
        <f t="shared" ref="G226:G228" si="422">E226*F226</f>
        <v>0</v>
      </c>
      <c r="H226" s="119"/>
      <c r="I226" s="120"/>
      <c r="J226" s="121">
        <f t="shared" ref="J226:J228" si="423">H226*I226</f>
        <v>0</v>
      </c>
      <c r="K226" s="119"/>
      <c r="L226" s="120"/>
      <c r="M226" s="121">
        <f t="shared" ref="M226:M228" si="424">K226*L226</f>
        <v>0</v>
      </c>
      <c r="N226" s="119"/>
      <c r="O226" s="120"/>
      <c r="P226" s="121">
        <f t="shared" ref="P226:P228" si="425">N226*O226</f>
        <v>0</v>
      </c>
      <c r="Q226" s="119"/>
      <c r="R226" s="120"/>
      <c r="S226" s="121">
        <f t="shared" ref="S226:S228" si="426">Q226*R226</f>
        <v>0</v>
      </c>
      <c r="T226" s="119"/>
      <c r="U226" s="120"/>
      <c r="V226" s="121">
        <f t="shared" ref="V226:V228" si="427">T226*U226</f>
        <v>0</v>
      </c>
      <c r="W226" s="122">
        <f t="shared" ref="W226:W228" si="428">G226+M226+S226</f>
        <v>0</v>
      </c>
      <c r="X226" s="123">
        <f t="shared" ref="X226:X228" si="429">J226+P226+V226</f>
        <v>0</v>
      </c>
      <c r="Y226" s="123">
        <f t="shared" si="397"/>
        <v>0</v>
      </c>
      <c r="Z226" s="124" t="e">
        <f t="shared" si="398"/>
        <v>#DIV/0!</v>
      </c>
      <c r="AA226" s="276"/>
      <c r="AB226" s="127"/>
      <c r="AC226" s="127"/>
      <c r="AD226" s="127"/>
      <c r="AE226" s="127"/>
      <c r="AF226" s="127"/>
      <c r="AG226" s="127"/>
    </row>
    <row r="227" spans="1:33" ht="30" customHeight="1" x14ac:dyDescent="0.25">
      <c r="A227" s="115" t="s">
        <v>70</v>
      </c>
      <c r="B227" s="116" t="s">
        <v>299</v>
      </c>
      <c r="C227" s="183" t="s">
        <v>298</v>
      </c>
      <c r="D227" s="118"/>
      <c r="E227" s="119"/>
      <c r="F227" s="120"/>
      <c r="G227" s="121">
        <f t="shared" si="422"/>
        <v>0</v>
      </c>
      <c r="H227" s="119"/>
      <c r="I227" s="120"/>
      <c r="J227" s="121">
        <f t="shared" si="423"/>
        <v>0</v>
      </c>
      <c r="K227" s="119"/>
      <c r="L227" s="120"/>
      <c r="M227" s="121">
        <f t="shared" si="424"/>
        <v>0</v>
      </c>
      <c r="N227" s="119"/>
      <c r="O227" s="120"/>
      <c r="P227" s="121">
        <f t="shared" si="425"/>
        <v>0</v>
      </c>
      <c r="Q227" s="119"/>
      <c r="R227" s="120"/>
      <c r="S227" s="121">
        <f t="shared" si="426"/>
        <v>0</v>
      </c>
      <c r="T227" s="119"/>
      <c r="U227" s="120"/>
      <c r="V227" s="121">
        <f t="shared" si="427"/>
        <v>0</v>
      </c>
      <c r="W227" s="122">
        <f t="shared" si="428"/>
        <v>0</v>
      </c>
      <c r="X227" s="123">
        <f t="shared" si="429"/>
        <v>0</v>
      </c>
      <c r="Y227" s="123">
        <f t="shared" si="397"/>
        <v>0</v>
      </c>
      <c r="Z227" s="124" t="e">
        <f t="shared" si="398"/>
        <v>#DIV/0!</v>
      </c>
      <c r="AA227" s="276"/>
      <c r="AB227" s="127"/>
      <c r="AC227" s="127"/>
      <c r="AD227" s="127"/>
      <c r="AE227" s="127"/>
      <c r="AF227" s="127"/>
      <c r="AG227" s="127"/>
    </row>
    <row r="228" spans="1:33" ht="30" customHeight="1" x14ac:dyDescent="0.25">
      <c r="A228" s="128" t="s">
        <v>70</v>
      </c>
      <c r="B228" s="129" t="s">
        <v>300</v>
      </c>
      <c r="C228" s="159" t="s">
        <v>298</v>
      </c>
      <c r="D228" s="130"/>
      <c r="E228" s="131"/>
      <c r="F228" s="132"/>
      <c r="G228" s="133">
        <f t="shared" si="422"/>
        <v>0</v>
      </c>
      <c r="H228" s="131"/>
      <c r="I228" s="132"/>
      <c r="J228" s="133">
        <f t="shared" si="423"/>
        <v>0</v>
      </c>
      <c r="K228" s="131"/>
      <c r="L228" s="132"/>
      <c r="M228" s="133">
        <f t="shared" si="424"/>
        <v>0</v>
      </c>
      <c r="N228" s="131"/>
      <c r="O228" s="132"/>
      <c r="P228" s="133">
        <f t="shared" si="425"/>
        <v>0</v>
      </c>
      <c r="Q228" s="131"/>
      <c r="R228" s="132"/>
      <c r="S228" s="133">
        <f t="shared" si="426"/>
        <v>0</v>
      </c>
      <c r="T228" s="131"/>
      <c r="U228" s="132"/>
      <c r="V228" s="133">
        <f t="shared" si="427"/>
        <v>0</v>
      </c>
      <c r="W228" s="134">
        <f t="shared" si="428"/>
        <v>0</v>
      </c>
      <c r="X228" s="123">
        <f t="shared" si="429"/>
        <v>0</v>
      </c>
      <c r="Y228" s="123">
        <f t="shared" si="397"/>
        <v>0</v>
      </c>
      <c r="Z228" s="124" t="e">
        <f t="shared" si="398"/>
        <v>#DIV/0!</v>
      </c>
      <c r="AA228" s="277"/>
      <c r="AB228" s="127"/>
      <c r="AC228" s="127"/>
      <c r="AD228" s="127"/>
      <c r="AE228" s="127"/>
      <c r="AF228" s="127"/>
      <c r="AG228" s="127"/>
    </row>
    <row r="229" spans="1:33" ht="30" customHeight="1" x14ac:dyDescent="0.25">
      <c r="A229" s="104" t="s">
        <v>67</v>
      </c>
      <c r="B229" s="151" t="s">
        <v>301</v>
      </c>
      <c r="C229" s="289" t="s">
        <v>276</v>
      </c>
      <c r="D229" s="137"/>
      <c r="E229" s="138">
        <f>SUM(E230:E235)</f>
        <v>4</v>
      </c>
      <c r="F229" s="139"/>
      <c r="G229" s="140">
        <f>SUM(G230:G236)</f>
        <v>1000</v>
      </c>
      <c r="H229" s="138">
        <f>SUM(H230:H235)</f>
        <v>4</v>
      </c>
      <c r="I229" s="139"/>
      <c r="J229" s="140">
        <f>SUM(J230:J236)</f>
        <v>1000</v>
      </c>
      <c r="K229" s="138">
        <f>SUM(K230:K235)</f>
        <v>0</v>
      </c>
      <c r="L229" s="139"/>
      <c r="M229" s="140">
        <f>SUM(M230:M236)</f>
        <v>0</v>
      </c>
      <c r="N229" s="138">
        <f>SUM(N230:N235)</f>
        <v>0</v>
      </c>
      <c r="O229" s="139"/>
      <c r="P229" s="140">
        <f>SUM(P230:P236)</f>
        <v>0</v>
      </c>
      <c r="Q229" s="138">
        <f>SUM(Q230:Q235)</f>
        <v>0</v>
      </c>
      <c r="R229" s="139"/>
      <c r="S229" s="140">
        <f>SUM(S230:S236)</f>
        <v>0</v>
      </c>
      <c r="T229" s="138">
        <f>SUM(T230:T235)</f>
        <v>0</v>
      </c>
      <c r="U229" s="139"/>
      <c r="V229" s="140">
        <f>SUM(V230:V236)</f>
        <v>0</v>
      </c>
      <c r="W229" s="140">
        <f>SUM(W230:W236)</f>
        <v>1000</v>
      </c>
      <c r="X229" s="140">
        <f>SUM(X230:X236)</f>
        <v>1000</v>
      </c>
      <c r="Y229" s="140">
        <f t="shared" si="397"/>
        <v>0</v>
      </c>
      <c r="Z229" s="140">
        <f t="shared" si="398"/>
        <v>0</v>
      </c>
      <c r="AA229" s="288"/>
      <c r="AB229" s="114"/>
      <c r="AC229" s="114"/>
      <c r="AD229" s="114"/>
      <c r="AE229" s="114"/>
      <c r="AF229" s="114"/>
      <c r="AG229" s="114"/>
    </row>
    <row r="230" spans="1:33" ht="30" customHeight="1" x14ac:dyDescent="0.25">
      <c r="A230" s="115" t="s">
        <v>70</v>
      </c>
      <c r="B230" s="116" t="s">
        <v>302</v>
      </c>
      <c r="C230" s="183" t="s">
        <v>303</v>
      </c>
      <c r="D230" s="118"/>
      <c r="E230" s="119"/>
      <c r="F230" s="120"/>
      <c r="G230" s="121">
        <f t="shared" ref="G230:G236" si="430">E230*F230</f>
        <v>0</v>
      </c>
      <c r="H230" s="119"/>
      <c r="I230" s="120"/>
      <c r="J230" s="121">
        <f t="shared" ref="J230:J236" si="431">H230*I230</f>
        <v>0</v>
      </c>
      <c r="K230" s="119"/>
      <c r="L230" s="120"/>
      <c r="M230" s="121">
        <f t="shared" ref="M230:M236" si="432">K230*L230</f>
        <v>0</v>
      </c>
      <c r="N230" s="119"/>
      <c r="O230" s="120"/>
      <c r="P230" s="121">
        <f t="shared" ref="P230:P236" si="433">N230*O230</f>
        <v>0</v>
      </c>
      <c r="Q230" s="119"/>
      <c r="R230" s="120"/>
      <c r="S230" s="121">
        <f t="shared" ref="S230:S236" si="434">Q230*R230</f>
        <v>0</v>
      </c>
      <c r="T230" s="119"/>
      <c r="U230" s="120"/>
      <c r="V230" s="121">
        <f t="shared" ref="V230:V236" si="435">T230*U230</f>
        <v>0</v>
      </c>
      <c r="W230" s="122">
        <f t="shared" ref="W230:W236" si="436">G230+M230+S230</f>
        <v>0</v>
      </c>
      <c r="X230" s="123">
        <f t="shared" ref="X230:X236" si="437">J230+P230+V230</f>
        <v>0</v>
      </c>
      <c r="Y230" s="123">
        <f t="shared" si="397"/>
        <v>0</v>
      </c>
      <c r="Z230" s="124" t="e">
        <f t="shared" si="398"/>
        <v>#DIV/0!</v>
      </c>
      <c r="AA230" s="276"/>
      <c r="AB230" s="127"/>
      <c r="AC230" s="127"/>
      <c r="AD230" s="127"/>
      <c r="AE230" s="127"/>
      <c r="AF230" s="127"/>
      <c r="AG230" s="127"/>
    </row>
    <row r="231" spans="1:33" ht="30" customHeight="1" x14ac:dyDescent="0.25">
      <c r="A231" s="115" t="s">
        <v>70</v>
      </c>
      <c r="B231" s="116" t="s">
        <v>304</v>
      </c>
      <c r="C231" s="183" t="s">
        <v>305</v>
      </c>
      <c r="D231" s="118"/>
      <c r="E231" s="119"/>
      <c r="F231" s="120"/>
      <c r="G231" s="121">
        <f t="shared" si="430"/>
        <v>0</v>
      </c>
      <c r="H231" s="119"/>
      <c r="I231" s="120"/>
      <c r="J231" s="121">
        <f t="shared" si="431"/>
        <v>0</v>
      </c>
      <c r="K231" s="119"/>
      <c r="L231" s="120"/>
      <c r="M231" s="121">
        <f t="shared" si="432"/>
        <v>0</v>
      </c>
      <c r="N231" s="119"/>
      <c r="O231" s="120"/>
      <c r="P231" s="121">
        <f t="shared" si="433"/>
        <v>0</v>
      </c>
      <c r="Q231" s="119"/>
      <c r="R231" s="120"/>
      <c r="S231" s="121">
        <f t="shared" si="434"/>
        <v>0</v>
      </c>
      <c r="T231" s="119"/>
      <c r="U231" s="120"/>
      <c r="V231" s="121">
        <f t="shared" si="435"/>
        <v>0</v>
      </c>
      <c r="W231" s="134">
        <f t="shared" si="436"/>
        <v>0</v>
      </c>
      <c r="X231" s="123">
        <f t="shared" si="437"/>
        <v>0</v>
      </c>
      <c r="Y231" s="123">
        <f t="shared" si="397"/>
        <v>0</v>
      </c>
      <c r="Z231" s="124" t="e">
        <f t="shared" si="398"/>
        <v>#DIV/0!</v>
      </c>
      <c r="AA231" s="276"/>
      <c r="AB231" s="127"/>
      <c r="AC231" s="127"/>
      <c r="AD231" s="127"/>
      <c r="AE231" s="127"/>
      <c r="AF231" s="127"/>
      <c r="AG231" s="127"/>
    </row>
    <row r="232" spans="1:33" ht="30" customHeight="1" x14ac:dyDescent="0.25">
      <c r="A232" s="115" t="s">
        <v>70</v>
      </c>
      <c r="B232" s="116" t="s">
        <v>306</v>
      </c>
      <c r="C232" s="183" t="s">
        <v>307</v>
      </c>
      <c r="D232" s="254" t="s">
        <v>73</v>
      </c>
      <c r="E232" s="360">
        <v>4</v>
      </c>
      <c r="F232" s="120">
        <v>250</v>
      </c>
      <c r="G232" s="121">
        <f t="shared" si="430"/>
        <v>1000</v>
      </c>
      <c r="H232" s="119">
        <v>4</v>
      </c>
      <c r="I232" s="120">
        <v>250</v>
      </c>
      <c r="J232" s="121">
        <f t="shared" si="431"/>
        <v>1000</v>
      </c>
      <c r="K232" s="119"/>
      <c r="L232" s="120"/>
      <c r="M232" s="121">
        <f t="shared" si="432"/>
        <v>0</v>
      </c>
      <c r="N232" s="119"/>
      <c r="O232" s="120"/>
      <c r="P232" s="121">
        <f t="shared" si="433"/>
        <v>0</v>
      </c>
      <c r="Q232" s="119"/>
      <c r="R232" s="120"/>
      <c r="S232" s="121">
        <f t="shared" si="434"/>
        <v>0</v>
      </c>
      <c r="T232" s="119"/>
      <c r="U232" s="120"/>
      <c r="V232" s="121">
        <f t="shared" si="435"/>
        <v>0</v>
      </c>
      <c r="W232" s="134">
        <f t="shared" si="436"/>
        <v>1000</v>
      </c>
      <c r="X232" s="123">
        <f t="shared" si="437"/>
        <v>1000</v>
      </c>
      <c r="Y232" s="123">
        <f t="shared" si="397"/>
        <v>0</v>
      </c>
      <c r="Z232" s="124">
        <f t="shared" si="398"/>
        <v>0</v>
      </c>
      <c r="AA232" s="276"/>
      <c r="AB232" s="127"/>
      <c r="AC232" s="127"/>
      <c r="AD232" s="127"/>
      <c r="AE232" s="127"/>
      <c r="AF232" s="127"/>
      <c r="AG232" s="127"/>
    </row>
    <row r="233" spans="1:33" ht="30" customHeight="1" x14ac:dyDescent="0.25">
      <c r="A233" s="387" t="s">
        <v>70</v>
      </c>
      <c r="B233" s="116" t="s">
        <v>308</v>
      </c>
      <c r="C233" s="183" t="s">
        <v>309</v>
      </c>
      <c r="D233" s="118"/>
      <c r="E233" s="119"/>
      <c r="F233" s="120"/>
      <c r="G233" s="121">
        <f t="shared" si="430"/>
        <v>0</v>
      </c>
      <c r="H233" s="119"/>
      <c r="I233" s="120"/>
      <c r="J233" s="121">
        <f t="shared" si="431"/>
        <v>0</v>
      </c>
      <c r="K233" s="119"/>
      <c r="L233" s="120"/>
      <c r="M233" s="121">
        <f t="shared" si="432"/>
        <v>0</v>
      </c>
      <c r="N233" s="119"/>
      <c r="O233" s="120"/>
      <c r="P233" s="121">
        <f t="shared" si="433"/>
        <v>0</v>
      </c>
      <c r="Q233" s="119"/>
      <c r="R233" s="120"/>
      <c r="S233" s="121">
        <f t="shared" si="434"/>
        <v>0</v>
      </c>
      <c r="T233" s="119"/>
      <c r="U233" s="120"/>
      <c r="V233" s="121">
        <f t="shared" si="435"/>
        <v>0</v>
      </c>
      <c r="W233" s="134">
        <f t="shared" si="436"/>
        <v>0</v>
      </c>
      <c r="X233" s="123">
        <f t="shared" si="437"/>
        <v>0</v>
      </c>
      <c r="Y233" s="123">
        <f t="shared" si="397"/>
        <v>0</v>
      </c>
      <c r="Z233" s="124" t="e">
        <f t="shared" si="398"/>
        <v>#DIV/0!</v>
      </c>
      <c r="AA233" s="276"/>
      <c r="AB233" s="127"/>
      <c r="AC233" s="127"/>
      <c r="AD233" s="127"/>
      <c r="AE233" s="127"/>
      <c r="AF233" s="127"/>
      <c r="AG233" s="127"/>
    </row>
    <row r="234" spans="1:33" ht="30" customHeight="1" x14ac:dyDescent="0.25">
      <c r="A234" s="115" t="s">
        <v>70</v>
      </c>
      <c r="B234" s="388" t="s">
        <v>310</v>
      </c>
      <c r="C234" s="159" t="s">
        <v>311</v>
      </c>
      <c r="D234" s="118"/>
      <c r="E234" s="119"/>
      <c r="F234" s="120"/>
      <c r="G234" s="121">
        <f t="shared" si="430"/>
        <v>0</v>
      </c>
      <c r="H234" s="119"/>
      <c r="I234" s="120"/>
      <c r="J234" s="121">
        <f t="shared" si="431"/>
        <v>0</v>
      </c>
      <c r="K234" s="119"/>
      <c r="L234" s="120"/>
      <c r="M234" s="121">
        <f t="shared" si="432"/>
        <v>0</v>
      </c>
      <c r="N234" s="119"/>
      <c r="O234" s="120"/>
      <c r="P234" s="121">
        <f t="shared" si="433"/>
        <v>0</v>
      </c>
      <c r="Q234" s="119"/>
      <c r="R234" s="120"/>
      <c r="S234" s="121">
        <f t="shared" si="434"/>
        <v>0</v>
      </c>
      <c r="T234" s="119"/>
      <c r="U234" s="120"/>
      <c r="V234" s="121">
        <f t="shared" si="435"/>
        <v>0</v>
      </c>
      <c r="W234" s="134">
        <f t="shared" si="436"/>
        <v>0</v>
      </c>
      <c r="X234" s="123">
        <f t="shared" si="437"/>
        <v>0</v>
      </c>
      <c r="Y234" s="123">
        <f t="shared" si="397"/>
        <v>0</v>
      </c>
      <c r="Z234" s="124" t="e">
        <f t="shared" si="398"/>
        <v>#DIV/0!</v>
      </c>
      <c r="AA234" s="276"/>
      <c r="AB234" s="127"/>
      <c r="AC234" s="127"/>
      <c r="AD234" s="127"/>
      <c r="AE234" s="127"/>
      <c r="AF234" s="127"/>
      <c r="AG234" s="127"/>
    </row>
    <row r="235" spans="1:33" ht="30" customHeight="1" x14ac:dyDescent="0.25">
      <c r="A235" s="128" t="s">
        <v>70</v>
      </c>
      <c r="B235" s="389" t="s">
        <v>312</v>
      </c>
      <c r="C235" s="159" t="s">
        <v>311</v>
      </c>
      <c r="D235" s="130"/>
      <c r="E235" s="131"/>
      <c r="F235" s="132"/>
      <c r="G235" s="133">
        <f t="shared" si="430"/>
        <v>0</v>
      </c>
      <c r="H235" s="131"/>
      <c r="I235" s="132"/>
      <c r="J235" s="133">
        <f t="shared" si="431"/>
        <v>0</v>
      </c>
      <c r="K235" s="131"/>
      <c r="L235" s="132"/>
      <c r="M235" s="133">
        <f t="shared" si="432"/>
        <v>0</v>
      </c>
      <c r="N235" s="131"/>
      <c r="O235" s="132"/>
      <c r="P235" s="133">
        <f t="shared" si="433"/>
        <v>0</v>
      </c>
      <c r="Q235" s="131"/>
      <c r="R235" s="132"/>
      <c r="S235" s="133">
        <f t="shared" si="434"/>
        <v>0</v>
      </c>
      <c r="T235" s="131"/>
      <c r="U235" s="132"/>
      <c r="V235" s="133">
        <f t="shared" si="435"/>
        <v>0</v>
      </c>
      <c r="W235" s="134">
        <f t="shared" si="436"/>
        <v>0</v>
      </c>
      <c r="X235" s="123">
        <f t="shared" si="437"/>
        <v>0</v>
      </c>
      <c r="Y235" s="123">
        <f t="shared" si="397"/>
        <v>0</v>
      </c>
      <c r="Z235" s="124" t="e">
        <f t="shared" si="398"/>
        <v>#DIV/0!</v>
      </c>
      <c r="AA235" s="277"/>
      <c r="AB235" s="127"/>
      <c r="AC235" s="127"/>
      <c r="AD235" s="127"/>
      <c r="AE235" s="127"/>
      <c r="AF235" s="127"/>
      <c r="AG235" s="127"/>
    </row>
    <row r="236" spans="1:33" ht="30" customHeight="1" x14ac:dyDescent="0.25">
      <c r="A236" s="128" t="s">
        <v>70</v>
      </c>
      <c r="B236" s="390" t="s">
        <v>313</v>
      </c>
      <c r="C236" s="184" t="s">
        <v>314</v>
      </c>
      <c r="D236" s="144"/>
      <c r="E236" s="131"/>
      <c r="F236" s="132">
        <v>0.22</v>
      </c>
      <c r="G236" s="133">
        <f t="shared" si="430"/>
        <v>0</v>
      </c>
      <c r="H236" s="131"/>
      <c r="I236" s="132">
        <v>0.22</v>
      </c>
      <c r="J236" s="133">
        <f t="shared" si="431"/>
        <v>0</v>
      </c>
      <c r="K236" s="131"/>
      <c r="L236" s="132">
        <v>0.22</v>
      </c>
      <c r="M236" s="133">
        <f t="shared" si="432"/>
        <v>0</v>
      </c>
      <c r="N236" s="131"/>
      <c r="O236" s="132">
        <v>0.22</v>
      </c>
      <c r="P236" s="133">
        <f t="shared" si="433"/>
        <v>0</v>
      </c>
      <c r="Q236" s="131"/>
      <c r="R236" s="132">
        <v>0.22</v>
      </c>
      <c r="S236" s="133">
        <f t="shared" si="434"/>
        <v>0</v>
      </c>
      <c r="T236" s="131"/>
      <c r="U236" s="132">
        <v>0.22</v>
      </c>
      <c r="V236" s="133">
        <f t="shared" si="435"/>
        <v>0</v>
      </c>
      <c r="W236" s="134">
        <f t="shared" si="436"/>
        <v>0</v>
      </c>
      <c r="X236" s="123">
        <f t="shared" si="437"/>
        <v>0</v>
      </c>
      <c r="Y236" s="123">
        <f t="shared" si="397"/>
        <v>0</v>
      </c>
      <c r="Z236" s="124" t="e">
        <f t="shared" si="398"/>
        <v>#DIV/0!</v>
      </c>
      <c r="AA236" s="148"/>
      <c r="AB236" s="7"/>
      <c r="AC236" s="7"/>
      <c r="AD236" s="7"/>
      <c r="AE236" s="7"/>
      <c r="AF236" s="7"/>
      <c r="AG236" s="7"/>
    </row>
    <row r="237" spans="1:33" ht="30" customHeight="1" x14ac:dyDescent="0.25">
      <c r="A237" s="290" t="s">
        <v>315</v>
      </c>
      <c r="B237" s="291"/>
      <c r="C237" s="292"/>
      <c r="D237" s="293"/>
      <c r="E237" s="169">
        <f>E229+E225+E220+E215</f>
        <v>4</v>
      </c>
      <c r="F237" s="185"/>
      <c r="G237" s="294">
        <f t="shared" ref="G237:H237" si="438">G229+G225+G220+G215</f>
        <v>1000</v>
      </c>
      <c r="H237" s="169">
        <f t="shared" si="438"/>
        <v>4</v>
      </c>
      <c r="I237" s="185"/>
      <c r="J237" s="294">
        <f t="shared" ref="J237:K237" si="439">J229+J225+J220+J215</f>
        <v>1000</v>
      </c>
      <c r="K237" s="169">
        <f t="shared" si="439"/>
        <v>1</v>
      </c>
      <c r="L237" s="185"/>
      <c r="M237" s="294">
        <f t="shared" ref="M237:N237" si="440">M229+M225+M220+M215</f>
        <v>35000</v>
      </c>
      <c r="N237" s="169">
        <f t="shared" si="440"/>
        <v>1</v>
      </c>
      <c r="O237" s="185"/>
      <c r="P237" s="294">
        <f t="shared" ref="P237:Q237" si="441">P229+P225+P220+P215</f>
        <v>35000</v>
      </c>
      <c r="Q237" s="169">
        <f t="shared" si="441"/>
        <v>0</v>
      </c>
      <c r="R237" s="185"/>
      <c r="S237" s="294">
        <f t="shared" ref="S237:T237" si="442">S229+S225+S220+S215</f>
        <v>0</v>
      </c>
      <c r="T237" s="169">
        <f t="shared" si="442"/>
        <v>0</v>
      </c>
      <c r="U237" s="185"/>
      <c r="V237" s="294">
        <f>V229+V225+V220+V215</f>
        <v>0</v>
      </c>
      <c r="W237" s="221">
        <f t="shared" ref="W237:X237" si="443">W229+W215+W225+W220</f>
        <v>36000</v>
      </c>
      <c r="X237" s="221">
        <f t="shared" si="443"/>
        <v>36000</v>
      </c>
      <c r="Y237" s="221">
        <f t="shared" si="397"/>
        <v>0</v>
      </c>
      <c r="Z237" s="221">
        <f t="shared" si="398"/>
        <v>0</v>
      </c>
      <c r="AA237" s="222"/>
      <c r="AB237" s="7"/>
      <c r="AC237" s="7"/>
      <c r="AD237" s="7"/>
      <c r="AE237" s="7"/>
      <c r="AF237" s="7"/>
      <c r="AG237" s="7"/>
    </row>
    <row r="238" spans="1:33" ht="30" customHeight="1" x14ac:dyDescent="0.25">
      <c r="A238" s="295" t="s">
        <v>316</v>
      </c>
      <c r="B238" s="296"/>
      <c r="C238" s="297"/>
      <c r="D238" s="298"/>
      <c r="E238" s="299"/>
      <c r="F238" s="300"/>
      <c r="G238" s="301">
        <f>G36+G50+G84+G106+G120+G167+G180+G188+G196+G203+G207+G213+G237</f>
        <v>768584</v>
      </c>
      <c r="H238" s="299"/>
      <c r="I238" s="300"/>
      <c r="J238" s="301">
        <f>J36+J50+J84+J106+J120+J167+J180+J188+J196+J203+J207+J213+J237</f>
        <v>768584</v>
      </c>
      <c r="K238" s="299"/>
      <c r="L238" s="300"/>
      <c r="M238" s="301">
        <f>M36+M50+M84+M106+M120+M167+M180+M188+M196+M203+M207+M213+M237</f>
        <v>140600</v>
      </c>
      <c r="N238" s="299"/>
      <c r="O238" s="300"/>
      <c r="P238" s="301">
        <f>P36+P50+P84+P106+P120+P167+P180+P188+P196+P203+P207+P213+P237</f>
        <v>140600</v>
      </c>
      <c r="Q238" s="299"/>
      <c r="R238" s="300"/>
      <c r="S238" s="301">
        <f>S36+S50+S84+S106+S120+S167+S180+S188+S196+S203+S207+S213+S237</f>
        <v>0</v>
      </c>
      <c r="T238" s="299"/>
      <c r="U238" s="300"/>
      <c r="V238" s="301">
        <f>V36+V50+V84+V106+V120+V167+V180+V188+V196+V203+V207+V213+V237</f>
        <v>0</v>
      </c>
      <c r="W238" s="301">
        <f>W36+W50+W84+W106+W120+W167+W180+W188+W196+W203+W207+W213+W237</f>
        <v>909184</v>
      </c>
      <c r="X238" s="301">
        <f>X36+X50+X84+X106+X120+X167+X180+X188+X196+X203+X207+X213+X237</f>
        <v>909184</v>
      </c>
      <c r="Y238" s="301">
        <f>Y36+Y50+Y84+Y106+Y120+Y167+Y180+Y188+Y196+Y203+Y207+Y213+Y237</f>
        <v>0</v>
      </c>
      <c r="Z238" s="302">
        <f t="shared" si="398"/>
        <v>0</v>
      </c>
      <c r="AA238" s="303"/>
      <c r="AB238" s="7"/>
      <c r="AC238" s="7"/>
      <c r="AD238" s="7"/>
      <c r="AE238" s="7"/>
      <c r="AF238" s="7"/>
      <c r="AG238" s="7"/>
    </row>
    <row r="239" spans="1:33" ht="15" customHeight="1" x14ac:dyDescent="0.25">
      <c r="A239" s="634"/>
      <c r="B239" s="589"/>
      <c r="C239" s="589"/>
      <c r="D239" s="70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304"/>
      <c r="X239" s="304"/>
      <c r="Y239" s="304"/>
      <c r="Z239" s="304"/>
      <c r="AA239" s="79"/>
      <c r="AB239" s="7"/>
      <c r="AC239" s="7"/>
      <c r="AD239" s="7"/>
      <c r="AE239" s="7"/>
      <c r="AF239" s="7"/>
      <c r="AG239" s="7"/>
    </row>
    <row r="240" spans="1:33" ht="30" customHeight="1" x14ac:dyDescent="0.25">
      <c r="A240" s="635" t="s">
        <v>317</v>
      </c>
      <c r="B240" s="601"/>
      <c r="C240" s="636"/>
      <c r="D240" s="305"/>
      <c r="E240" s="299"/>
      <c r="F240" s="300"/>
      <c r="G240" s="306">
        <f>Фінансування!C27-'Кошторис  витрат'!G238</f>
        <v>0</v>
      </c>
      <c r="H240" s="299"/>
      <c r="I240" s="300"/>
      <c r="J240" s="306">
        <f>Фінансування!C28-'Кошторис  витрат'!J238</f>
        <v>0</v>
      </c>
      <c r="K240" s="299"/>
      <c r="L240" s="300"/>
      <c r="M240" s="306">
        <f>Фінансування!J27-'Кошторис  витрат'!M238</f>
        <v>0</v>
      </c>
      <c r="N240" s="299"/>
      <c r="O240" s="300"/>
      <c r="P240" s="306">
        <f>Фінансування!J28-'Кошторис  витрат'!P238</f>
        <v>0</v>
      </c>
      <c r="Q240" s="299"/>
      <c r="R240" s="300"/>
      <c r="S240" s="306">
        <f>Фінансування!L27-'Кошторис  витрат'!S238</f>
        <v>0</v>
      </c>
      <c r="T240" s="299"/>
      <c r="U240" s="300"/>
      <c r="V240" s="306">
        <f>Фінансування!L28-'Кошторис  витрат'!V238</f>
        <v>0</v>
      </c>
      <c r="W240" s="307">
        <f>Фінансування!N27-'Кошторис  витрат'!W238</f>
        <v>0</v>
      </c>
      <c r="X240" s="307">
        <f>Фінансування!N28-'Кошторис  витрат'!X238</f>
        <v>0</v>
      </c>
      <c r="Y240" s="307"/>
      <c r="Z240" s="307"/>
      <c r="AA240" s="308"/>
      <c r="AB240" s="7"/>
      <c r="AC240" s="7"/>
      <c r="AD240" s="7"/>
      <c r="AE240" s="7"/>
      <c r="AF240" s="7"/>
      <c r="AG240" s="7"/>
    </row>
    <row r="241" spans="1:33" ht="15.75" customHeight="1" x14ac:dyDescent="0.25">
      <c r="A241" s="1"/>
      <c r="B241" s="309"/>
      <c r="C241" s="2"/>
      <c r="D241" s="310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7"/>
      <c r="X241" s="67"/>
      <c r="Y241" s="67"/>
      <c r="Z241" s="67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09"/>
      <c r="C242" s="2"/>
      <c r="D242" s="310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7"/>
      <c r="X242" s="67"/>
      <c r="Y242" s="67"/>
      <c r="Z242" s="67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09"/>
      <c r="C243" s="2"/>
      <c r="D243" s="310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7"/>
      <c r="X243" s="67"/>
      <c r="Y243" s="67"/>
      <c r="Z243" s="67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618" t="s">
        <v>490</v>
      </c>
      <c r="B244" s="619"/>
      <c r="C244" s="619"/>
      <c r="D244" s="310"/>
      <c r="E244" s="311"/>
      <c r="F244" s="311"/>
      <c r="G244" s="66"/>
      <c r="H244" s="620" t="s">
        <v>491</v>
      </c>
      <c r="I244" s="621"/>
      <c r="J244" s="621"/>
      <c r="K244" s="312"/>
      <c r="L244" s="2"/>
      <c r="M244" s="66"/>
      <c r="N244" s="312"/>
      <c r="O244" s="2"/>
      <c r="P244" s="66"/>
      <c r="Q244" s="66"/>
      <c r="R244" s="66"/>
      <c r="S244" s="66"/>
      <c r="T244" s="66"/>
      <c r="U244" s="66"/>
      <c r="V244" s="66"/>
      <c r="W244" s="67"/>
      <c r="X244" s="67"/>
      <c r="Y244" s="67"/>
      <c r="Z244" s="67"/>
      <c r="AA244" s="2"/>
      <c r="AB244" s="1"/>
      <c r="AC244" s="2"/>
      <c r="AD244" s="1"/>
      <c r="AE244" s="1"/>
      <c r="AF244" s="1"/>
      <c r="AG244" s="1"/>
    </row>
    <row r="245" spans="1:33" ht="15.75" customHeight="1" x14ac:dyDescent="0.25">
      <c r="A245" s="313"/>
      <c r="B245" s="314"/>
      <c r="C245" s="315" t="s">
        <v>318</v>
      </c>
      <c r="D245" s="316"/>
      <c r="E245" s="317" t="s">
        <v>319</v>
      </c>
      <c r="F245" s="317"/>
      <c r="G245" s="318"/>
      <c r="H245" s="319"/>
      <c r="I245" s="320" t="s">
        <v>320</v>
      </c>
      <c r="J245" s="318"/>
      <c r="K245" s="319"/>
      <c r="L245" s="320"/>
      <c r="M245" s="318"/>
      <c r="N245" s="319"/>
      <c r="O245" s="320"/>
      <c r="P245" s="318"/>
      <c r="Q245" s="318"/>
      <c r="R245" s="318"/>
      <c r="S245" s="318"/>
      <c r="T245" s="318"/>
      <c r="U245" s="318"/>
      <c r="V245" s="318"/>
      <c r="W245" s="321"/>
      <c r="X245" s="321"/>
      <c r="Y245" s="321"/>
      <c r="Z245" s="321"/>
      <c r="AA245" s="322"/>
      <c r="AB245" s="323"/>
      <c r="AC245" s="322"/>
      <c r="AD245" s="323"/>
      <c r="AE245" s="323"/>
      <c r="AF245" s="323"/>
      <c r="AG245" s="323"/>
    </row>
    <row r="246" spans="1:33" ht="15.75" customHeight="1" x14ac:dyDescent="0.25">
      <c r="A246" s="1"/>
      <c r="B246" s="309"/>
      <c r="C246" s="2"/>
      <c r="D246" s="310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7"/>
      <c r="X246" s="67"/>
      <c r="Y246" s="67"/>
      <c r="Z246" s="67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09"/>
      <c r="C247" s="2"/>
      <c r="D247" s="310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7"/>
      <c r="X247" s="67"/>
      <c r="Y247" s="67"/>
      <c r="Z247" s="67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09"/>
      <c r="C248" s="2"/>
      <c r="D248" s="310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7"/>
      <c r="X248" s="67"/>
      <c r="Y248" s="67"/>
      <c r="Z248" s="67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09"/>
      <c r="C249" s="2"/>
      <c r="D249" s="310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324"/>
      <c r="X249" s="324"/>
      <c r="Y249" s="324"/>
      <c r="Z249" s="324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09"/>
      <c r="C250" s="2"/>
      <c r="D250" s="310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324"/>
      <c r="X250" s="324"/>
      <c r="Y250" s="324"/>
      <c r="Z250" s="324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09"/>
      <c r="C251" s="2"/>
      <c r="D251" s="310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324"/>
      <c r="X251" s="324"/>
      <c r="Y251" s="324"/>
      <c r="Z251" s="324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09"/>
      <c r="C252" s="2"/>
      <c r="D252" s="310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324"/>
      <c r="X252" s="324"/>
      <c r="Y252" s="324"/>
      <c r="Z252" s="324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09"/>
      <c r="C253" s="2"/>
      <c r="D253" s="310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324"/>
      <c r="X253" s="324"/>
      <c r="Y253" s="324"/>
      <c r="Z253" s="324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09"/>
      <c r="C254" s="2"/>
      <c r="D254" s="310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324"/>
      <c r="X254" s="324"/>
      <c r="Y254" s="324"/>
      <c r="Z254" s="324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09"/>
      <c r="C255" s="2"/>
      <c r="D255" s="310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324"/>
      <c r="X255" s="324"/>
      <c r="Y255" s="324"/>
      <c r="Z255" s="324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09"/>
      <c r="C256" s="2"/>
      <c r="D256" s="310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324"/>
      <c r="X256" s="324"/>
      <c r="Y256" s="324"/>
      <c r="Z256" s="324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09"/>
      <c r="C257" s="2"/>
      <c r="D257" s="310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324"/>
      <c r="X257" s="324"/>
      <c r="Y257" s="324"/>
      <c r="Z257" s="324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09"/>
      <c r="C258" s="2"/>
      <c r="D258" s="310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324"/>
      <c r="X258" s="324"/>
      <c r="Y258" s="324"/>
      <c r="Z258" s="324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09"/>
      <c r="C259" s="2"/>
      <c r="D259" s="310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324"/>
      <c r="X259" s="324"/>
      <c r="Y259" s="324"/>
      <c r="Z259" s="324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09"/>
      <c r="C260" s="2"/>
      <c r="D260" s="310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324"/>
      <c r="X260" s="324"/>
      <c r="Y260" s="324"/>
      <c r="Z260" s="324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09"/>
      <c r="C261" s="2"/>
      <c r="D261" s="310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324"/>
      <c r="X261" s="324"/>
      <c r="Y261" s="324"/>
      <c r="Z261" s="324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09"/>
      <c r="C262" s="2"/>
      <c r="D262" s="310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324"/>
      <c r="X262" s="324"/>
      <c r="Y262" s="324"/>
      <c r="Z262" s="324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09"/>
      <c r="C263" s="2"/>
      <c r="D263" s="310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324"/>
      <c r="X263" s="324"/>
      <c r="Y263" s="324"/>
      <c r="Z263" s="324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09"/>
      <c r="C264" s="2"/>
      <c r="D264" s="310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324"/>
      <c r="X264" s="324"/>
      <c r="Y264" s="324"/>
      <c r="Z264" s="324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09"/>
      <c r="C265" s="2"/>
      <c r="D265" s="310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324"/>
      <c r="X265" s="324"/>
      <c r="Y265" s="324"/>
      <c r="Z265" s="324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09"/>
      <c r="C266" s="2"/>
      <c r="D266" s="310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324"/>
      <c r="X266" s="324"/>
      <c r="Y266" s="324"/>
      <c r="Z266" s="324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09"/>
      <c r="C267" s="2"/>
      <c r="D267" s="310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324"/>
      <c r="X267" s="324"/>
      <c r="Y267" s="324"/>
      <c r="Z267" s="324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09"/>
      <c r="C268" s="2"/>
      <c r="D268" s="310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324"/>
      <c r="X268" s="324"/>
      <c r="Y268" s="324"/>
      <c r="Z268" s="324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09"/>
      <c r="C269" s="2"/>
      <c r="D269" s="310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324"/>
      <c r="X269" s="324"/>
      <c r="Y269" s="324"/>
      <c r="Z269" s="324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09"/>
      <c r="C270" s="2"/>
      <c r="D270" s="310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324"/>
      <c r="X270" s="324"/>
      <c r="Y270" s="324"/>
      <c r="Z270" s="324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09"/>
      <c r="C271" s="2"/>
      <c r="D271" s="310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324"/>
      <c r="X271" s="324"/>
      <c r="Y271" s="324"/>
      <c r="Z271" s="324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09"/>
      <c r="C272" s="2"/>
      <c r="D272" s="310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324"/>
      <c r="X272" s="324"/>
      <c r="Y272" s="324"/>
      <c r="Z272" s="324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09"/>
      <c r="C273" s="2"/>
      <c r="D273" s="310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324"/>
      <c r="X273" s="324"/>
      <c r="Y273" s="324"/>
      <c r="Z273" s="324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09"/>
      <c r="C274" s="2"/>
      <c r="D274" s="310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324"/>
      <c r="X274" s="324"/>
      <c r="Y274" s="324"/>
      <c r="Z274" s="324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09"/>
      <c r="C275" s="2"/>
      <c r="D275" s="310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324"/>
      <c r="X275" s="324"/>
      <c r="Y275" s="324"/>
      <c r="Z275" s="324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09"/>
      <c r="C276" s="2"/>
      <c r="D276" s="310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324"/>
      <c r="X276" s="324"/>
      <c r="Y276" s="324"/>
      <c r="Z276" s="324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09"/>
      <c r="C277" s="2"/>
      <c r="D277" s="310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324"/>
      <c r="X277" s="324"/>
      <c r="Y277" s="324"/>
      <c r="Z277" s="324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09"/>
      <c r="C278" s="2"/>
      <c r="D278" s="310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324"/>
      <c r="X278" s="324"/>
      <c r="Y278" s="324"/>
      <c r="Z278" s="324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09"/>
      <c r="C279" s="2"/>
      <c r="D279" s="310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324"/>
      <c r="X279" s="324"/>
      <c r="Y279" s="324"/>
      <c r="Z279" s="324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09"/>
      <c r="C280" s="2"/>
      <c r="D280" s="310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324"/>
      <c r="X280" s="324"/>
      <c r="Y280" s="324"/>
      <c r="Z280" s="324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09"/>
      <c r="C281" s="2"/>
      <c r="D281" s="310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324"/>
      <c r="X281" s="324"/>
      <c r="Y281" s="324"/>
      <c r="Z281" s="324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09"/>
      <c r="C282" s="2"/>
      <c r="D282" s="310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324"/>
      <c r="X282" s="324"/>
      <c r="Y282" s="324"/>
      <c r="Z282" s="324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09"/>
      <c r="C283" s="2"/>
      <c r="D283" s="310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324"/>
      <c r="X283" s="324"/>
      <c r="Y283" s="324"/>
      <c r="Z283" s="324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09"/>
      <c r="C284" s="2"/>
      <c r="D284" s="310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324"/>
      <c r="X284" s="324"/>
      <c r="Y284" s="324"/>
      <c r="Z284" s="324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09"/>
      <c r="C285" s="2"/>
      <c r="D285" s="310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324"/>
      <c r="X285" s="324"/>
      <c r="Y285" s="324"/>
      <c r="Z285" s="324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09"/>
      <c r="C286" s="2"/>
      <c r="D286" s="310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324"/>
      <c r="X286" s="324"/>
      <c r="Y286" s="324"/>
      <c r="Z286" s="324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09"/>
      <c r="C287" s="2"/>
      <c r="D287" s="310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324"/>
      <c r="X287" s="324"/>
      <c r="Y287" s="324"/>
      <c r="Z287" s="324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09"/>
      <c r="C288" s="2"/>
      <c r="D288" s="310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324"/>
      <c r="X288" s="324"/>
      <c r="Y288" s="324"/>
      <c r="Z288" s="324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09"/>
      <c r="C289" s="2"/>
      <c r="D289" s="310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324"/>
      <c r="X289" s="324"/>
      <c r="Y289" s="324"/>
      <c r="Z289" s="324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09"/>
      <c r="C290" s="2"/>
      <c r="D290" s="310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324"/>
      <c r="X290" s="324"/>
      <c r="Y290" s="324"/>
      <c r="Z290" s="324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09"/>
      <c r="C291" s="2"/>
      <c r="D291" s="310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324"/>
      <c r="X291" s="324"/>
      <c r="Y291" s="324"/>
      <c r="Z291" s="324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09"/>
      <c r="C292" s="2"/>
      <c r="D292" s="310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324"/>
      <c r="X292" s="324"/>
      <c r="Y292" s="324"/>
      <c r="Z292" s="324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09"/>
      <c r="C293" s="2"/>
      <c r="D293" s="310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324"/>
      <c r="X293" s="324"/>
      <c r="Y293" s="324"/>
      <c r="Z293" s="324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09"/>
      <c r="C294" s="2"/>
      <c r="D294" s="310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324"/>
      <c r="X294" s="324"/>
      <c r="Y294" s="324"/>
      <c r="Z294" s="324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09"/>
      <c r="C295" s="2"/>
      <c r="D295" s="310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324"/>
      <c r="X295" s="324"/>
      <c r="Y295" s="324"/>
      <c r="Z295" s="324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09"/>
      <c r="C296" s="2"/>
      <c r="D296" s="310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324"/>
      <c r="X296" s="324"/>
      <c r="Y296" s="324"/>
      <c r="Z296" s="324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09"/>
      <c r="C297" s="2"/>
      <c r="D297" s="310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324"/>
      <c r="X297" s="324"/>
      <c r="Y297" s="324"/>
      <c r="Z297" s="324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09"/>
      <c r="C298" s="2"/>
      <c r="D298" s="310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324"/>
      <c r="X298" s="324"/>
      <c r="Y298" s="324"/>
      <c r="Z298" s="324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09"/>
      <c r="C299" s="2"/>
      <c r="D299" s="310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324"/>
      <c r="X299" s="324"/>
      <c r="Y299" s="324"/>
      <c r="Z299" s="324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09"/>
      <c r="C300" s="2"/>
      <c r="D300" s="310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324"/>
      <c r="X300" s="324"/>
      <c r="Y300" s="324"/>
      <c r="Z300" s="324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09"/>
      <c r="C301" s="2"/>
      <c r="D301" s="310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324"/>
      <c r="X301" s="324"/>
      <c r="Y301" s="324"/>
      <c r="Z301" s="324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09"/>
      <c r="C302" s="2"/>
      <c r="D302" s="310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324"/>
      <c r="X302" s="324"/>
      <c r="Y302" s="324"/>
      <c r="Z302" s="324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09"/>
      <c r="C303" s="2"/>
      <c r="D303" s="310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324"/>
      <c r="X303" s="324"/>
      <c r="Y303" s="324"/>
      <c r="Z303" s="324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09"/>
      <c r="C304" s="2"/>
      <c r="D304" s="310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324"/>
      <c r="X304" s="324"/>
      <c r="Y304" s="324"/>
      <c r="Z304" s="324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09"/>
      <c r="C305" s="2"/>
      <c r="D305" s="310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324"/>
      <c r="X305" s="324"/>
      <c r="Y305" s="324"/>
      <c r="Z305" s="324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09"/>
      <c r="C306" s="2"/>
      <c r="D306" s="310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324"/>
      <c r="X306" s="324"/>
      <c r="Y306" s="324"/>
      <c r="Z306" s="324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09"/>
      <c r="C307" s="2"/>
      <c r="D307" s="310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324"/>
      <c r="X307" s="324"/>
      <c r="Y307" s="324"/>
      <c r="Z307" s="324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09"/>
      <c r="C308" s="2"/>
      <c r="D308" s="310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324"/>
      <c r="X308" s="324"/>
      <c r="Y308" s="324"/>
      <c r="Z308" s="324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09"/>
      <c r="C309" s="2"/>
      <c r="D309" s="310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324"/>
      <c r="X309" s="324"/>
      <c r="Y309" s="324"/>
      <c r="Z309" s="324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09"/>
      <c r="C310" s="2"/>
      <c r="D310" s="310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324"/>
      <c r="X310" s="324"/>
      <c r="Y310" s="324"/>
      <c r="Z310" s="324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09"/>
      <c r="C311" s="2"/>
      <c r="D311" s="310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324"/>
      <c r="X311" s="324"/>
      <c r="Y311" s="324"/>
      <c r="Z311" s="324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09"/>
      <c r="C312" s="2"/>
      <c r="D312" s="310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324"/>
      <c r="X312" s="324"/>
      <c r="Y312" s="324"/>
      <c r="Z312" s="324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09"/>
      <c r="C313" s="2"/>
      <c r="D313" s="310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324"/>
      <c r="X313" s="324"/>
      <c r="Y313" s="324"/>
      <c r="Z313" s="324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09"/>
      <c r="C314" s="2"/>
      <c r="D314" s="310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324"/>
      <c r="X314" s="324"/>
      <c r="Y314" s="324"/>
      <c r="Z314" s="324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09"/>
      <c r="C315" s="2"/>
      <c r="D315" s="310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324"/>
      <c r="X315" s="324"/>
      <c r="Y315" s="324"/>
      <c r="Z315" s="324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09"/>
      <c r="C316" s="2"/>
      <c r="D316" s="310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324"/>
      <c r="X316" s="324"/>
      <c r="Y316" s="324"/>
      <c r="Z316" s="324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09"/>
      <c r="C317" s="2"/>
      <c r="D317" s="310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324"/>
      <c r="X317" s="324"/>
      <c r="Y317" s="324"/>
      <c r="Z317" s="324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09"/>
      <c r="C318" s="2"/>
      <c r="D318" s="310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324"/>
      <c r="X318" s="324"/>
      <c r="Y318" s="324"/>
      <c r="Z318" s="324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09"/>
      <c r="C319" s="2"/>
      <c r="D319" s="310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324"/>
      <c r="X319" s="324"/>
      <c r="Y319" s="324"/>
      <c r="Z319" s="324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09"/>
      <c r="C320" s="2"/>
      <c r="D320" s="310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324"/>
      <c r="X320" s="324"/>
      <c r="Y320" s="324"/>
      <c r="Z320" s="324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09"/>
      <c r="C321" s="2"/>
      <c r="D321" s="310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324"/>
      <c r="X321" s="324"/>
      <c r="Y321" s="324"/>
      <c r="Z321" s="324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09"/>
      <c r="C322" s="2"/>
      <c r="D322" s="310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324"/>
      <c r="X322" s="324"/>
      <c r="Y322" s="324"/>
      <c r="Z322" s="324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09"/>
      <c r="C323" s="2"/>
      <c r="D323" s="310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324"/>
      <c r="X323" s="324"/>
      <c r="Y323" s="324"/>
      <c r="Z323" s="324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09"/>
      <c r="C324" s="2"/>
      <c r="D324" s="310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324"/>
      <c r="X324" s="324"/>
      <c r="Y324" s="324"/>
      <c r="Z324" s="324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09"/>
      <c r="C325" s="2"/>
      <c r="D325" s="310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324"/>
      <c r="X325" s="324"/>
      <c r="Y325" s="324"/>
      <c r="Z325" s="324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09"/>
      <c r="C326" s="2"/>
      <c r="D326" s="310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324"/>
      <c r="X326" s="324"/>
      <c r="Y326" s="324"/>
      <c r="Z326" s="324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09"/>
      <c r="C327" s="2"/>
      <c r="D327" s="310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324"/>
      <c r="X327" s="324"/>
      <c r="Y327" s="324"/>
      <c r="Z327" s="324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09"/>
      <c r="C328" s="2"/>
      <c r="D328" s="310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324"/>
      <c r="X328" s="324"/>
      <c r="Y328" s="324"/>
      <c r="Z328" s="324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09"/>
      <c r="C329" s="2"/>
      <c r="D329" s="310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324"/>
      <c r="X329" s="324"/>
      <c r="Y329" s="324"/>
      <c r="Z329" s="324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09"/>
      <c r="C330" s="2"/>
      <c r="D330" s="310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324"/>
      <c r="X330" s="324"/>
      <c r="Y330" s="324"/>
      <c r="Z330" s="324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09"/>
      <c r="C331" s="2"/>
      <c r="D331" s="310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324"/>
      <c r="X331" s="324"/>
      <c r="Y331" s="324"/>
      <c r="Z331" s="324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09"/>
      <c r="C332" s="2"/>
      <c r="D332" s="310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324"/>
      <c r="X332" s="324"/>
      <c r="Y332" s="324"/>
      <c r="Z332" s="324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09"/>
      <c r="C333" s="2"/>
      <c r="D333" s="310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324"/>
      <c r="X333" s="324"/>
      <c r="Y333" s="324"/>
      <c r="Z333" s="324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09"/>
      <c r="C334" s="2"/>
      <c r="D334" s="310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324"/>
      <c r="X334" s="324"/>
      <c r="Y334" s="324"/>
      <c r="Z334" s="324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09"/>
      <c r="C335" s="2"/>
      <c r="D335" s="310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324"/>
      <c r="X335" s="324"/>
      <c r="Y335" s="324"/>
      <c r="Z335" s="324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09"/>
      <c r="C336" s="2"/>
      <c r="D336" s="310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324"/>
      <c r="X336" s="324"/>
      <c r="Y336" s="324"/>
      <c r="Z336" s="324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09"/>
      <c r="C337" s="2"/>
      <c r="D337" s="310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324"/>
      <c r="X337" s="324"/>
      <c r="Y337" s="324"/>
      <c r="Z337" s="324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09"/>
      <c r="C338" s="2"/>
      <c r="D338" s="310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324"/>
      <c r="X338" s="324"/>
      <c r="Y338" s="324"/>
      <c r="Z338" s="324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09"/>
      <c r="C339" s="2"/>
      <c r="D339" s="310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324"/>
      <c r="X339" s="324"/>
      <c r="Y339" s="324"/>
      <c r="Z339" s="324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09"/>
      <c r="C340" s="2"/>
      <c r="D340" s="310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324"/>
      <c r="X340" s="324"/>
      <c r="Y340" s="324"/>
      <c r="Z340" s="324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09"/>
      <c r="C341" s="2"/>
      <c r="D341" s="310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324"/>
      <c r="X341" s="324"/>
      <c r="Y341" s="324"/>
      <c r="Z341" s="324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09"/>
      <c r="C342" s="2"/>
      <c r="D342" s="310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324"/>
      <c r="X342" s="324"/>
      <c r="Y342" s="324"/>
      <c r="Z342" s="324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09"/>
      <c r="C343" s="2"/>
      <c r="D343" s="310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324"/>
      <c r="X343" s="324"/>
      <c r="Y343" s="324"/>
      <c r="Z343" s="324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09"/>
      <c r="C344" s="2"/>
      <c r="D344" s="310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324"/>
      <c r="X344" s="324"/>
      <c r="Y344" s="324"/>
      <c r="Z344" s="324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09"/>
      <c r="C345" s="2"/>
      <c r="D345" s="310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324"/>
      <c r="X345" s="324"/>
      <c r="Y345" s="324"/>
      <c r="Z345" s="324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09"/>
      <c r="C346" s="2"/>
      <c r="D346" s="310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324"/>
      <c r="X346" s="324"/>
      <c r="Y346" s="324"/>
      <c r="Z346" s="324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09"/>
      <c r="C347" s="2"/>
      <c r="D347" s="310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324"/>
      <c r="X347" s="324"/>
      <c r="Y347" s="324"/>
      <c r="Z347" s="324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09"/>
      <c r="C348" s="2"/>
      <c r="D348" s="310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324"/>
      <c r="X348" s="324"/>
      <c r="Y348" s="324"/>
      <c r="Z348" s="324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09"/>
      <c r="C349" s="2"/>
      <c r="D349" s="310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324"/>
      <c r="X349" s="324"/>
      <c r="Y349" s="324"/>
      <c r="Z349" s="324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09"/>
      <c r="C350" s="2"/>
      <c r="D350" s="310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324"/>
      <c r="X350" s="324"/>
      <c r="Y350" s="324"/>
      <c r="Z350" s="324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09"/>
      <c r="C351" s="2"/>
      <c r="D351" s="310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324"/>
      <c r="X351" s="324"/>
      <c r="Y351" s="324"/>
      <c r="Z351" s="324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09"/>
      <c r="C352" s="2"/>
      <c r="D352" s="310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324"/>
      <c r="X352" s="324"/>
      <c r="Y352" s="324"/>
      <c r="Z352" s="324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09"/>
      <c r="C353" s="2"/>
      <c r="D353" s="310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324"/>
      <c r="X353" s="324"/>
      <c r="Y353" s="324"/>
      <c r="Z353" s="324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09"/>
      <c r="C354" s="2"/>
      <c r="D354" s="310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324"/>
      <c r="X354" s="324"/>
      <c r="Y354" s="324"/>
      <c r="Z354" s="324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09"/>
      <c r="C355" s="2"/>
      <c r="D355" s="310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324"/>
      <c r="X355" s="324"/>
      <c r="Y355" s="324"/>
      <c r="Z355" s="324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09"/>
      <c r="C356" s="2"/>
      <c r="D356" s="310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324"/>
      <c r="X356" s="324"/>
      <c r="Y356" s="324"/>
      <c r="Z356" s="324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09"/>
      <c r="C357" s="2"/>
      <c r="D357" s="310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324"/>
      <c r="X357" s="324"/>
      <c r="Y357" s="324"/>
      <c r="Z357" s="324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09"/>
      <c r="C358" s="2"/>
      <c r="D358" s="310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324"/>
      <c r="X358" s="324"/>
      <c r="Y358" s="324"/>
      <c r="Z358" s="324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09"/>
      <c r="C359" s="2"/>
      <c r="D359" s="310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324"/>
      <c r="X359" s="324"/>
      <c r="Y359" s="324"/>
      <c r="Z359" s="324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09"/>
      <c r="C360" s="2"/>
      <c r="D360" s="310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324"/>
      <c r="X360" s="324"/>
      <c r="Y360" s="324"/>
      <c r="Z360" s="324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09"/>
      <c r="C361" s="2"/>
      <c r="D361" s="310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324"/>
      <c r="X361" s="324"/>
      <c r="Y361" s="324"/>
      <c r="Z361" s="324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09"/>
      <c r="C362" s="2"/>
      <c r="D362" s="310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324"/>
      <c r="X362" s="324"/>
      <c r="Y362" s="324"/>
      <c r="Z362" s="324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09"/>
      <c r="C363" s="2"/>
      <c r="D363" s="310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324"/>
      <c r="X363" s="324"/>
      <c r="Y363" s="324"/>
      <c r="Z363" s="324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09"/>
      <c r="C364" s="2"/>
      <c r="D364" s="310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324"/>
      <c r="X364" s="324"/>
      <c r="Y364" s="324"/>
      <c r="Z364" s="324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09"/>
      <c r="C365" s="2"/>
      <c r="D365" s="310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324"/>
      <c r="X365" s="324"/>
      <c r="Y365" s="324"/>
      <c r="Z365" s="324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09"/>
      <c r="C366" s="2"/>
      <c r="D366" s="310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324"/>
      <c r="X366" s="324"/>
      <c r="Y366" s="324"/>
      <c r="Z366" s="324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09"/>
      <c r="C367" s="2"/>
      <c r="D367" s="310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324"/>
      <c r="X367" s="324"/>
      <c r="Y367" s="324"/>
      <c r="Z367" s="324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09"/>
      <c r="C368" s="2"/>
      <c r="D368" s="310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324"/>
      <c r="X368" s="324"/>
      <c r="Y368" s="324"/>
      <c r="Z368" s="324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09"/>
      <c r="C369" s="2"/>
      <c r="D369" s="310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324"/>
      <c r="X369" s="324"/>
      <c r="Y369" s="324"/>
      <c r="Z369" s="324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09"/>
      <c r="C370" s="2"/>
      <c r="D370" s="310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324"/>
      <c r="X370" s="324"/>
      <c r="Y370" s="324"/>
      <c r="Z370" s="324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09"/>
      <c r="C371" s="2"/>
      <c r="D371" s="310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324"/>
      <c r="X371" s="324"/>
      <c r="Y371" s="324"/>
      <c r="Z371" s="324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09"/>
      <c r="C372" s="2"/>
      <c r="D372" s="310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324"/>
      <c r="X372" s="324"/>
      <c r="Y372" s="324"/>
      <c r="Z372" s="324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09"/>
      <c r="C373" s="2"/>
      <c r="D373" s="310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324"/>
      <c r="X373" s="324"/>
      <c r="Y373" s="324"/>
      <c r="Z373" s="324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09"/>
      <c r="C374" s="2"/>
      <c r="D374" s="310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324"/>
      <c r="X374" s="324"/>
      <c r="Y374" s="324"/>
      <c r="Z374" s="324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09"/>
      <c r="C375" s="2"/>
      <c r="D375" s="310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324"/>
      <c r="X375" s="324"/>
      <c r="Y375" s="324"/>
      <c r="Z375" s="324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09"/>
      <c r="C376" s="2"/>
      <c r="D376" s="310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324"/>
      <c r="X376" s="324"/>
      <c r="Y376" s="324"/>
      <c r="Z376" s="324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09"/>
      <c r="C377" s="2"/>
      <c r="D377" s="310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324"/>
      <c r="X377" s="324"/>
      <c r="Y377" s="324"/>
      <c r="Z377" s="324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09"/>
      <c r="C378" s="2"/>
      <c r="D378" s="310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324"/>
      <c r="X378" s="324"/>
      <c r="Y378" s="324"/>
      <c r="Z378" s="324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09"/>
      <c r="C379" s="2"/>
      <c r="D379" s="310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324"/>
      <c r="X379" s="324"/>
      <c r="Y379" s="324"/>
      <c r="Z379" s="324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09"/>
      <c r="C380" s="2"/>
      <c r="D380" s="310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324"/>
      <c r="X380" s="324"/>
      <c r="Y380" s="324"/>
      <c r="Z380" s="324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09"/>
      <c r="C381" s="2"/>
      <c r="D381" s="310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324"/>
      <c r="X381" s="324"/>
      <c r="Y381" s="324"/>
      <c r="Z381" s="324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09"/>
      <c r="C382" s="2"/>
      <c r="D382" s="310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324"/>
      <c r="X382" s="324"/>
      <c r="Y382" s="324"/>
      <c r="Z382" s="324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09"/>
      <c r="C383" s="2"/>
      <c r="D383" s="310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324"/>
      <c r="X383" s="324"/>
      <c r="Y383" s="324"/>
      <c r="Z383" s="324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09"/>
      <c r="C384" s="2"/>
      <c r="D384" s="310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324"/>
      <c r="X384" s="324"/>
      <c r="Y384" s="324"/>
      <c r="Z384" s="324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09"/>
      <c r="C385" s="2"/>
      <c r="D385" s="310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324"/>
      <c r="X385" s="324"/>
      <c r="Y385" s="324"/>
      <c r="Z385" s="324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09"/>
      <c r="C386" s="2"/>
      <c r="D386" s="310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324"/>
      <c r="X386" s="324"/>
      <c r="Y386" s="324"/>
      <c r="Z386" s="324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09"/>
      <c r="C387" s="2"/>
      <c r="D387" s="310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324"/>
      <c r="X387" s="324"/>
      <c r="Y387" s="324"/>
      <c r="Z387" s="324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09"/>
      <c r="C388" s="2"/>
      <c r="D388" s="310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324"/>
      <c r="X388" s="324"/>
      <c r="Y388" s="324"/>
      <c r="Z388" s="324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09"/>
      <c r="C389" s="2"/>
      <c r="D389" s="310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324"/>
      <c r="X389" s="324"/>
      <c r="Y389" s="324"/>
      <c r="Z389" s="324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09"/>
      <c r="C390" s="2"/>
      <c r="D390" s="310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324"/>
      <c r="X390" s="324"/>
      <c r="Y390" s="324"/>
      <c r="Z390" s="324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09"/>
      <c r="C391" s="2"/>
      <c r="D391" s="310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324"/>
      <c r="X391" s="324"/>
      <c r="Y391" s="324"/>
      <c r="Z391" s="324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09"/>
      <c r="C392" s="2"/>
      <c r="D392" s="310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324"/>
      <c r="X392" s="324"/>
      <c r="Y392" s="324"/>
      <c r="Z392" s="324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09"/>
      <c r="C393" s="2"/>
      <c r="D393" s="310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324"/>
      <c r="X393" s="324"/>
      <c r="Y393" s="324"/>
      <c r="Z393" s="324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309"/>
      <c r="C394" s="2"/>
      <c r="D394" s="310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324"/>
      <c r="X394" s="324"/>
      <c r="Y394" s="324"/>
      <c r="Z394" s="324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309"/>
      <c r="C395" s="2"/>
      <c r="D395" s="310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324"/>
      <c r="X395" s="324"/>
      <c r="Y395" s="324"/>
      <c r="Z395" s="324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309"/>
      <c r="C396" s="2"/>
      <c r="D396" s="310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324"/>
      <c r="X396" s="324"/>
      <c r="Y396" s="324"/>
      <c r="Z396" s="324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309"/>
      <c r="C397" s="2"/>
      <c r="D397" s="310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324"/>
      <c r="X397" s="324"/>
      <c r="Y397" s="324"/>
      <c r="Z397" s="324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309"/>
      <c r="C398" s="2"/>
      <c r="D398" s="310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324"/>
      <c r="X398" s="324"/>
      <c r="Y398" s="324"/>
      <c r="Z398" s="324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309"/>
      <c r="C399" s="2"/>
      <c r="D399" s="310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324"/>
      <c r="X399" s="324"/>
      <c r="Y399" s="324"/>
      <c r="Z399" s="324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309"/>
      <c r="C400" s="2"/>
      <c r="D400" s="310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324"/>
      <c r="X400" s="324"/>
      <c r="Y400" s="324"/>
      <c r="Z400" s="324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309"/>
      <c r="C401" s="2"/>
      <c r="D401" s="310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324"/>
      <c r="X401" s="324"/>
      <c r="Y401" s="324"/>
      <c r="Z401" s="324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309"/>
      <c r="C402" s="2"/>
      <c r="D402" s="310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324"/>
      <c r="X402" s="324"/>
      <c r="Y402" s="324"/>
      <c r="Z402" s="324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309"/>
      <c r="C403" s="2"/>
      <c r="D403" s="310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324"/>
      <c r="X403" s="324"/>
      <c r="Y403" s="324"/>
      <c r="Z403" s="324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309"/>
      <c r="C404" s="2"/>
      <c r="D404" s="310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324"/>
      <c r="X404" s="324"/>
      <c r="Y404" s="324"/>
      <c r="Z404" s="324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309"/>
      <c r="C405" s="2"/>
      <c r="D405" s="310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324"/>
      <c r="X405" s="324"/>
      <c r="Y405" s="324"/>
      <c r="Z405" s="324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5">
      <c r="A406" s="1"/>
      <c r="B406" s="309"/>
      <c r="C406" s="2"/>
      <c r="D406" s="310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324"/>
      <c r="X406" s="324"/>
      <c r="Y406" s="324"/>
      <c r="Z406" s="324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25">
      <c r="A407" s="1"/>
      <c r="B407" s="309"/>
      <c r="C407" s="2"/>
      <c r="D407" s="310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324"/>
      <c r="X407" s="324"/>
      <c r="Y407" s="324"/>
      <c r="Z407" s="324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25">
      <c r="A408" s="1"/>
      <c r="B408" s="309"/>
      <c r="C408" s="2"/>
      <c r="D408" s="310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324"/>
      <c r="X408" s="324"/>
      <c r="Y408" s="324"/>
      <c r="Z408" s="324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25">
      <c r="A409" s="1"/>
      <c r="B409" s="309"/>
      <c r="C409" s="2"/>
      <c r="D409" s="310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324"/>
      <c r="X409" s="324"/>
      <c r="Y409" s="324"/>
      <c r="Z409" s="324"/>
      <c r="AA409" s="2"/>
      <c r="AB409" s="1"/>
      <c r="AC409" s="1"/>
      <c r="AD409" s="1"/>
      <c r="AE409" s="1"/>
      <c r="AF409" s="1"/>
      <c r="AG409" s="1"/>
    </row>
    <row r="410" spans="1:33" ht="15.75" customHeight="1" x14ac:dyDescent="0.25">
      <c r="A410" s="1"/>
      <c r="B410" s="309"/>
      <c r="C410" s="2"/>
      <c r="D410" s="310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324"/>
      <c r="X410" s="324"/>
      <c r="Y410" s="324"/>
      <c r="Z410" s="324"/>
      <c r="AA410" s="2"/>
      <c r="AB410" s="1"/>
      <c r="AC410" s="1"/>
      <c r="AD410" s="1"/>
      <c r="AE410" s="1"/>
      <c r="AF410" s="1"/>
      <c r="AG410" s="1"/>
    </row>
    <row r="411" spans="1:33" ht="15.75" customHeight="1" x14ac:dyDescent="0.25">
      <c r="A411" s="1"/>
      <c r="B411" s="309"/>
      <c r="C411" s="2"/>
      <c r="D411" s="310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324"/>
      <c r="X411" s="324"/>
      <c r="Y411" s="324"/>
      <c r="Z411" s="324"/>
      <c r="AA411" s="2"/>
      <c r="AB411" s="1"/>
      <c r="AC411" s="1"/>
      <c r="AD411" s="1"/>
      <c r="AE411" s="1"/>
      <c r="AF411" s="1"/>
      <c r="AG411" s="1"/>
    </row>
    <row r="412" spans="1:33" ht="15.75" customHeight="1" x14ac:dyDescent="0.25">
      <c r="A412" s="1"/>
      <c r="B412" s="309"/>
      <c r="C412" s="2"/>
      <c r="D412" s="310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324"/>
      <c r="X412" s="324"/>
      <c r="Y412" s="324"/>
      <c r="Z412" s="324"/>
      <c r="AA412" s="2"/>
      <c r="AB412" s="1"/>
      <c r="AC412" s="1"/>
      <c r="AD412" s="1"/>
      <c r="AE412" s="1"/>
      <c r="AF412" s="1"/>
      <c r="AG412" s="1"/>
    </row>
    <row r="413" spans="1:33" ht="15.75" customHeight="1" x14ac:dyDescent="0.25">
      <c r="A413" s="1"/>
      <c r="B413" s="309"/>
      <c r="C413" s="2"/>
      <c r="D413" s="310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324"/>
      <c r="X413" s="324"/>
      <c r="Y413" s="324"/>
      <c r="Z413" s="324"/>
      <c r="AA413" s="2"/>
      <c r="AB413" s="1"/>
      <c r="AC413" s="1"/>
      <c r="AD413" s="1"/>
      <c r="AE413" s="1"/>
      <c r="AF413" s="1"/>
      <c r="AG413" s="1"/>
    </row>
    <row r="414" spans="1:33" ht="15.75" customHeight="1" x14ac:dyDescent="0.25">
      <c r="A414" s="1"/>
      <c r="B414" s="309"/>
      <c r="C414" s="2"/>
      <c r="D414" s="310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324"/>
      <c r="X414" s="324"/>
      <c r="Y414" s="324"/>
      <c r="Z414" s="324"/>
      <c r="AA414" s="2"/>
      <c r="AB414" s="1"/>
      <c r="AC414" s="1"/>
      <c r="AD414" s="1"/>
      <c r="AE414" s="1"/>
      <c r="AF414" s="1"/>
      <c r="AG414" s="1"/>
    </row>
    <row r="415" spans="1:33" ht="15.75" customHeight="1" x14ac:dyDescent="0.25">
      <c r="A415" s="1"/>
      <c r="B415" s="309"/>
      <c r="C415" s="2"/>
      <c r="D415" s="310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324"/>
      <c r="X415" s="324"/>
      <c r="Y415" s="324"/>
      <c r="Z415" s="324"/>
      <c r="AA415" s="2"/>
      <c r="AB415" s="1"/>
      <c r="AC415" s="1"/>
      <c r="AD415" s="1"/>
      <c r="AE415" s="1"/>
      <c r="AF415" s="1"/>
      <c r="AG415" s="1"/>
    </row>
    <row r="416" spans="1:33" ht="15.75" customHeight="1" x14ac:dyDescent="0.25">
      <c r="A416" s="1"/>
      <c r="B416" s="309"/>
      <c r="C416" s="2"/>
      <c r="D416" s="310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324"/>
      <c r="X416" s="324"/>
      <c r="Y416" s="324"/>
      <c r="Z416" s="324"/>
      <c r="AA416" s="2"/>
      <c r="AB416" s="1"/>
      <c r="AC416" s="1"/>
      <c r="AD416" s="1"/>
      <c r="AE416" s="1"/>
      <c r="AF416" s="1"/>
      <c r="AG416" s="1"/>
    </row>
    <row r="417" spans="1:33" ht="15.75" customHeight="1" x14ac:dyDescent="0.25">
      <c r="A417" s="1"/>
      <c r="B417" s="309"/>
      <c r="C417" s="2"/>
      <c r="D417" s="310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324"/>
      <c r="X417" s="324"/>
      <c r="Y417" s="324"/>
      <c r="Z417" s="324"/>
      <c r="AA417" s="2"/>
      <c r="AB417" s="1"/>
      <c r="AC417" s="1"/>
      <c r="AD417" s="1"/>
      <c r="AE417" s="1"/>
      <c r="AF417" s="1"/>
      <c r="AG417" s="1"/>
    </row>
    <row r="418" spans="1:33" ht="15.75" customHeight="1" x14ac:dyDescent="0.25">
      <c r="A418" s="1"/>
      <c r="B418" s="309"/>
      <c r="C418" s="2"/>
      <c r="D418" s="310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324"/>
      <c r="X418" s="324"/>
      <c r="Y418" s="324"/>
      <c r="Z418" s="324"/>
      <c r="AA418" s="2"/>
      <c r="AB418" s="1"/>
      <c r="AC418" s="1"/>
      <c r="AD418" s="1"/>
      <c r="AE418" s="1"/>
      <c r="AF418" s="1"/>
      <c r="AG418" s="1"/>
    </row>
    <row r="419" spans="1:33" ht="15.75" customHeight="1" x14ac:dyDescent="0.25">
      <c r="A419" s="1"/>
      <c r="B419" s="309"/>
      <c r="C419" s="2"/>
      <c r="D419" s="310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324"/>
      <c r="X419" s="324"/>
      <c r="Y419" s="324"/>
      <c r="Z419" s="324"/>
      <c r="AA419" s="2"/>
      <c r="AB419" s="1"/>
      <c r="AC419" s="1"/>
      <c r="AD419" s="1"/>
      <c r="AE419" s="1"/>
      <c r="AF419" s="1"/>
      <c r="AG419" s="1"/>
    </row>
    <row r="420" spans="1:33" ht="15.75" customHeight="1" x14ac:dyDescent="0.25">
      <c r="A420" s="1"/>
      <c r="B420" s="309"/>
      <c r="C420" s="2"/>
      <c r="D420" s="310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324"/>
      <c r="X420" s="324"/>
      <c r="Y420" s="324"/>
      <c r="Z420" s="324"/>
      <c r="AA420" s="2"/>
      <c r="AB420" s="1"/>
      <c r="AC420" s="1"/>
      <c r="AD420" s="1"/>
      <c r="AE420" s="1"/>
      <c r="AF420" s="1"/>
      <c r="AG420" s="1"/>
    </row>
    <row r="421" spans="1:33" ht="15.75" customHeight="1" x14ac:dyDescent="0.25">
      <c r="A421" s="1"/>
      <c r="B421" s="309"/>
      <c r="C421" s="2"/>
      <c r="D421" s="310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324"/>
      <c r="X421" s="324"/>
      <c r="Y421" s="324"/>
      <c r="Z421" s="324"/>
      <c r="AA421" s="2"/>
      <c r="AB421" s="1"/>
      <c r="AC421" s="1"/>
      <c r="AD421" s="1"/>
      <c r="AE421" s="1"/>
      <c r="AF421" s="1"/>
      <c r="AG421" s="1"/>
    </row>
    <row r="422" spans="1:33" ht="15.75" customHeight="1" x14ac:dyDescent="0.25">
      <c r="A422" s="1"/>
      <c r="B422" s="309"/>
      <c r="C422" s="2"/>
      <c r="D422" s="310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324"/>
      <c r="X422" s="324"/>
      <c r="Y422" s="324"/>
      <c r="Z422" s="324"/>
      <c r="AA422" s="2"/>
      <c r="AB422" s="1"/>
      <c r="AC422" s="1"/>
      <c r="AD422" s="1"/>
      <c r="AE422" s="1"/>
      <c r="AF422" s="1"/>
      <c r="AG422" s="1"/>
    </row>
    <row r="423" spans="1:33" ht="15.75" customHeight="1" x14ac:dyDescent="0.25">
      <c r="A423" s="1"/>
      <c r="B423" s="309"/>
      <c r="C423" s="2"/>
      <c r="D423" s="310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324"/>
      <c r="X423" s="324"/>
      <c r="Y423" s="324"/>
      <c r="Z423" s="324"/>
      <c r="AA423" s="2"/>
      <c r="AB423" s="1"/>
      <c r="AC423" s="1"/>
      <c r="AD423" s="1"/>
      <c r="AE423" s="1"/>
      <c r="AF423" s="1"/>
      <c r="AG423" s="1"/>
    </row>
    <row r="424" spans="1:33" ht="15.75" customHeight="1" x14ac:dyDescent="0.25">
      <c r="A424" s="1"/>
      <c r="B424" s="309"/>
      <c r="C424" s="2"/>
      <c r="D424" s="310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324"/>
      <c r="X424" s="324"/>
      <c r="Y424" s="324"/>
      <c r="Z424" s="324"/>
      <c r="AA424" s="2"/>
      <c r="AB424" s="1"/>
      <c r="AC424" s="1"/>
      <c r="AD424" s="1"/>
      <c r="AE424" s="1"/>
      <c r="AF424" s="1"/>
      <c r="AG424" s="1"/>
    </row>
    <row r="425" spans="1:33" ht="15.75" customHeight="1" x14ac:dyDescent="0.25">
      <c r="A425" s="1"/>
      <c r="B425" s="309"/>
      <c r="C425" s="2"/>
      <c r="D425" s="310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324"/>
      <c r="X425" s="324"/>
      <c r="Y425" s="324"/>
      <c r="Z425" s="324"/>
      <c r="AA425" s="2"/>
      <c r="AB425" s="1"/>
      <c r="AC425" s="1"/>
      <c r="AD425" s="1"/>
      <c r="AE425" s="1"/>
      <c r="AF425" s="1"/>
      <c r="AG425" s="1"/>
    </row>
    <row r="426" spans="1:33" ht="15.75" customHeight="1" x14ac:dyDescent="0.25">
      <c r="A426" s="1"/>
      <c r="B426" s="309"/>
      <c r="C426" s="2"/>
      <c r="D426" s="310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324"/>
      <c r="X426" s="324"/>
      <c r="Y426" s="324"/>
      <c r="Z426" s="324"/>
      <c r="AA426" s="2"/>
      <c r="AB426" s="1"/>
      <c r="AC426" s="1"/>
      <c r="AD426" s="1"/>
      <c r="AE426" s="1"/>
      <c r="AF426" s="1"/>
      <c r="AG426" s="1"/>
    </row>
    <row r="427" spans="1:33" ht="15.75" customHeight="1" x14ac:dyDescent="0.25">
      <c r="A427" s="1"/>
      <c r="B427" s="309"/>
      <c r="C427" s="2"/>
      <c r="D427" s="310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324"/>
      <c r="X427" s="324"/>
      <c r="Y427" s="324"/>
      <c r="Z427" s="324"/>
      <c r="AA427" s="2"/>
      <c r="AB427" s="1"/>
      <c r="AC427" s="1"/>
      <c r="AD427" s="1"/>
      <c r="AE427" s="1"/>
      <c r="AF427" s="1"/>
      <c r="AG427" s="1"/>
    </row>
    <row r="428" spans="1:33" ht="15.75" customHeight="1" x14ac:dyDescent="0.25">
      <c r="A428" s="1"/>
      <c r="B428" s="309"/>
      <c r="C428" s="2"/>
      <c r="D428" s="310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324"/>
      <c r="X428" s="324"/>
      <c r="Y428" s="324"/>
      <c r="Z428" s="324"/>
      <c r="AA428" s="2"/>
      <c r="AB428" s="1"/>
      <c r="AC428" s="1"/>
      <c r="AD428" s="1"/>
      <c r="AE428" s="1"/>
      <c r="AF428" s="1"/>
      <c r="AG428" s="1"/>
    </row>
    <row r="429" spans="1:33" ht="15.75" customHeight="1" x14ac:dyDescent="0.25">
      <c r="A429" s="1"/>
      <c r="B429" s="309"/>
      <c r="C429" s="2"/>
      <c r="D429" s="310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324"/>
      <c r="X429" s="324"/>
      <c r="Y429" s="324"/>
      <c r="Z429" s="324"/>
      <c r="AA429" s="2"/>
      <c r="AB429" s="1"/>
      <c r="AC429" s="1"/>
      <c r="AD429" s="1"/>
      <c r="AE429" s="1"/>
      <c r="AF429" s="1"/>
      <c r="AG429" s="1"/>
    </row>
    <row r="430" spans="1:33" ht="15.75" customHeight="1" x14ac:dyDescent="0.25">
      <c r="A430" s="1"/>
      <c r="B430" s="309"/>
      <c r="C430" s="2"/>
      <c r="D430" s="310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324"/>
      <c r="X430" s="324"/>
      <c r="Y430" s="324"/>
      <c r="Z430" s="324"/>
      <c r="AA430" s="2"/>
      <c r="AB430" s="1"/>
      <c r="AC430" s="1"/>
      <c r="AD430" s="1"/>
      <c r="AE430" s="1"/>
      <c r="AF430" s="1"/>
      <c r="AG430" s="1"/>
    </row>
    <row r="431" spans="1:33" ht="15.75" customHeight="1" x14ac:dyDescent="0.25">
      <c r="A431" s="1"/>
      <c r="B431" s="309"/>
      <c r="C431" s="2"/>
      <c r="D431" s="310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324"/>
      <c r="X431" s="324"/>
      <c r="Y431" s="324"/>
      <c r="Z431" s="324"/>
      <c r="AA431" s="2"/>
      <c r="AB431" s="1"/>
      <c r="AC431" s="1"/>
      <c r="AD431" s="1"/>
      <c r="AE431" s="1"/>
      <c r="AF431" s="1"/>
      <c r="AG431" s="1"/>
    </row>
    <row r="432" spans="1:33" ht="15.75" customHeight="1" x14ac:dyDescent="0.25">
      <c r="A432" s="1"/>
      <c r="B432" s="309"/>
      <c r="C432" s="2"/>
      <c r="D432" s="310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324"/>
      <c r="X432" s="324"/>
      <c r="Y432" s="324"/>
      <c r="Z432" s="324"/>
      <c r="AA432" s="2"/>
      <c r="AB432" s="1"/>
      <c r="AC432" s="1"/>
      <c r="AD432" s="1"/>
      <c r="AE432" s="1"/>
      <c r="AF432" s="1"/>
      <c r="AG432" s="1"/>
    </row>
    <row r="433" spans="1:33" ht="15.75" customHeight="1" x14ac:dyDescent="0.25">
      <c r="A433" s="1"/>
      <c r="B433" s="309"/>
      <c r="C433" s="2"/>
      <c r="D433" s="310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324"/>
      <c r="X433" s="324"/>
      <c r="Y433" s="324"/>
      <c r="Z433" s="324"/>
      <c r="AA433" s="2"/>
      <c r="AB433" s="1"/>
      <c r="AC433" s="1"/>
      <c r="AD433" s="1"/>
      <c r="AE433" s="1"/>
      <c r="AF433" s="1"/>
      <c r="AG433" s="1"/>
    </row>
    <row r="434" spans="1:33" ht="15.75" customHeight="1" x14ac:dyDescent="0.25">
      <c r="A434" s="1"/>
      <c r="B434" s="309"/>
      <c r="C434" s="2"/>
      <c r="D434" s="310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324"/>
      <c r="X434" s="324"/>
      <c r="Y434" s="324"/>
      <c r="Z434" s="324"/>
      <c r="AA434" s="2"/>
      <c r="AB434" s="1"/>
      <c r="AC434" s="1"/>
      <c r="AD434" s="1"/>
      <c r="AE434" s="1"/>
      <c r="AF434" s="1"/>
      <c r="AG434" s="1"/>
    </row>
    <row r="435" spans="1:33" ht="15.75" customHeight="1" x14ac:dyDescent="0.25">
      <c r="A435" s="1"/>
      <c r="B435" s="309"/>
      <c r="C435" s="2"/>
      <c r="D435" s="310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324"/>
      <c r="X435" s="324"/>
      <c r="Y435" s="324"/>
      <c r="Z435" s="324"/>
      <c r="AA435" s="2"/>
      <c r="AB435" s="1"/>
      <c r="AC435" s="1"/>
      <c r="AD435" s="1"/>
      <c r="AE435" s="1"/>
      <c r="AF435" s="1"/>
      <c r="AG435" s="1"/>
    </row>
    <row r="436" spans="1:33" ht="15.75" customHeight="1" x14ac:dyDescent="0.25">
      <c r="A436" s="1"/>
      <c r="B436" s="309"/>
      <c r="C436" s="2"/>
      <c r="D436" s="310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324"/>
      <c r="X436" s="324"/>
      <c r="Y436" s="324"/>
      <c r="Z436" s="324"/>
      <c r="AA436" s="2"/>
      <c r="AB436" s="1"/>
      <c r="AC436" s="1"/>
      <c r="AD436" s="1"/>
      <c r="AE436" s="1"/>
      <c r="AF436" s="1"/>
      <c r="AG436" s="1"/>
    </row>
    <row r="437" spans="1:33" ht="15.75" customHeight="1" x14ac:dyDescent="0.25">
      <c r="A437" s="1"/>
      <c r="B437" s="309"/>
      <c r="C437" s="2"/>
      <c r="D437" s="310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324"/>
      <c r="X437" s="324"/>
      <c r="Y437" s="324"/>
      <c r="Z437" s="324"/>
      <c r="AA437" s="2"/>
      <c r="AB437" s="1"/>
      <c r="AC437" s="1"/>
      <c r="AD437" s="1"/>
      <c r="AE437" s="1"/>
      <c r="AF437" s="1"/>
      <c r="AG437" s="1"/>
    </row>
    <row r="438" spans="1:33" ht="15.75" customHeight="1" x14ac:dyDescent="0.25">
      <c r="A438" s="1"/>
      <c r="B438" s="309"/>
      <c r="C438" s="2"/>
      <c r="D438" s="310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324"/>
      <c r="X438" s="324"/>
      <c r="Y438" s="324"/>
      <c r="Z438" s="324"/>
      <c r="AA438" s="2"/>
      <c r="AB438" s="1"/>
      <c r="AC438" s="1"/>
      <c r="AD438" s="1"/>
      <c r="AE438" s="1"/>
      <c r="AF438" s="1"/>
      <c r="AG438" s="1"/>
    </row>
    <row r="439" spans="1:33" ht="15.75" customHeight="1" x14ac:dyDescent="0.25">
      <c r="A439" s="1"/>
      <c r="B439" s="309"/>
      <c r="C439" s="2"/>
      <c r="D439" s="310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324"/>
      <c r="X439" s="324"/>
      <c r="Y439" s="324"/>
      <c r="Z439" s="324"/>
      <c r="AA439" s="2"/>
      <c r="AB439" s="1"/>
      <c r="AC439" s="1"/>
      <c r="AD439" s="1"/>
      <c r="AE439" s="1"/>
      <c r="AF439" s="1"/>
      <c r="AG439" s="1"/>
    </row>
    <row r="440" spans="1:33" ht="15.75" customHeight="1" x14ac:dyDescent="0.25">
      <c r="A440" s="1"/>
      <c r="B440" s="309"/>
      <c r="C440" s="2"/>
      <c r="D440" s="310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324"/>
      <c r="X440" s="324"/>
      <c r="Y440" s="324"/>
      <c r="Z440" s="324"/>
      <c r="AA440" s="2"/>
      <c r="AB440" s="1"/>
      <c r="AC440" s="1"/>
      <c r="AD440" s="1"/>
      <c r="AE440" s="1"/>
      <c r="AF440" s="1"/>
      <c r="AG440" s="1"/>
    </row>
    <row r="441" spans="1:33" ht="15.75" customHeight="1" x14ac:dyDescent="0.25">
      <c r="A441" s="1"/>
      <c r="B441" s="1"/>
      <c r="C441" s="2"/>
      <c r="D441" s="310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324"/>
      <c r="X441" s="324"/>
      <c r="Y441" s="324"/>
      <c r="Z441" s="324"/>
      <c r="AA441" s="2"/>
      <c r="AB441" s="1"/>
      <c r="AC441" s="1"/>
      <c r="AD441" s="1"/>
      <c r="AE441" s="1"/>
      <c r="AF441" s="1"/>
      <c r="AG441" s="1"/>
    </row>
    <row r="442" spans="1:33" ht="15.75" customHeight="1" x14ac:dyDescent="0.25">
      <c r="A442" s="1"/>
      <c r="B442" s="1"/>
      <c r="C442" s="2"/>
      <c r="D442" s="310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324"/>
      <c r="X442" s="324"/>
      <c r="Y442" s="324"/>
      <c r="Z442" s="324"/>
      <c r="AA442" s="2"/>
      <c r="AB442" s="1"/>
      <c r="AC442" s="1"/>
      <c r="AD442" s="1"/>
      <c r="AE442" s="1"/>
      <c r="AF442" s="1"/>
      <c r="AG442" s="1"/>
    </row>
    <row r="443" spans="1:33" ht="15.75" customHeight="1" x14ac:dyDescent="0.25">
      <c r="A443" s="1"/>
      <c r="B443" s="1"/>
      <c r="C443" s="2"/>
      <c r="D443" s="310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324"/>
      <c r="X443" s="324"/>
      <c r="Y443" s="324"/>
      <c r="Z443" s="324"/>
      <c r="AA443" s="2"/>
      <c r="AB443" s="1"/>
      <c r="AC443" s="1"/>
      <c r="AD443" s="1"/>
      <c r="AE443" s="1"/>
      <c r="AF443" s="1"/>
      <c r="AG443" s="1"/>
    </row>
    <row r="444" spans="1:33" ht="15.75" customHeight="1" x14ac:dyDescent="0.25">
      <c r="A444" s="1"/>
      <c r="B444" s="1"/>
      <c r="C444" s="2"/>
      <c r="D444" s="310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324"/>
      <c r="X444" s="324"/>
      <c r="Y444" s="324"/>
      <c r="Z444" s="324"/>
      <c r="AA444" s="2"/>
      <c r="AB444" s="1"/>
      <c r="AC444" s="1"/>
      <c r="AD444" s="1"/>
      <c r="AE444" s="1"/>
      <c r="AF444" s="1"/>
      <c r="AG444" s="1"/>
    </row>
    <row r="445" spans="1:33" ht="15.75" customHeight="1" x14ac:dyDescent="0.25">
      <c r="A445" s="1"/>
      <c r="B445" s="1"/>
      <c r="C445" s="2"/>
      <c r="D445" s="310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324"/>
      <c r="X445" s="324"/>
      <c r="Y445" s="324"/>
      <c r="Z445" s="324"/>
      <c r="AA445" s="2"/>
      <c r="AB445" s="1"/>
      <c r="AC445" s="1"/>
      <c r="AD445" s="1"/>
      <c r="AE445" s="1"/>
      <c r="AF445" s="1"/>
      <c r="AG445" s="1"/>
    </row>
    <row r="446" spans="1:33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33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33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5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25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25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25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25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 x14ac:dyDescent="0.25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 x14ac:dyDescent="0.25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 x14ac:dyDescent="0.25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 x14ac:dyDescent="0.25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 x14ac:dyDescent="0.25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 x14ac:dyDescent="0.25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 x14ac:dyDescent="0.25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8:28" ht="15.75" customHeight="1" x14ac:dyDescent="0.25">
      <c r="H1031" s="5"/>
      <c r="I1031" s="5"/>
      <c r="J1031" s="5"/>
      <c r="N1031" s="5"/>
      <c r="O1031" s="5"/>
      <c r="P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8:28" ht="15.75" customHeight="1" x14ac:dyDescent="0.25">
      <c r="H1032" s="5"/>
      <c r="I1032" s="5"/>
      <c r="J1032" s="5"/>
      <c r="N1032" s="5"/>
      <c r="O1032" s="5"/>
      <c r="P1032" s="5"/>
      <c r="T1032" s="5"/>
      <c r="U1032" s="5"/>
      <c r="V1032" s="5"/>
      <c r="W1032" s="5"/>
      <c r="X1032" s="5"/>
      <c r="Y1032" s="5"/>
      <c r="Z1032" s="5"/>
      <c r="AA1032" s="5"/>
      <c r="AB1032" s="5"/>
    </row>
    <row r="1033" spans="8:28" ht="15.75" customHeight="1" x14ac:dyDescent="0.25">
      <c r="H1033" s="5"/>
      <c r="I1033" s="5"/>
      <c r="J1033" s="5"/>
      <c r="N1033" s="5"/>
      <c r="O1033" s="5"/>
      <c r="P1033" s="5"/>
      <c r="T1033" s="5"/>
      <c r="U1033" s="5"/>
      <c r="V1033" s="5"/>
      <c r="W1033" s="5"/>
      <c r="X1033" s="5"/>
      <c r="Y1033" s="5"/>
      <c r="Z1033" s="5"/>
      <c r="AA1033" s="5"/>
      <c r="AB1033" s="5"/>
    </row>
    <row r="1034" spans="8:28" ht="15.75" customHeight="1" x14ac:dyDescent="0.25">
      <c r="H1034" s="5"/>
      <c r="I1034" s="5"/>
      <c r="J1034" s="5"/>
      <c r="N1034" s="5"/>
      <c r="O1034" s="5"/>
      <c r="P1034" s="5"/>
      <c r="T1034" s="5"/>
      <c r="U1034" s="5"/>
      <c r="V1034" s="5"/>
      <c r="W1034" s="5"/>
      <c r="X1034" s="5"/>
      <c r="Y1034" s="5"/>
      <c r="Z1034" s="5"/>
      <c r="AA1034" s="5"/>
      <c r="AB1034" s="5"/>
    </row>
    <row r="1035" spans="8:28" ht="15.75" customHeight="1" x14ac:dyDescent="0.25">
      <c r="H1035" s="5"/>
      <c r="I1035" s="5"/>
      <c r="J1035" s="5"/>
      <c r="N1035" s="5"/>
      <c r="O1035" s="5"/>
      <c r="P1035" s="5"/>
      <c r="T1035" s="5"/>
      <c r="U1035" s="5"/>
      <c r="V1035" s="5"/>
      <c r="W1035" s="5"/>
      <c r="X1035" s="5"/>
      <c r="Y1035" s="5"/>
      <c r="Z1035" s="5"/>
      <c r="AA1035" s="5"/>
      <c r="AB1035" s="5"/>
    </row>
    <row r="1036" spans="8:28" ht="15.75" customHeight="1" x14ac:dyDescent="0.25">
      <c r="H1036" s="5"/>
      <c r="I1036" s="5"/>
      <c r="J1036" s="5"/>
      <c r="N1036" s="5"/>
      <c r="O1036" s="5"/>
      <c r="P1036" s="5"/>
      <c r="T1036" s="5"/>
      <c r="U1036" s="5"/>
      <c r="V1036" s="5"/>
      <c r="W1036" s="5"/>
      <c r="X1036" s="5"/>
      <c r="Y1036" s="5"/>
      <c r="Z1036" s="5"/>
      <c r="AA1036" s="5"/>
      <c r="AB1036" s="5"/>
    </row>
    <row r="1037" spans="8:28" ht="15.75" customHeight="1" x14ac:dyDescent="0.25">
      <c r="H1037" s="5"/>
      <c r="I1037" s="5"/>
      <c r="J1037" s="5"/>
      <c r="N1037" s="5"/>
      <c r="O1037" s="5"/>
      <c r="P1037" s="5"/>
      <c r="T1037" s="5"/>
      <c r="U1037" s="5"/>
      <c r="V1037" s="5"/>
      <c r="W1037" s="5"/>
      <c r="X1037" s="5"/>
      <c r="Y1037" s="5"/>
      <c r="Z1037" s="5"/>
      <c r="AA1037" s="5"/>
      <c r="AB1037" s="5"/>
    </row>
    <row r="1038" spans="8:28" ht="15.75" customHeight="1" x14ac:dyDescent="0.25">
      <c r="H1038" s="5"/>
      <c r="I1038" s="5"/>
      <c r="J1038" s="5"/>
      <c r="N1038" s="5"/>
      <c r="O1038" s="5"/>
      <c r="P1038" s="5"/>
      <c r="T1038" s="5"/>
      <c r="U1038" s="5"/>
      <c r="V1038" s="5"/>
      <c r="W1038" s="5"/>
      <c r="X1038" s="5"/>
      <c r="Y1038" s="5"/>
      <c r="Z1038" s="5"/>
      <c r="AA1038" s="5"/>
      <c r="AB1038" s="5"/>
    </row>
    <row r="1039" spans="8:28" ht="15.75" customHeight="1" x14ac:dyDescent="0.25">
      <c r="H1039" s="5"/>
      <c r="I1039" s="5"/>
      <c r="J1039" s="5"/>
      <c r="N1039" s="5"/>
      <c r="O1039" s="5"/>
      <c r="P1039" s="5"/>
      <c r="T1039" s="5"/>
      <c r="U1039" s="5"/>
      <c r="V1039" s="5"/>
      <c r="W1039" s="5"/>
      <c r="X1039" s="5"/>
      <c r="Y1039" s="5"/>
      <c r="Z1039" s="5"/>
      <c r="AA1039" s="5"/>
      <c r="AB1039" s="5"/>
    </row>
    <row r="1040" spans="8:28" ht="15.75" customHeight="1" x14ac:dyDescent="0.25">
      <c r="H1040" s="5"/>
      <c r="I1040" s="5"/>
      <c r="J1040" s="5"/>
      <c r="N1040" s="5"/>
      <c r="O1040" s="5"/>
      <c r="P1040" s="5"/>
      <c r="T1040" s="5"/>
      <c r="U1040" s="5"/>
      <c r="V1040" s="5"/>
      <c r="W1040" s="5"/>
      <c r="X1040" s="5"/>
      <c r="Y1040" s="5"/>
      <c r="Z1040" s="5"/>
      <c r="AA1040" s="5"/>
      <c r="AB1040" s="5"/>
    </row>
    <row r="1041" spans="8:28" ht="15.75" customHeight="1" x14ac:dyDescent="0.25">
      <c r="H1041" s="5"/>
      <c r="I1041" s="5"/>
      <c r="J1041" s="5"/>
      <c r="N1041" s="5"/>
      <c r="O1041" s="5"/>
      <c r="P1041" s="5"/>
      <c r="T1041" s="5"/>
      <c r="U1041" s="5"/>
      <c r="V1041" s="5"/>
      <c r="W1041" s="5"/>
      <c r="X1041" s="5"/>
      <c r="Y1041" s="5"/>
      <c r="Z1041" s="5"/>
      <c r="AA1041" s="5"/>
      <c r="AB1041" s="5"/>
    </row>
    <row r="1042" spans="8:28" ht="15.75" customHeight="1" x14ac:dyDescent="0.25">
      <c r="H1042" s="5"/>
      <c r="I1042" s="5"/>
      <c r="J1042" s="5"/>
      <c r="N1042" s="5"/>
      <c r="O1042" s="5"/>
      <c r="P1042" s="5"/>
      <c r="T1042" s="5"/>
      <c r="U1042" s="5"/>
      <c r="V1042" s="5"/>
      <c r="W1042" s="5"/>
      <c r="X1042" s="5"/>
      <c r="Y1042" s="5"/>
      <c r="Z1042" s="5"/>
      <c r="AA1042" s="5"/>
      <c r="AB1042" s="5"/>
    </row>
    <row r="1043" spans="8:28" ht="15.75" customHeight="1" x14ac:dyDescent="0.25">
      <c r="H1043" s="5"/>
      <c r="I1043" s="5"/>
      <c r="J1043" s="5"/>
      <c r="N1043" s="5"/>
      <c r="O1043" s="5"/>
      <c r="P1043" s="5"/>
      <c r="T1043" s="5"/>
      <c r="U1043" s="5"/>
      <c r="V1043" s="5"/>
      <c r="W1043" s="5"/>
      <c r="X1043" s="5"/>
      <c r="Y1043" s="5"/>
      <c r="Z1043" s="5"/>
      <c r="AA1043" s="5"/>
      <c r="AB1043" s="5"/>
    </row>
    <row r="1044" spans="8:28" ht="15.75" customHeight="1" x14ac:dyDescent="0.25">
      <c r="H1044" s="5"/>
      <c r="I1044" s="5"/>
      <c r="J1044" s="5"/>
      <c r="N1044" s="5"/>
      <c r="O1044" s="5"/>
      <c r="P1044" s="5"/>
      <c r="T1044" s="5"/>
      <c r="U1044" s="5"/>
      <c r="V1044" s="5"/>
      <c r="W1044" s="5"/>
      <c r="X1044" s="5"/>
      <c r="Y1044" s="5"/>
      <c r="Z1044" s="5"/>
      <c r="AA1044" s="5"/>
      <c r="AB1044" s="5"/>
    </row>
    <row r="1045" spans="8:28" ht="15.75" customHeight="1" x14ac:dyDescent="0.25">
      <c r="H1045" s="5"/>
      <c r="I1045" s="5"/>
      <c r="J1045" s="5"/>
      <c r="N1045" s="5"/>
      <c r="O1045" s="5"/>
      <c r="P1045" s="5"/>
      <c r="T1045" s="5"/>
      <c r="U1045" s="5"/>
      <c r="V1045" s="5"/>
      <c r="W1045" s="5"/>
      <c r="X1045" s="5"/>
      <c r="Y1045" s="5"/>
      <c r="Z1045" s="5"/>
      <c r="AA1045" s="5"/>
      <c r="AB1045" s="5"/>
    </row>
    <row r="1046" spans="8:28" ht="15.75" customHeight="1" x14ac:dyDescent="0.25">
      <c r="H1046" s="5"/>
      <c r="I1046" s="5"/>
      <c r="J1046" s="5"/>
      <c r="N1046" s="5"/>
      <c r="O1046" s="5"/>
      <c r="P1046" s="5"/>
      <c r="T1046" s="5"/>
      <c r="U1046" s="5"/>
      <c r="V1046" s="5"/>
      <c r="W1046" s="5"/>
      <c r="X1046" s="5"/>
      <c r="Y1046" s="5"/>
      <c r="Z1046" s="5"/>
      <c r="AA1046" s="5"/>
      <c r="AB1046" s="5"/>
    </row>
    <row r="1047" spans="8:28" ht="15.75" customHeight="1" x14ac:dyDescent="0.25">
      <c r="H1047" s="5"/>
      <c r="I1047" s="5"/>
      <c r="J1047" s="5"/>
      <c r="N1047" s="5"/>
      <c r="O1047" s="5"/>
      <c r="P1047" s="5"/>
      <c r="T1047" s="5"/>
      <c r="U1047" s="5"/>
      <c r="V1047" s="5"/>
      <c r="W1047" s="5"/>
      <c r="X1047" s="5"/>
      <c r="Y1047" s="5"/>
      <c r="Z1047" s="5"/>
      <c r="AA1047" s="5"/>
      <c r="AB1047" s="5"/>
    </row>
    <row r="1048" spans="8:28" ht="15.75" customHeight="1" x14ac:dyDescent="0.25">
      <c r="H1048" s="5"/>
      <c r="I1048" s="5"/>
      <c r="J1048" s="5"/>
      <c r="N1048" s="5"/>
      <c r="O1048" s="5"/>
      <c r="P1048" s="5"/>
      <c r="T1048" s="5"/>
      <c r="U1048" s="5"/>
      <c r="V1048" s="5"/>
      <c r="W1048" s="5"/>
      <c r="X1048" s="5"/>
      <c r="Y1048" s="5"/>
      <c r="Z1048" s="5"/>
      <c r="AA1048" s="5"/>
      <c r="AB1048" s="5"/>
    </row>
    <row r="1049" spans="8:28" ht="15.75" customHeight="1" x14ac:dyDescent="0.25">
      <c r="H1049" s="5"/>
      <c r="I1049" s="5"/>
      <c r="J1049" s="5"/>
      <c r="N1049" s="5"/>
      <c r="O1049" s="5"/>
      <c r="P1049" s="5"/>
      <c r="T1049" s="5"/>
      <c r="U1049" s="5"/>
      <c r="V1049" s="5"/>
      <c r="W1049" s="5"/>
      <c r="X1049" s="5"/>
      <c r="Y1049" s="5"/>
      <c r="Z1049" s="5"/>
      <c r="AA1049" s="5"/>
      <c r="AB1049" s="5"/>
    </row>
    <row r="1050" spans="8:28" ht="15.75" customHeight="1" x14ac:dyDescent="0.25">
      <c r="H1050" s="5"/>
      <c r="I1050" s="5"/>
      <c r="J1050" s="5"/>
      <c r="N1050" s="5"/>
      <c r="O1050" s="5"/>
      <c r="P1050" s="5"/>
      <c r="T1050" s="5"/>
      <c r="U1050" s="5"/>
      <c r="V1050" s="5"/>
      <c r="W1050" s="5"/>
      <c r="X1050" s="5"/>
      <c r="Y1050" s="5"/>
      <c r="Z1050" s="5"/>
      <c r="AA1050" s="5"/>
      <c r="AB1050" s="5"/>
    </row>
    <row r="1051" spans="8:28" ht="15.75" customHeight="1" x14ac:dyDescent="0.25">
      <c r="H1051" s="5"/>
      <c r="I1051" s="5"/>
      <c r="J1051" s="5"/>
      <c r="N1051" s="5"/>
      <c r="O1051" s="5"/>
      <c r="P1051" s="5"/>
      <c r="T1051" s="5"/>
      <c r="U1051" s="5"/>
      <c r="V1051" s="5"/>
      <c r="W1051" s="5"/>
      <c r="X1051" s="5"/>
      <c r="Y1051" s="5"/>
      <c r="Z1051" s="5"/>
      <c r="AA1051" s="5"/>
      <c r="AB1051" s="5"/>
    </row>
    <row r="1052" spans="8:28" ht="15.75" customHeight="1" x14ac:dyDescent="0.25">
      <c r="H1052" s="5"/>
      <c r="I1052" s="5"/>
      <c r="J1052" s="5"/>
      <c r="N1052" s="5"/>
      <c r="O1052" s="5"/>
      <c r="P1052" s="5"/>
      <c r="T1052" s="5"/>
      <c r="U1052" s="5"/>
      <c r="V1052" s="5"/>
      <c r="W1052" s="5"/>
      <c r="X1052" s="5"/>
      <c r="Y1052" s="5"/>
      <c r="Z1052" s="5"/>
      <c r="AA1052" s="5"/>
      <c r="AB1052" s="5"/>
    </row>
    <row r="1053" spans="8:28" ht="15.75" customHeight="1" x14ac:dyDescent="0.25">
      <c r="H1053" s="5"/>
      <c r="I1053" s="5"/>
      <c r="J1053" s="5"/>
      <c r="N1053" s="5"/>
      <c r="O1053" s="5"/>
      <c r="P1053" s="5"/>
      <c r="T1053" s="5"/>
      <c r="U1053" s="5"/>
      <c r="V1053" s="5"/>
      <c r="W1053" s="5"/>
      <c r="X1053" s="5"/>
      <c r="Y1053" s="5"/>
      <c r="Z1053" s="5"/>
      <c r="AA1053" s="5"/>
      <c r="AB1053" s="5"/>
    </row>
    <row r="1054" spans="8:28" ht="15.75" customHeight="1" x14ac:dyDescent="0.25">
      <c r="H1054" s="5"/>
      <c r="I1054" s="5"/>
      <c r="J1054" s="5"/>
      <c r="N1054" s="5"/>
      <c r="O1054" s="5"/>
      <c r="P1054" s="5"/>
      <c r="T1054" s="5"/>
      <c r="U1054" s="5"/>
      <c r="V1054" s="5"/>
      <c r="W1054" s="5"/>
      <c r="X1054" s="5"/>
      <c r="Y1054" s="5"/>
      <c r="Z1054" s="5"/>
      <c r="AA1054" s="5"/>
      <c r="AB1054" s="5"/>
    </row>
    <row r="1055" spans="8:28" ht="15.75" customHeight="1" x14ac:dyDescent="0.25">
      <c r="H1055" s="5"/>
      <c r="I1055" s="5"/>
      <c r="J1055" s="5"/>
      <c r="N1055" s="5"/>
      <c r="O1055" s="5"/>
      <c r="P1055" s="5"/>
      <c r="T1055" s="5"/>
      <c r="U1055" s="5"/>
      <c r="V1055" s="5"/>
      <c r="W1055" s="5"/>
      <c r="X1055" s="5"/>
      <c r="Y1055" s="5"/>
      <c r="Z1055" s="5"/>
      <c r="AA1055" s="5"/>
      <c r="AB1055" s="5"/>
    </row>
    <row r="1056" spans="8:28" ht="15.75" customHeight="1" x14ac:dyDescent="0.25">
      <c r="H1056" s="5"/>
      <c r="I1056" s="5"/>
      <c r="J1056" s="5"/>
      <c r="N1056" s="5"/>
      <c r="O1056" s="5"/>
      <c r="P1056" s="5"/>
      <c r="T1056" s="5"/>
      <c r="U1056" s="5"/>
      <c r="V1056" s="5"/>
      <c r="W1056" s="5"/>
      <c r="X1056" s="5"/>
      <c r="Y1056" s="5"/>
      <c r="Z1056" s="5"/>
      <c r="AA1056" s="5"/>
      <c r="AB1056" s="5"/>
    </row>
    <row r="1057" spans="8:28" ht="15.75" customHeight="1" x14ac:dyDescent="0.25">
      <c r="H1057" s="5"/>
      <c r="I1057" s="5"/>
      <c r="J1057" s="5"/>
      <c r="N1057" s="5"/>
      <c r="O1057" s="5"/>
      <c r="P1057" s="5"/>
      <c r="T1057" s="5"/>
      <c r="U1057" s="5"/>
      <c r="V1057" s="5"/>
      <c r="W1057" s="5"/>
      <c r="X1057" s="5"/>
      <c r="Y1057" s="5"/>
      <c r="Z1057" s="5"/>
      <c r="AA1057" s="5"/>
      <c r="AB1057" s="5"/>
    </row>
    <row r="1058" spans="8:28" ht="15.75" customHeight="1" x14ac:dyDescent="0.25">
      <c r="H1058" s="5"/>
      <c r="I1058" s="5"/>
      <c r="J1058" s="5"/>
      <c r="N1058" s="5"/>
      <c r="O1058" s="5"/>
      <c r="P1058" s="5"/>
      <c r="T1058" s="5"/>
      <c r="U1058" s="5"/>
      <c r="V1058" s="5"/>
      <c r="W1058" s="5"/>
      <c r="X1058" s="5"/>
      <c r="Y1058" s="5"/>
      <c r="Z1058" s="5"/>
      <c r="AA1058" s="5"/>
      <c r="AB1058" s="5"/>
    </row>
    <row r="1059" spans="8:28" ht="15.75" customHeight="1" x14ac:dyDescent="0.25">
      <c r="H1059" s="5"/>
      <c r="I1059" s="5"/>
      <c r="J1059" s="5"/>
      <c r="N1059" s="5"/>
      <c r="O1059" s="5"/>
      <c r="P1059" s="5"/>
      <c r="T1059" s="5"/>
      <c r="U1059" s="5"/>
      <c r="V1059" s="5"/>
      <c r="W1059" s="5"/>
      <c r="X1059" s="5"/>
      <c r="Y1059" s="5"/>
      <c r="Z1059" s="5"/>
      <c r="AA1059" s="5"/>
      <c r="AB1059" s="5"/>
    </row>
    <row r="1060" spans="8:28" ht="15.75" customHeight="1" x14ac:dyDescent="0.25">
      <c r="H1060" s="5"/>
      <c r="I1060" s="5"/>
      <c r="J1060" s="5"/>
      <c r="N1060" s="5"/>
      <c r="O1060" s="5"/>
      <c r="P1060" s="5"/>
      <c r="T1060" s="5"/>
      <c r="U1060" s="5"/>
      <c r="V1060" s="5"/>
      <c r="W1060" s="5"/>
      <c r="X1060" s="5"/>
      <c r="Y1060" s="5"/>
      <c r="Z1060" s="5"/>
      <c r="AA1060" s="5"/>
      <c r="AB1060" s="5"/>
    </row>
  </sheetData>
  <mergeCells count="27">
    <mergeCell ref="A244:C244"/>
    <mergeCell ref="H244:J244"/>
    <mergeCell ref="K7:P7"/>
    <mergeCell ref="A1:E1"/>
    <mergeCell ref="A7:A9"/>
    <mergeCell ref="B7:B9"/>
    <mergeCell ref="C7:C9"/>
    <mergeCell ref="D7:D9"/>
    <mergeCell ref="E7:J7"/>
    <mergeCell ref="A207:D207"/>
    <mergeCell ref="A239:C239"/>
    <mergeCell ref="A240:C240"/>
    <mergeCell ref="K8:M8"/>
    <mergeCell ref="N8:P8"/>
    <mergeCell ref="E8:G8"/>
    <mergeCell ref="H8:J8"/>
    <mergeCell ref="E82:G83"/>
    <mergeCell ref="H82:J83"/>
    <mergeCell ref="A120:D120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59055118110236227" bottom="0.35433070866141736" header="0" footer="0"/>
  <pageSetup paperSize="9" scale="38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B1" workbookViewId="0"/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42.7109375" customWidth="1"/>
    <col min="4" max="4" width="16.42578125" customWidth="1"/>
    <col min="5" max="5" width="17.85546875" customWidth="1"/>
    <col min="6" max="6" width="16.42578125" customWidth="1"/>
    <col min="7" max="8" width="20.28515625" customWidth="1"/>
    <col min="9" max="9" width="13.7109375" customWidth="1"/>
    <col min="10" max="10" width="18.85546875" customWidth="1"/>
    <col min="11" max="26" width="8.7109375" customWidth="1"/>
  </cols>
  <sheetData>
    <row r="1" spans="1:26" ht="14.25" customHeight="1" x14ac:dyDescent="0.25">
      <c r="A1" s="325"/>
      <c r="B1" s="325"/>
      <c r="C1" s="325"/>
      <c r="D1" s="326"/>
      <c r="E1" s="325"/>
      <c r="F1" s="326"/>
      <c r="G1" s="325"/>
      <c r="H1" s="325"/>
      <c r="I1" s="5"/>
      <c r="J1" s="327" t="s">
        <v>321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25"/>
      <c r="B2" s="325"/>
      <c r="C2" s="325"/>
      <c r="D2" s="326"/>
      <c r="E2" s="325"/>
      <c r="F2" s="326"/>
      <c r="G2" s="325"/>
      <c r="H2" s="639" t="s">
        <v>322</v>
      </c>
      <c r="I2" s="589"/>
      <c r="J2" s="58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25"/>
      <c r="B3" s="325"/>
      <c r="C3" s="325"/>
      <c r="D3" s="326"/>
      <c r="E3" s="325"/>
      <c r="F3" s="326"/>
      <c r="G3" s="325"/>
      <c r="H3" s="32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25"/>
      <c r="B4" s="640" t="s">
        <v>323</v>
      </c>
      <c r="C4" s="589"/>
      <c r="D4" s="589"/>
      <c r="E4" s="589"/>
      <c r="F4" s="589"/>
      <c r="G4" s="589"/>
      <c r="H4" s="589"/>
      <c r="I4" s="589"/>
      <c r="J4" s="58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25"/>
      <c r="B5" s="640" t="s">
        <v>324</v>
      </c>
      <c r="C5" s="589"/>
      <c r="D5" s="589"/>
      <c r="E5" s="589"/>
      <c r="F5" s="589"/>
      <c r="G5" s="589"/>
      <c r="H5" s="589"/>
      <c r="I5" s="589"/>
      <c r="J5" s="58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325"/>
      <c r="B6" s="640" t="s">
        <v>325</v>
      </c>
      <c r="C6" s="589"/>
      <c r="D6" s="589"/>
      <c r="E6" s="589"/>
      <c r="F6" s="589"/>
      <c r="G6" s="589"/>
      <c r="H6" s="589"/>
      <c r="I6" s="589"/>
      <c r="J6" s="58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25"/>
      <c r="B7" s="641" t="s">
        <v>326</v>
      </c>
      <c r="C7" s="589"/>
      <c r="D7" s="589"/>
      <c r="E7" s="589"/>
      <c r="F7" s="589"/>
      <c r="G7" s="589"/>
      <c r="H7" s="589"/>
      <c r="I7" s="589"/>
      <c r="J7" s="58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25"/>
      <c r="B8" s="325"/>
      <c r="C8" s="325"/>
      <c r="D8" s="326"/>
      <c r="E8" s="325"/>
      <c r="F8" s="326"/>
      <c r="G8" s="325"/>
      <c r="H8" s="32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642" t="s">
        <v>327</v>
      </c>
      <c r="C9" s="638"/>
      <c r="D9" s="643"/>
      <c r="E9" s="644" t="s">
        <v>328</v>
      </c>
      <c r="F9" s="638"/>
      <c r="G9" s="638"/>
      <c r="H9" s="638"/>
      <c r="I9" s="638"/>
      <c r="J9" s="643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328" t="s">
        <v>329</v>
      </c>
      <c r="B10" s="328" t="s">
        <v>330</v>
      </c>
      <c r="C10" s="328" t="s">
        <v>331</v>
      </c>
      <c r="D10" s="329" t="s">
        <v>332</v>
      </c>
      <c r="E10" s="328" t="s">
        <v>333</v>
      </c>
      <c r="F10" s="329" t="s">
        <v>334</v>
      </c>
      <c r="G10" s="328" t="s">
        <v>335</v>
      </c>
      <c r="H10" s="328" t="s">
        <v>336</v>
      </c>
      <c r="I10" s="328" t="s">
        <v>337</v>
      </c>
      <c r="J10" s="328" t="s">
        <v>338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57.75" x14ac:dyDescent="0.25">
      <c r="A11" s="330"/>
      <c r="B11" s="331" t="s">
        <v>339</v>
      </c>
      <c r="C11" s="332"/>
      <c r="D11" s="333"/>
      <c r="E11" s="332"/>
      <c r="F11" s="333"/>
      <c r="G11" s="332"/>
      <c r="H11" s="332"/>
      <c r="I11" s="333"/>
      <c r="J11" s="33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5">
      <c r="A12" s="330"/>
      <c r="B12" s="330"/>
      <c r="C12" s="332"/>
      <c r="D12" s="333"/>
      <c r="E12" s="332"/>
      <c r="F12" s="333"/>
      <c r="G12" s="332"/>
      <c r="H12" s="332"/>
      <c r="I12" s="333"/>
      <c r="J12" s="33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330"/>
      <c r="B13" s="330"/>
      <c r="C13" s="332"/>
      <c r="D13" s="333"/>
      <c r="E13" s="332"/>
      <c r="F13" s="333"/>
      <c r="G13" s="332"/>
      <c r="H13" s="332"/>
      <c r="I13" s="333"/>
      <c r="J13" s="33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330"/>
      <c r="B14" s="330"/>
      <c r="C14" s="332"/>
      <c r="D14" s="333"/>
      <c r="E14" s="332"/>
      <c r="F14" s="333"/>
      <c r="G14" s="332"/>
      <c r="H14" s="332"/>
      <c r="I14" s="333"/>
      <c r="J14" s="332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330"/>
      <c r="B15" s="330"/>
      <c r="C15" s="332"/>
      <c r="D15" s="333"/>
      <c r="E15" s="332"/>
      <c r="F15" s="333"/>
      <c r="G15" s="332"/>
      <c r="H15" s="332"/>
      <c r="I15" s="333"/>
      <c r="J15" s="33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5">
      <c r="A16" s="330"/>
      <c r="B16" s="330"/>
      <c r="C16" s="332"/>
      <c r="D16" s="333"/>
      <c r="E16" s="332"/>
      <c r="F16" s="333"/>
      <c r="G16" s="332"/>
      <c r="H16" s="332"/>
      <c r="I16" s="333"/>
      <c r="J16" s="33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5">
      <c r="A17" s="334"/>
      <c r="B17" s="637" t="s">
        <v>340</v>
      </c>
      <c r="C17" s="638"/>
      <c r="D17" s="335">
        <f>SUM(D11:D16)</f>
        <v>0</v>
      </c>
      <c r="E17" s="336"/>
      <c r="F17" s="335"/>
      <c r="G17" s="335">
        <f>SUM(G11:G16)</f>
        <v>0</v>
      </c>
      <c r="H17" s="336"/>
      <c r="I17" s="335"/>
      <c r="J17" s="335">
        <f>SUM(J11:J16)</f>
        <v>0</v>
      </c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</row>
    <row r="18" spans="1:26" ht="32.25" customHeight="1" x14ac:dyDescent="0.25">
      <c r="A18" s="15"/>
      <c r="B18" s="642" t="s">
        <v>341</v>
      </c>
      <c r="C18" s="638"/>
      <c r="D18" s="643"/>
      <c r="E18" s="644" t="s">
        <v>328</v>
      </c>
      <c r="F18" s="638"/>
      <c r="G18" s="638"/>
      <c r="H18" s="638"/>
      <c r="I18" s="638"/>
      <c r="J18" s="643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57.75" x14ac:dyDescent="0.25">
      <c r="A19" s="330"/>
      <c r="B19" s="331" t="s">
        <v>339</v>
      </c>
      <c r="C19" s="332"/>
      <c r="D19" s="333"/>
      <c r="E19" s="332"/>
      <c r="F19" s="333"/>
      <c r="G19" s="332"/>
      <c r="H19" s="332"/>
      <c r="I19" s="333"/>
      <c r="J19" s="33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5">
      <c r="A20" s="330"/>
      <c r="B20" s="330"/>
      <c r="C20" s="332"/>
      <c r="D20" s="333"/>
      <c r="E20" s="332"/>
      <c r="F20" s="333"/>
      <c r="G20" s="332"/>
      <c r="H20" s="332"/>
      <c r="I20" s="333"/>
      <c r="J20" s="33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330"/>
      <c r="B21" s="330"/>
      <c r="C21" s="332"/>
      <c r="D21" s="333"/>
      <c r="E21" s="332"/>
      <c r="F21" s="333"/>
      <c r="G21" s="332"/>
      <c r="H21" s="332"/>
      <c r="I21" s="333"/>
      <c r="J21" s="33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330"/>
      <c r="B22" s="330"/>
      <c r="C22" s="332"/>
      <c r="D22" s="333"/>
      <c r="E22" s="332"/>
      <c r="F22" s="333"/>
      <c r="G22" s="332"/>
      <c r="H22" s="332"/>
      <c r="I22" s="333"/>
      <c r="J22" s="33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5">
      <c r="A23" s="330"/>
      <c r="B23" s="330"/>
      <c r="C23" s="332"/>
      <c r="D23" s="333"/>
      <c r="E23" s="332"/>
      <c r="F23" s="333"/>
      <c r="G23" s="332"/>
      <c r="H23" s="332"/>
      <c r="I23" s="333"/>
      <c r="J23" s="33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330"/>
      <c r="B24" s="330"/>
      <c r="C24" s="332"/>
      <c r="D24" s="333"/>
      <c r="E24" s="332"/>
      <c r="F24" s="333"/>
      <c r="G24" s="332"/>
      <c r="H24" s="332"/>
      <c r="I24" s="333"/>
      <c r="J24" s="33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334"/>
      <c r="B25" s="637" t="s">
        <v>340</v>
      </c>
      <c r="C25" s="638"/>
      <c r="D25" s="335">
        <f>SUM(D19:D24)</f>
        <v>0</v>
      </c>
      <c r="E25" s="336"/>
      <c r="F25" s="335"/>
      <c r="G25" s="335">
        <f>SUM(G19:G24)</f>
        <v>0</v>
      </c>
      <c r="H25" s="336"/>
      <c r="I25" s="335"/>
      <c r="J25" s="335">
        <f>SUM(J19:J24)</f>
        <v>0</v>
      </c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</row>
    <row r="26" spans="1:26" ht="36.75" customHeight="1" x14ac:dyDescent="0.25">
      <c r="A26" s="15"/>
      <c r="B26" s="642" t="s">
        <v>342</v>
      </c>
      <c r="C26" s="638"/>
      <c r="D26" s="643"/>
      <c r="E26" s="644" t="s">
        <v>328</v>
      </c>
      <c r="F26" s="638"/>
      <c r="G26" s="638"/>
      <c r="H26" s="638"/>
      <c r="I26" s="638"/>
      <c r="J26" s="643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57.75" x14ac:dyDescent="0.25">
      <c r="A27" s="330"/>
      <c r="B27" s="331" t="s">
        <v>339</v>
      </c>
      <c r="C27" s="332"/>
      <c r="D27" s="333"/>
      <c r="E27" s="332"/>
      <c r="F27" s="333"/>
      <c r="G27" s="332"/>
      <c r="H27" s="332"/>
      <c r="I27" s="333"/>
      <c r="J27" s="332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330"/>
      <c r="B28" s="330"/>
      <c r="C28" s="332"/>
      <c r="D28" s="333"/>
      <c r="E28" s="332"/>
      <c r="F28" s="333"/>
      <c r="G28" s="332"/>
      <c r="H28" s="332"/>
      <c r="I28" s="333"/>
      <c r="J28" s="33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330"/>
      <c r="B29" s="330"/>
      <c r="C29" s="332"/>
      <c r="D29" s="333"/>
      <c r="E29" s="332"/>
      <c r="F29" s="333"/>
      <c r="G29" s="332"/>
      <c r="H29" s="332"/>
      <c r="I29" s="333"/>
      <c r="J29" s="33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330"/>
      <c r="B30" s="330"/>
      <c r="C30" s="332"/>
      <c r="D30" s="333"/>
      <c r="E30" s="332"/>
      <c r="F30" s="333"/>
      <c r="G30" s="332"/>
      <c r="H30" s="332"/>
      <c r="I30" s="333"/>
      <c r="J30" s="33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330"/>
      <c r="B31" s="330"/>
      <c r="C31" s="332"/>
      <c r="D31" s="333"/>
      <c r="E31" s="332"/>
      <c r="F31" s="333"/>
      <c r="G31" s="332"/>
      <c r="H31" s="332"/>
      <c r="I31" s="333"/>
      <c r="J31" s="33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330"/>
      <c r="B32" s="330"/>
      <c r="C32" s="332"/>
      <c r="D32" s="333"/>
      <c r="E32" s="332"/>
      <c r="F32" s="333"/>
      <c r="G32" s="332"/>
      <c r="H32" s="332"/>
      <c r="I32" s="333"/>
      <c r="J32" s="33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334"/>
      <c r="B33" s="637" t="s">
        <v>340</v>
      </c>
      <c r="C33" s="638"/>
      <c r="D33" s="335">
        <f>SUM(D27:D32)</f>
        <v>0</v>
      </c>
      <c r="E33" s="336"/>
      <c r="F33" s="335"/>
      <c r="G33" s="335">
        <f>SUM(G27:G32)</f>
        <v>0</v>
      </c>
      <c r="H33" s="336"/>
      <c r="I33" s="335"/>
      <c r="J33" s="335">
        <f>SUM(J27:J32)</f>
        <v>0</v>
      </c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</row>
    <row r="34" spans="1:26" ht="14.25" customHeight="1" x14ac:dyDescent="0.25">
      <c r="A34" s="325"/>
      <c r="B34" s="637" t="s">
        <v>343</v>
      </c>
      <c r="C34" s="638"/>
      <c r="D34" s="335">
        <f>SUM(D17+D25+D33)</f>
        <v>0</v>
      </c>
      <c r="E34" s="336"/>
      <c r="F34" s="335"/>
      <c r="G34" s="335">
        <f>SUM(G17+G25+G33)</f>
        <v>0</v>
      </c>
      <c r="H34" s="336"/>
      <c r="I34" s="335"/>
      <c r="J34" s="335">
        <f>SUM(J17+J25+J33)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338"/>
      <c r="B35" s="338"/>
      <c r="C35" s="338"/>
      <c r="D35" s="339"/>
      <c r="E35" s="338"/>
      <c r="F35" s="339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</row>
    <row r="36" spans="1:26" ht="14.25" customHeight="1" x14ac:dyDescent="0.25">
      <c r="A36" s="325"/>
      <c r="B36" s="325"/>
      <c r="C36" s="325"/>
      <c r="D36" s="326"/>
      <c r="E36" s="325"/>
      <c r="F36" s="326"/>
      <c r="G36" s="325"/>
      <c r="H36" s="32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325"/>
      <c r="B37" s="325"/>
      <c r="C37" s="325"/>
      <c r="D37" s="326"/>
      <c r="E37" s="325"/>
      <c r="F37" s="326"/>
      <c r="G37" s="325"/>
      <c r="H37" s="32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325"/>
      <c r="B38" s="325"/>
      <c r="C38" s="325"/>
      <c r="D38" s="326"/>
      <c r="E38" s="325"/>
      <c r="F38" s="326"/>
      <c r="G38" s="325"/>
      <c r="H38" s="32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325"/>
      <c r="B39" s="325"/>
      <c r="C39" s="325"/>
      <c r="D39" s="326"/>
      <c r="E39" s="325"/>
      <c r="F39" s="326"/>
      <c r="G39" s="325"/>
      <c r="H39" s="32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325"/>
      <c r="B40" s="325"/>
      <c r="C40" s="325"/>
      <c r="D40" s="326"/>
      <c r="E40" s="325"/>
      <c r="F40" s="326"/>
      <c r="G40" s="325"/>
      <c r="H40" s="32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325"/>
      <c r="B41" s="325"/>
      <c r="C41" s="325"/>
      <c r="D41" s="326"/>
      <c r="E41" s="325"/>
      <c r="F41" s="326"/>
      <c r="G41" s="325"/>
      <c r="H41" s="32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325"/>
      <c r="B42" s="325"/>
      <c r="C42" s="325"/>
      <c r="D42" s="326"/>
      <c r="E42" s="325"/>
      <c r="F42" s="326"/>
      <c r="G42" s="325"/>
      <c r="H42" s="32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325"/>
      <c r="B43" s="325"/>
      <c r="C43" s="325"/>
      <c r="D43" s="326"/>
      <c r="E43" s="325"/>
      <c r="F43" s="326"/>
      <c r="G43" s="325"/>
      <c r="H43" s="32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325"/>
      <c r="B44" s="325"/>
      <c r="C44" s="325"/>
      <c r="D44" s="326"/>
      <c r="E44" s="325"/>
      <c r="F44" s="326"/>
      <c r="G44" s="325"/>
      <c r="H44" s="32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325"/>
      <c r="B45" s="325"/>
      <c r="C45" s="325"/>
      <c r="D45" s="326"/>
      <c r="E45" s="325"/>
      <c r="F45" s="326"/>
      <c r="G45" s="325"/>
      <c r="H45" s="32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325"/>
      <c r="B46" s="325"/>
      <c r="C46" s="325"/>
      <c r="D46" s="326"/>
      <c r="E46" s="325"/>
      <c r="F46" s="326"/>
      <c r="G46" s="325"/>
      <c r="H46" s="32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325"/>
      <c r="B47" s="325"/>
      <c r="C47" s="325"/>
      <c r="D47" s="326"/>
      <c r="E47" s="325"/>
      <c r="F47" s="326"/>
      <c r="G47" s="325"/>
      <c r="H47" s="32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325"/>
      <c r="B48" s="325"/>
      <c r="C48" s="325"/>
      <c r="D48" s="326"/>
      <c r="E48" s="325"/>
      <c r="F48" s="326"/>
      <c r="G48" s="325"/>
      <c r="H48" s="32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325"/>
      <c r="B49" s="325"/>
      <c r="C49" s="325"/>
      <c r="D49" s="326"/>
      <c r="E49" s="325"/>
      <c r="F49" s="326"/>
      <c r="G49" s="325"/>
      <c r="H49" s="32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325"/>
      <c r="B50" s="325"/>
      <c r="C50" s="325"/>
      <c r="D50" s="326"/>
      <c r="E50" s="325"/>
      <c r="F50" s="326"/>
      <c r="G50" s="325"/>
      <c r="H50" s="32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325"/>
      <c r="B51" s="325"/>
      <c r="C51" s="325"/>
      <c r="D51" s="326"/>
      <c r="E51" s="325"/>
      <c r="F51" s="326"/>
      <c r="G51" s="325"/>
      <c r="H51" s="32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325"/>
      <c r="B52" s="325"/>
      <c r="C52" s="325"/>
      <c r="D52" s="326"/>
      <c r="E52" s="325"/>
      <c r="F52" s="326"/>
      <c r="G52" s="325"/>
      <c r="H52" s="32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25"/>
      <c r="B53" s="325"/>
      <c r="C53" s="325"/>
      <c r="D53" s="326"/>
      <c r="E53" s="325"/>
      <c r="F53" s="326"/>
      <c r="G53" s="325"/>
      <c r="H53" s="32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325"/>
      <c r="B54" s="325"/>
      <c r="C54" s="325"/>
      <c r="D54" s="326"/>
      <c r="E54" s="325"/>
      <c r="F54" s="326"/>
      <c r="G54" s="325"/>
      <c r="H54" s="32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25"/>
      <c r="B55" s="325"/>
      <c r="C55" s="325"/>
      <c r="D55" s="326"/>
      <c r="E55" s="325"/>
      <c r="F55" s="326"/>
      <c r="G55" s="325"/>
      <c r="H55" s="32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25"/>
      <c r="B56" s="325"/>
      <c r="C56" s="325"/>
      <c r="D56" s="326"/>
      <c r="E56" s="325"/>
      <c r="F56" s="326"/>
      <c r="G56" s="325"/>
      <c r="H56" s="32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25"/>
      <c r="B57" s="325"/>
      <c r="C57" s="325"/>
      <c r="D57" s="326"/>
      <c r="E57" s="325"/>
      <c r="F57" s="326"/>
      <c r="G57" s="325"/>
      <c r="H57" s="32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25"/>
      <c r="B58" s="325"/>
      <c r="C58" s="325"/>
      <c r="D58" s="326"/>
      <c r="E58" s="325"/>
      <c r="F58" s="326"/>
      <c r="G58" s="325"/>
      <c r="H58" s="32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25"/>
      <c r="B59" s="325"/>
      <c r="C59" s="325"/>
      <c r="D59" s="326"/>
      <c r="E59" s="325"/>
      <c r="F59" s="326"/>
      <c r="G59" s="325"/>
      <c r="H59" s="32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25"/>
      <c r="B60" s="325"/>
      <c r="C60" s="325"/>
      <c r="D60" s="326"/>
      <c r="E60" s="325"/>
      <c r="F60" s="326"/>
      <c r="G60" s="325"/>
      <c r="H60" s="32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25"/>
      <c r="B61" s="325"/>
      <c r="C61" s="325"/>
      <c r="D61" s="326"/>
      <c r="E61" s="325"/>
      <c r="F61" s="326"/>
      <c r="G61" s="325"/>
      <c r="H61" s="32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25"/>
      <c r="B62" s="325"/>
      <c r="C62" s="325"/>
      <c r="D62" s="326"/>
      <c r="E62" s="325"/>
      <c r="F62" s="326"/>
      <c r="G62" s="325"/>
      <c r="H62" s="32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25"/>
      <c r="B63" s="325"/>
      <c r="C63" s="325"/>
      <c r="D63" s="326"/>
      <c r="E63" s="325"/>
      <c r="F63" s="326"/>
      <c r="G63" s="325"/>
      <c r="H63" s="32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25"/>
      <c r="B64" s="325"/>
      <c r="C64" s="325"/>
      <c r="D64" s="326"/>
      <c r="E64" s="325"/>
      <c r="F64" s="326"/>
      <c r="G64" s="325"/>
      <c r="H64" s="32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25"/>
      <c r="B65" s="325"/>
      <c r="C65" s="325"/>
      <c r="D65" s="326"/>
      <c r="E65" s="325"/>
      <c r="F65" s="326"/>
      <c r="G65" s="325"/>
      <c r="H65" s="32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25"/>
      <c r="B66" s="325"/>
      <c r="C66" s="325"/>
      <c r="D66" s="326"/>
      <c r="E66" s="325"/>
      <c r="F66" s="326"/>
      <c r="G66" s="325"/>
      <c r="H66" s="32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25"/>
      <c r="B67" s="325"/>
      <c r="C67" s="325"/>
      <c r="D67" s="326"/>
      <c r="E67" s="325"/>
      <c r="F67" s="326"/>
      <c r="G67" s="325"/>
      <c r="H67" s="32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25"/>
      <c r="B68" s="325"/>
      <c r="C68" s="325"/>
      <c r="D68" s="326"/>
      <c r="E68" s="325"/>
      <c r="F68" s="326"/>
      <c r="G68" s="325"/>
      <c r="H68" s="32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25"/>
      <c r="B69" s="325"/>
      <c r="C69" s="325"/>
      <c r="D69" s="326"/>
      <c r="E69" s="325"/>
      <c r="F69" s="326"/>
      <c r="G69" s="325"/>
      <c r="H69" s="32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25"/>
      <c r="B70" s="325"/>
      <c r="C70" s="325"/>
      <c r="D70" s="326"/>
      <c r="E70" s="325"/>
      <c r="F70" s="326"/>
      <c r="G70" s="325"/>
      <c r="H70" s="32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25"/>
      <c r="B71" s="325"/>
      <c r="C71" s="325"/>
      <c r="D71" s="326"/>
      <c r="E71" s="325"/>
      <c r="F71" s="326"/>
      <c r="G71" s="325"/>
      <c r="H71" s="32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25"/>
      <c r="B72" s="325"/>
      <c r="C72" s="325"/>
      <c r="D72" s="326"/>
      <c r="E72" s="325"/>
      <c r="F72" s="326"/>
      <c r="G72" s="325"/>
      <c r="H72" s="32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25"/>
      <c r="B73" s="325"/>
      <c r="C73" s="325"/>
      <c r="D73" s="326"/>
      <c r="E73" s="325"/>
      <c r="F73" s="326"/>
      <c r="G73" s="325"/>
      <c r="H73" s="32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25"/>
      <c r="B74" s="325"/>
      <c r="C74" s="325"/>
      <c r="D74" s="326"/>
      <c r="E74" s="325"/>
      <c r="F74" s="326"/>
      <c r="G74" s="325"/>
      <c r="H74" s="32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25"/>
      <c r="B75" s="325"/>
      <c r="C75" s="325"/>
      <c r="D75" s="326"/>
      <c r="E75" s="325"/>
      <c r="F75" s="326"/>
      <c r="G75" s="325"/>
      <c r="H75" s="32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25"/>
      <c r="B76" s="325"/>
      <c r="C76" s="325"/>
      <c r="D76" s="326"/>
      <c r="E76" s="325"/>
      <c r="F76" s="326"/>
      <c r="G76" s="325"/>
      <c r="H76" s="32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25"/>
      <c r="B77" s="325"/>
      <c r="C77" s="325"/>
      <c r="D77" s="326"/>
      <c r="E77" s="325"/>
      <c r="F77" s="326"/>
      <c r="G77" s="325"/>
      <c r="H77" s="32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25"/>
      <c r="B78" s="325"/>
      <c r="C78" s="325"/>
      <c r="D78" s="326"/>
      <c r="E78" s="325"/>
      <c r="F78" s="326"/>
      <c r="G78" s="325"/>
      <c r="H78" s="32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25"/>
      <c r="B79" s="325"/>
      <c r="C79" s="325"/>
      <c r="D79" s="326"/>
      <c r="E79" s="325"/>
      <c r="F79" s="326"/>
      <c r="G79" s="325"/>
      <c r="H79" s="32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25"/>
      <c r="B80" s="325"/>
      <c r="C80" s="325"/>
      <c r="D80" s="326"/>
      <c r="E80" s="325"/>
      <c r="F80" s="326"/>
      <c r="G80" s="325"/>
      <c r="H80" s="32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25"/>
      <c r="B81" s="325"/>
      <c r="C81" s="325"/>
      <c r="D81" s="326"/>
      <c r="E81" s="325"/>
      <c r="F81" s="326"/>
      <c r="G81" s="325"/>
      <c r="H81" s="32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25"/>
      <c r="B82" s="325"/>
      <c r="C82" s="325"/>
      <c r="D82" s="326"/>
      <c r="E82" s="325"/>
      <c r="F82" s="326"/>
      <c r="G82" s="325"/>
      <c r="H82" s="32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25"/>
      <c r="B83" s="325"/>
      <c r="C83" s="325"/>
      <c r="D83" s="326"/>
      <c r="E83" s="325"/>
      <c r="F83" s="326"/>
      <c r="G83" s="325"/>
      <c r="H83" s="32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25"/>
      <c r="B84" s="325"/>
      <c r="C84" s="325"/>
      <c r="D84" s="326"/>
      <c r="E84" s="325"/>
      <c r="F84" s="326"/>
      <c r="G84" s="325"/>
      <c r="H84" s="32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25"/>
      <c r="B85" s="325"/>
      <c r="C85" s="325"/>
      <c r="D85" s="326"/>
      <c r="E85" s="325"/>
      <c r="F85" s="326"/>
      <c r="G85" s="325"/>
      <c r="H85" s="32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25"/>
      <c r="B86" s="325"/>
      <c r="C86" s="325"/>
      <c r="D86" s="326"/>
      <c r="E86" s="325"/>
      <c r="F86" s="326"/>
      <c r="G86" s="325"/>
      <c r="H86" s="32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25"/>
      <c r="B87" s="325"/>
      <c r="C87" s="325"/>
      <c r="D87" s="326"/>
      <c r="E87" s="325"/>
      <c r="F87" s="326"/>
      <c r="G87" s="325"/>
      <c r="H87" s="32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25"/>
      <c r="B88" s="325"/>
      <c r="C88" s="325"/>
      <c r="D88" s="326"/>
      <c r="E88" s="325"/>
      <c r="F88" s="326"/>
      <c r="G88" s="325"/>
      <c r="H88" s="32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25"/>
      <c r="B89" s="325"/>
      <c r="C89" s="325"/>
      <c r="D89" s="326"/>
      <c r="E89" s="325"/>
      <c r="F89" s="326"/>
      <c r="G89" s="325"/>
      <c r="H89" s="32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25"/>
      <c r="B90" s="325"/>
      <c r="C90" s="325"/>
      <c r="D90" s="326"/>
      <c r="E90" s="325"/>
      <c r="F90" s="326"/>
      <c r="G90" s="325"/>
      <c r="H90" s="32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25"/>
      <c r="B91" s="325"/>
      <c r="C91" s="325"/>
      <c r="D91" s="326"/>
      <c r="E91" s="325"/>
      <c r="F91" s="326"/>
      <c r="G91" s="325"/>
      <c r="H91" s="32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25"/>
      <c r="B92" s="325"/>
      <c r="C92" s="325"/>
      <c r="D92" s="326"/>
      <c r="E92" s="325"/>
      <c r="F92" s="326"/>
      <c r="G92" s="325"/>
      <c r="H92" s="32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25"/>
      <c r="B93" s="325"/>
      <c r="C93" s="325"/>
      <c r="D93" s="326"/>
      <c r="E93" s="325"/>
      <c r="F93" s="326"/>
      <c r="G93" s="325"/>
      <c r="H93" s="32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25"/>
      <c r="B94" s="325"/>
      <c r="C94" s="325"/>
      <c r="D94" s="326"/>
      <c r="E94" s="325"/>
      <c r="F94" s="326"/>
      <c r="G94" s="325"/>
      <c r="H94" s="32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25"/>
      <c r="B95" s="325"/>
      <c r="C95" s="325"/>
      <c r="D95" s="326"/>
      <c r="E95" s="325"/>
      <c r="F95" s="326"/>
      <c r="G95" s="325"/>
      <c r="H95" s="32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25"/>
      <c r="B96" s="325"/>
      <c r="C96" s="325"/>
      <c r="D96" s="326"/>
      <c r="E96" s="325"/>
      <c r="F96" s="326"/>
      <c r="G96" s="325"/>
      <c r="H96" s="32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25"/>
      <c r="B97" s="325"/>
      <c r="C97" s="325"/>
      <c r="D97" s="326"/>
      <c r="E97" s="325"/>
      <c r="F97" s="326"/>
      <c r="G97" s="325"/>
      <c r="H97" s="32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25"/>
      <c r="B98" s="325"/>
      <c r="C98" s="325"/>
      <c r="D98" s="326"/>
      <c r="E98" s="325"/>
      <c r="F98" s="326"/>
      <c r="G98" s="325"/>
      <c r="H98" s="32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25"/>
      <c r="B99" s="325"/>
      <c r="C99" s="325"/>
      <c r="D99" s="326"/>
      <c r="E99" s="325"/>
      <c r="F99" s="326"/>
      <c r="G99" s="325"/>
      <c r="H99" s="32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25"/>
      <c r="B100" s="325"/>
      <c r="C100" s="325"/>
      <c r="D100" s="326"/>
      <c r="E100" s="325"/>
      <c r="F100" s="326"/>
      <c r="G100" s="325"/>
      <c r="H100" s="32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25"/>
      <c r="B101" s="325"/>
      <c r="C101" s="325"/>
      <c r="D101" s="326"/>
      <c r="E101" s="325"/>
      <c r="F101" s="326"/>
      <c r="G101" s="325"/>
      <c r="H101" s="32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25"/>
      <c r="B102" s="325"/>
      <c r="C102" s="325"/>
      <c r="D102" s="326"/>
      <c r="E102" s="325"/>
      <c r="F102" s="326"/>
      <c r="G102" s="325"/>
      <c r="H102" s="32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25"/>
      <c r="B103" s="325"/>
      <c r="C103" s="325"/>
      <c r="D103" s="326"/>
      <c r="E103" s="325"/>
      <c r="F103" s="326"/>
      <c r="G103" s="325"/>
      <c r="H103" s="32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25"/>
      <c r="B104" s="325"/>
      <c r="C104" s="325"/>
      <c r="D104" s="326"/>
      <c r="E104" s="325"/>
      <c r="F104" s="326"/>
      <c r="G104" s="325"/>
      <c r="H104" s="32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25"/>
      <c r="B105" s="325"/>
      <c r="C105" s="325"/>
      <c r="D105" s="326"/>
      <c r="E105" s="325"/>
      <c r="F105" s="326"/>
      <c r="G105" s="325"/>
      <c r="H105" s="32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25"/>
      <c r="B106" s="325"/>
      <c r="C106" s="325"/>
      <c r="D106" s="326"/>
      <c r="E106" s="325"/>
      <c r="F106" s="326"/>
      <c r="G106" s="325"/>
      <c r="H106" s="32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25"/>
      <c r="B107" s="325"/>
      <c r="C107" s="325"/>
      <c r="D107" s="326"/>
      <c r="E107" s="325"/>
      <c r="F107" s="326"/>
      <c r="G107" s="325"/>
      <c r="H107" s="32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25"/>
      <c r="B108" s="325"/>
      <c r="C108" s="325"/>
      <c r="D108" s="326"/>
      <c r="E108" s="325"/>
      <c r="F108" s="326"/>
      <c r="G108" s="325"/>
      <c r="H108" s="32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25"/>
      <c r="B109" s="325"/>
      <c r="C109" s="325"/>
      <c r="D109" s="326"/>
      <c r="E109" s="325"/>
      <c r="F109" s="326"/>
      <c r="G109" s="325"/>
      <c r="H109" s="32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25"/>
      <c r="B110" s="325"/>
      <c r="C110" s="325"/>
      <c r="D110" s="326"/>
      <c r="E110" s="325"/>
      <c r="F110" s="326"/>
      <c r="G110" s="325"/>
      <c r="H110" s="32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25"/>
      <c r="B111" s="325"/>
      <c r="C111" s="325"/>
      <c r="D111" s="326"/>
      <c r="E111" s="325"/>
      <c r="F111" s="326"/>
      <c r="G111" s="325"/>
      <c r="H111" s="32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25"/>
      <c r="B112" s="325"/>
      <c r="C112" s="325"/>
      <c r="D112" s="326"/>
      <c r="E112" s="325"/>
      <c r="F112" s="326"/>
      <c r="G112" s="325"/>
      <c r="H112" s="32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25"/>
      <c r="B113" s="325"/>
      <c r="C113" s="325"/>
      <c r="D113" s="326"/>
      <c r="E113" s="325"/>
      <c r="F113" s="326"/>
      <c r="G113" s="325"/>
      <c r="H113" s="32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25"/>
      <c r="B114" s="325"/>
      <c r="C114" s="325"/>
      <c r="D114" s="326"/>
      <c r="E114" s="325"/>
      <c r="F114" s="326"/>
      <c r="G114" s="325"/>
      <c r="H114" s="32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25"/>
      <c r="B115" s="325"/>
      <c r="C115" s="325"/>
      <c r="D115" s="326"/>
      <c r="E115" s="325"/>
      <c r="F115" s="326"/>
      <c r="G115" s="325"/>
      <c r="H115" s="32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25"/>
      <c r="B116" s="325"/>
      <c r="C116" s="325"/>
      <c r="D116" s="326"/>
      <c r="E116" s="325"/>
      <c r="F116" s="326"/>
      <c r="G116" s="325"/>
      <c r="H116" s="32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25"/>
      <c r="B117" s="325"/>
      <c r="C117" s="325"/>
      <c r="D117" s="326"/>
      <c r="E117" s="325"/>
      <c r="F117" s="326"/>
      <c r="G117" s="325"/>
      <c r="H117" s="32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25"/>
      <c r="B118" s="325"/>
      <c r="C118" s="325"/>
      <c r="D118" s="326"/>
      <c r="E118" s="325"/>
      <c r="F118" s="326"/>
      <c r="G118" s="325"/>
      <c r="H118" s="32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25"/>
      <c r="B119" s="325"/>
      <c r="C119" s="325"/>
      <c r="D119" s="326"/>
      <c r="E119" s="325"/>
      <c r="F119" s="326"/>
      <c r="G119" s="325"/>
      <c r="H119" s="32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25"/>
      <c r="B120" s="325"/>
      <c r="C120" s="325"/>
      <c r="D120" s="326"/>
      <c r="E120" s="325"/>
      <c r="F120" s="326"/>
      <c r="G120" s="325"/>
      <c r="H120" s="32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25"/>
      <c r="B121" s="325"/>
      <c r="C121" s="325"/>
      <c r="D121" s="326"/>
      <c r="E121" s="325"/>
      <c r="F121" s="326"/>
      <c r="G121" s="325"/>
      <c r="H121" s="32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25"/>
      <c r="B122" s="325"/>
      <c r="C122" s="325"/>
      <c r="D122" s="326"/>
      <c r="E122" s="325"/>
      <c r="F122" s="326"/>
      <c r="G122" s="325"/>
      <c r="H122" s="32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25"/>
      <c r="B123" s="325"/>
      <c r="C123" s="325"/>
      <c r="D123" s="326"/>
      <c r="E123" s="325"/>
      <c r="F123" s="326"/>
      <c r="G123" s="325"/>
      <c r="H123" s="32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25"/>
      <c r="B124" s="325"/>
      <c r="C124" s="325"/>
      <c r="D124" s="326"/>
      <c r="E124" s="325"/>
      <c r="F124" s="326"/>
      <c r="G124" s="325"/>
      <c r="H124" s="32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25"/>
      <c r="B125" s="325"/>
      <c r="C125" s="325"/>
      <c r="D125" s="326"/>
      <c r="E125" s="325"/>
      <c r="F125" s="326"/>
      <c r="G125" s="325"/>
      <c r="H125" s="32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25"/>
      <c r="B126" s="325"/>
      <c r="C126" s="325"/>
      <c r="D126" s="326"/>
      <c r="E126" s="325"/>
      <c r="F126" s="326"/>
      <c r="G126" s="325"/>
      <c r="H126" s="32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25"/>
      <c r="B127" s="325"/>
      <c r="C127" s="325"/>
      <c r="D127" s="326"/>
      <c r="E127" s="325"/>
      <c r="F127" s="326"/>
      <c r="G127" s="325"/>
      <c r="H127" s="32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25"/>
      <c r="B128" s="325"/>
      <c r="C128" s="325"/>
      <c r="D128" s="326"/>
      <c r="E128" s="325"/>
      <c r="F128" s="326"/>
      <c r="G128" s="325"/>
      <c r="H128" s="32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25"/>
      <c r="B129" s="325"/>
      <c r="C129" s="325"/>
      <c r="D129" s="326"/>
      <c r="E129" s="325"/>
      <c r="F129" s="326"/>
      <c r="G129" s="325"/>
      <c r="H129" s="32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25"/>
      <c r="B130" s="325"/>
      <c r="C130" s="325"/>
      <c r="D130" s="326"/>
      <c r="E130" s="325"/>
      <c r="F130" s="326"/>
      <c r="G130" s="325"/>
      <c r="H130" s="32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25"/>
      <c r="B131" s="325"/>
      <c r="C131" s="325"/>
      <c r="D131" s="326"/>
      <c r="E131" s="325"/>
      <c r="F131" s="326"/>
      <c r="G131" s="325"/>
      <c r="H131" s="32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25"/>
      <c r="B132" s="325"/>
      <c r="C132" s="325"/>
      <c r="D132" s="326"/>
      <c r="E132" s="325"/>
      <c r="F132" s="326"/>
      <c r="G132" s="325"/>
      <c r="H132" s="32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25"/>
      <c r="B133" s="325"/>
      <c r="C133" s="325"/>
      <c r="D133" s="326"/>
      <c r="E133" s="325"/>
      <c r="F133" s="326"/>
      <c r="G133" s="325"/>
      <c r="H133" s="32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25"/>
      <c r="B134" s="325"/>
      <c r="C134" s="325"/>
      <c r="D134" s="326"/>
      <c r="E134" s="325"/>
      <c r="F134" s="326"/>
      <c r="G134" s="325"/>
      <c r="H134" s="32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25"/>
      <c r="B135" s="325"/>
      <c r="C135" s="325"/>
      <c r="D135" s="326"/>
      <c r="E135" s="325"/>
      <c r="F135" s="326"/>
      <c r="G135" s="325"/>
      <c r="H135" s="32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25"/>
      <c r="B136" s="325"/>
      <c r="C136" s="325"/>
      <c r="D136" s="326"/>
      <c r="E136" s="325"/>
      <c r="F136" s="326"/>
      <c r="G136" s="325"/>
      <c r="H136" s="32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25"/>
      <c r="B137" s="325"/>
      <c r="C137" s="325"/>
      <c r="D137" s="326"/>
      <c r="E137" s="325"/>
      <c r="F137" s="326"/>
      <c r="G137" s="325"/>
      <c r="H137" s="32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25"/>
      <c r="B138" s="325"/>
      <c r="C138" s="325"/>
      <c r="D138" s="326"/>
      <c r="E138" s="325"/>
      <c r="F138" s="326"/>
      <c r="G138" s="325"/>
      <c r="H138" s="32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25"/>
      <c r="B139" s="325"/>
      <c r="C139" s="325"/>
      <c r="D139" s="326"/>
      <c r="E139" s="325"/>
      <c r="F139" s="326"/>
      <c r="G139" s="325"/>
      <c r="H139" s="32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25"/>
      <c r="B140" s="325"/>
      <c r="C140" s="325"/>
      <c r="D140" s="326"/>
      <c r="E140" s="325"/>
      <c r="F140" s="326"/>
      <c r="G140" s="325"/>
      <c r="H140" s="32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25"/>
      <c r="B141" s="325"/>
      <c r="C141" s="325"/>
      <c r="D141" s="326"/>
      <c r="E141" s="325"/>
      <c r="F141" s="326"/>
      <c r="G141" s="325"/>
      <c r="H141" s="32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25"/>
      <c r="B142" s="325"/>
      <c r="C142" s="325"/>
      <c r="D142" s="326"/>
      <c r="E142" s="325"/>
      <c r="F142" s="326"/>
      <c r="G142" s="325"/>
      <c r="H142" s="32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25"/>
      <c r="B143" s="325"/>
      <c r="C143" s="325"/>
      <c r="D143" s="326"/>
      <c r="E143" s="325"/>
      <c r="F143" s="326"/>
      <c r="G143" s="325"/>
      <c r="H143" s="32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25"/>
      <c r="B144" s="325"/>
      <c r="C144" s="325"/>
      <c r="D144" s="326"/>
      <c r="E144" s="325"/>
      <c r="F144" s="326"/>
      <c r="G144" s="325"/>
      <c r="H144" s="32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25"/>
      <c r="B145" s="325"/>
      <c r="C145" s="325"/>
      <c r="D145" s="326"/>
      <c r="E145" s="325"/>
      <c r="F145" s="326"/>
      <c r="G145" s="325"/>
      <c r="H145" s="32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25"/>
      <c r="B146" s="325"/>
      <c r="C146" s="325"/>
      <c r="D146" s="326"/>
      <c r="E146" s="325"/>
      <c r="F146" s="326"/>
      <c r="G146" s="325"/>
      <c r="H146" s="32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25"/>
      <c r="B147" s="325"/>
      <c r="C147" s="325"/>
      <c r="D147" s="326"/>
      <c r="E147" s="325"/>
      <c r="F147" s="326"/>
      <c r="G147" s="325"/>
      <c r="H147" s="32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25"/>
      <c r="B148" s="325"/>
      <c r="C148" s="325"/>
      <c r="D148" s="326"/>
      <c r="E148" s="325"/>
      <c r="F148" s="326"/>
      <c r="G148" s="325"/>
      <c r="H148" s="32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25"/>
      <c r="B149" s="325"/>
      <c r="C149" s="325"/>
      <c r="D149" s="326"/>
      <c r="E149" s="325"/>
      <c r="F149" s="326"/>
      <c r="G149" s="325"/>
      <c r="H149" s="32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25"/>
      <c r="B150" s="325"/>
      <c r="C150" s="325"/>
      <c r="D150" s="326"/>
      <c r="E150" s="325"/>
      <c r="F150" s="326"/>
      <c r="G150" s="325"/>
      <c r="H150" s="32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25"/>
      <c r="B151" s="325"/>
      <c r="C151" s="325"/>
      <c r="D151" s="326"/>
      <c r="E151" s="325"/>
      <c r="F151" s="326"/>
      <c r="G151" s="325"/>
      <c r="H151" s="32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25"/>
      <c r="B152" s="325"/>
      <c r="C152" s="325"/>
      <c r="D152" s="326"/>
      <c r="E152" s="325"/>
      <c r="F152" s="326"/>
      <c r="G152" s="325"/>
      <c r="H152" s="32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25"/>
      <c r="B153" s="325"/>
      <c r="C153" s="325"/>
      <c r="D153" s="326"/>
      <c r="E153" s="325"/>
      <c r="F153" s="326"/>
      <c r="G153" s="325"/>
      <c r="H153" s="32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25"/>
      <c r="B154" s="325"/>
      <c r="C154" s="325"/>
      <c r="D154" s="326"/>
      <c r="E154" s="325"/>
      <c r="F154" s="326"/>
      <c r="G154" s="325"/>
      <c r="H154" s="32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25"/>
      <c r="B155" s="325"/>
      <c r="C155" s="325"/>
      <c r="D155" s="326"/>
      <c r="E155" s="325"/>
      <c r="F155" s="326"/>
      <c r="G155" s="325"/>
      <c r="H155" s="32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25"/>
      <c r="B156" s="325"/>
      <c r="C156" s="325"/>
      <c r="D156" s="326"/>
      <c r="E156" s="325"/>
      <c r="F156" s="326"/>
      <c r="G156" s="325"/>
      <c r="H156" s="32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25"/>
      <c r="B157" s="325"/>
      <c r="C157" s="325"/>
      <c r="D157" s="326"/>
      <c r="E157" s="325"/>
      <c r="F157" s="326"/>
      <c r="G157" s="325"/>
      <c r="H157" s="32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25"/>
      <c r="B158" s="325"/>
      <c r="C158" s="325"/>
      <c r="D158" s="326"/>
      <c r="E158" s="325"/>
      <c r="F158" s="326"/>
      <c r="G158" s="325"/>
      <c r="H158" s="32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25"/>
      <c r="B159" s="325"/>
      <c r="C159" s="325"/>
      <c r="D159" s="326"/>
      <c r="E159" s="325"/>
      <c r="F159" s="326"/>
      <c r="G159" s="325"/>
      <c r="H159" s="32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25"/>
      <c r="B160" s="325"/>
      <c r="C160" s="325"/>
      <c r="D160" s="326"/>
      <c r="E160" s="325"/>
      <c r="F160" s="326"/>
      <c r="G160" s="325"/>
      <c r="H160" s="32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25"/>
      <c r="B161" s="325"/>
      <c r="C161" s="325"/>
      <c r="D161" s="326"/>
      <c r="E161" s="325"/>
      <c r="F161" s="326"/>
      <c r="G161" s="325"/>
      <c r="H161" s="32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25"/>
      <c r="B162" s="325"/>
      <c r="C162" s="325"/>
      <c r="D162" s="326"/>
      <c r="E162" s="325"/>
      <c r="F162" s="326"/>
      <c r="G162" s="325"/>
      <c r="H162" s="32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25"/>
      <c r="B163" s="325"/>
      <c r="C163" s="325"/>
      <c r="D163" s="326"/>
      <c r="E163" s="325"/>
      <c r="F163" s="326"/>
      <c r="G163" s="325"/>
      <c r="H163" s="32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25"/>
      <c r="B164" s="325"/>
      <c r="C164" s="325"/>
      <c r="D164" s="326"/>
      <c r="E164" s="325"/>
      <c r="F164" s="326"/>
      <c r="G164" s="325"/>
      <c r="H164" s="32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25"/>
      <c r="B165" s="325"/>
      <c r="C165" s="325"/>
      <c r="D165" s="326"/>
      <c r="E165" s="325"/>
      <c r="F165" s="326"/>
      <c r="G165" s="325"/>
      <c r="H165" s="32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25"/>
      <c r="B166" s="325"/>
      <c r="C166" s="325"/>
      <c r="D166" s="326"/>
      <c r="E166" s="325"/>
      <c r="F166" s="326"/>
      <c r="G166" s="325"/>
      <c r="H166" s="32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25"/>
      <c r="B167" s="325"/>
      <c r="C167" s="325"/>
      <c r="D167" s="326"/>
      <c r="E167" s="325"/>
      <c r="F167" s="326"/>
      <c r="G167" s="325"/>
      <c r="H167" s="32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25"/>
      <c r="B168" s="325"/>
      <c r="C168" s="325"/>
      <c r="D168" s="326"/>
      <c r="E168" s="325"/>
      <c r="F168" s="326"/>
      <c r="G168" s="325"/>
      <c r="H168" s="32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25"/>
      <c r="B169" s="325"/>
      <c r="C169" s="325"/>
      <c r="D169" s="326"/>
      <c r="E169" s="325"/>
      <c r="F169" s="326"/>
      <c r="G169" s="325"/>
      <c r="H169" s="32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25"/>
      <c r="B170" s="325"/>
      <c r="C170" s="325"/>
      <c r="D170" s="326"/>
      <c r="E170" s="325"/>
      <c r="F170" s="326"/>
      <c r="G170" s="325"/>
      <c r="H170" s="32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25"/>
      <c r="B171" s="325"/>
      <c r="C171" s="325"/>
      <c r="D171" s="326"/>
      <c r="E171" s="325"/>
      <c r="F171" s="326"/>
      <c r="G171" s="325"/>
      <c r="H171" s="32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25"/>
      <c r="B172" s="325"/>
      <c r="C172" s="325"/>
      <c r="D172" s="326"/>
      <c r="E172" s="325"/>
      <c r="F172" s="326"/>
      <c r="G172" s="325"/>
      <c r="H172" s="32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25"/>
      <c r="B173" s="325"/>
      <c r="C173" s="325"/>
      <c r="D173" s="326"/>
      <c r="E173" s="325"/>
      <c r="F173" s="326"/>
      <c r="G173" s="325"/>
      <c r="H173" s="32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25"/>
      <c r="B174" s="325"/>
      <c r="C174" s="325"/>
      <c r="D174" s="326"/>
      <c r="E174" s="325"/>
      <c r="F174" s="326"/>
      <c r="G174" s="325"/>
      <c r="H174" s="32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25"/>
      <c r="B175" s="325"/>
      <c r="C175" s="325"/>
      <c r="D175" s="326"/>
      <c r="E175" s="325"/>
      <c r="F175" s="326"/>
      <c r="G175" s="325"/>
      <c r="H175" s="32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25"/>
      <c r="B176" s="325"/>
      <c r="C176" s="325"/>
      <c r="D176" s="326"/>
      <c r="E176" s="325"/>
      <c r="F176" s="326"/>
      <c r="G176" s="325"/>
      <c r="H176" s="32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25"/>
      <c r="B177" s="325"/>
      <c r="C177" s="325"/>
      <c r="D177" s="326"/>
      <c r="E177" s="325"/>
      <c r="F177" s="326"/>
      <c r="G177" s="325"/>
      <c r="H177" s="32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25"/>
      <c r="B178" s="325"/>
      <c r="C178" s="325"/>
      <c r="D178" s="326"/>
      <c r="E178" s="325"/>
      <c r="F178" s="326"/>
      <c r="G178" s="325"/>
      <c r="H178" s="32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25"/>
      <c r="B179" s="325"/>
      <c r="C179" s="325"/>
      <c r="D179" s="326"/>
      <c r="E179" s="325"/>
      <c r="F179" s="326"/>
      <c r="G179" s="325"/>
      <c r="H179" s="32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25"/>
      <c r="B180" s="325"/>
      <c r="C180" s="325"/>
      <c r="D180" s="326"/>
      <c r="E180" s="325"/>
      <c r="F180" s="326"/>
      <c r="G180" s="325"/>
      <c r="H180" s="32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25"/>
      <c r="B181" s="325"/>
      <c r="C181" s="325"/>
      <c r="D181" s="326"/>
      <c r="E181" s="325"/>
      <c r="F181" s="326"/>
      <c r="G181" s="325"/>
      <c r="H181" s="32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25"/>
      <c r="B182" s="325"/>
      <c r="C182" s="325"/>
      <c r="D182" s="326"/>
      <c r="E182" s="325"/>
      <c r="F182" s="326"/>
      <c r="G182" s="325"/>
      <c r="H182" s="32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25"/>
      <c r="B183" s="325"/>
      <c r="C183" s="325"/>
      <c r="D183" s="326"/>
      <c r="E183" s="325"/>
      <c r="F183" s="326"/>
      <c r="G183" s="325"/>
      <c r="H183" s="32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25"/>
      <c r="B184" s="325"/>
      <c r="C184" s="325"/>
      <c r="D184" s="326"/>
      <c r="E184" s="325"/>
      <c r="F184" s="326"/>
      <c r="G184" s="325"/>
      <c r="H184" s="32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25"/>
      <c r="B185" s="325"/>
      <c r="C185" s="325"/>
      <c r="D185" s="326"/>
      <c r="E185" s="325"/>
      <c r="F185" s="326"/>
      <c r="G185" s="325"/>
      <c r="H185" s="32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25"/>
      <c r="B186" s="325"/>
      <c r="C186" s="325"/>
      <c r="D186" s="326"/>
      <c r="E186" s="325"/>
      <c r="F186" s="326"/>
      <c r="G186" s="325"/>
      <c r="H186" s="32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25"/>
      <c r="B187" s="325"/>
      <c r="C187" s="325"/>
      <c r="D187" s="326"/>
      <c r="E187" s="325"/>
      <c r="F187" s="326"/>
      <c r="G187" s="325"/>
      <c r="H187" s="32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25"/>
      <c r="B188" s="325"/>
      <c r="C188" s="325"/>
      <c r="D188" s="326"/>
      <c r="E188" s="325"/>
      <c r="F188" s="326"/>
      <c r="G188" s="325"/>
      <c r="H188" s="32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25"/>
      <c r="B189" s="325"/>
      <c r="C189" s="325"/>
      <c r="D189" s="326"/>
      <c r="E189" s="325"/>
      <c r="F189" s="326"/>
      <c r="G189" s="325"/>
      <c r="H189" s="32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25"/>
      <c r="B190" s="325"/>
      <c r="C190" s="325"/>
      <c r="D190" s="326"/>
      <c r="E190" s="325"/>
      <c r="F190" s="326"/>
      <c r="G190" s="325"/>
      <c r="H190" s="32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25"/>
      <c r="B191" s="325"/>
      <c r="C191" s="325"/>
      <c r="D191" s="326"/>
      <c r="E191" s="325"/>
      <c r="F191" s="326"/>
      <c r="G191" s="325"/>
      <c r="H191" s="32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25"/>
      <c r="B192" s="325"/>
      <c r="C192" s="325"/>
      <c r="D192" s="326"/>
      <c r="E192" s="325"/>
      <c r="F192" s="326"/>
      <c r="G192" s="325"/>
      <c r="H192" s="32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25"/>
      <c r="B193" s="325"/>
      <c r="C193" s="325"/>
      <c r="D193" s="326"/>
      <c r="E193" s="325"/>
      <c r="F193" s="326"/>
      <c r="G193" s="325"/>
      <c r="H193" s="32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25"/>
      <c r="B194" s="325"/>
      <c r="C194" s="325"/>
      <c r="D194" s="326"/>
      <c r="E194" s="325"/>
      <c r="F194" s="326"/>
      <c r="G194" s="325"/>
      <c r="H194" s="32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25"/>
      <c r="B195" s="325"/>
      <c r="C195" s="325"/>
      <c r="D195" s="326"/>
      <c r="E195" s="325"/>
      <c r="F195" s="326"/>
      <c r="G195" s="325"/>
      <c r="H195" s="32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25"/>
      <c r="B196" s="325"/>
      <c r="C196" s="325"/>
      <c r="D196" s="326"/>
      <c r="E196" s="325"/>
      <c r="F196" s="326"/>
      <c r="G196" s="325"/>
      <c r="H196" s="32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25"/>
      <c r="B197" s="325"/>
      <c r="C197" s="325"/>
      <c r="D197" s="326"/>
      <c r="E197" s="325"/>
      <c r="F197" s="326"/>
      <c r="G197" s="325"/>
      <c r="H197" s="32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25"/>
      <c r="B198" s="325"/>
      <c r="C198" s="325"/>
      <c r="D198" s="326"/>
      <c r="E198" s="325"/>
      <c r="F198" s="326"/>
      <c r="G198" s="325"/>
      <c r="H198" s="32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25"/>
      <c r="B199" s="325"/>
      <c r="C199" s="325"/>
      <c r="D199" s="326"/>
      <c r="E199" s="325"/>
      <c r="F199" s="326"/>
      <c r="G199" s="325"/>
      <c r="H199" s="32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25"/>
      <c r="B200" s="325"/>
      <c r="C200" s="325"/>
      <c r="D200" s="326"/>
      <c r="E200" s="325"/>
      <c r="F200" s="326"/>
      <c r="G200" s="325"/>
      <c r="H200" s="32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25"/>
      <c r="B201" s="325"/>
      <c r="C201" s="325"/>
      <c r="D201" s="326"/>
      <c r="E201" s="325"/>
      <c r="F201" s="326"/>
      <c r="G201" s="325"/>
      <c r="H201" s="32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25"/>
      <c r="B202" s="325"/>
      <c r="C202" s="325"/>
      <c r="D202" s="326"/>
      <c r="E202" s="325"/>
      <c r="F202" s="326"/>
      <c r="G202" s="325"/>
      <c r="H202" s="32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25"/>
      <c r="B203" s="325"/>
      <c r="C203" s="325"/>
      <c r="D203" s="326"/>
      <c r="E203" s="325"/>
      <c r="F203" s="326"/>
      <c r="G203" s="325"/>
      <c r="H203" s="32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25"/>
      <c r="B204" s="325"/>
      <c r="C204" s="325"/>
      <c r="D204" s="326"/>
      <c r="E204" s="325"/>
      <c r="F204" s="326"/>
      <c r="G204" s="325"/>
      <c r="H204" s="32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25"/>
      <c r="B205" s="325"/>
      <c r="C205" s="325"/>
      <c r="D205" s="326"/>
      <c r="E205" s="325"/>
      <c r="F205" s="326"/>
      <c r="G205" s="325"/>
      <c r="H205" s="32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25"/>
      <c r="B206" s="325"/>
      <c r="C206" s="325"/>
      <c r="D206" s="326"/>
      <c r="E206" s="325"/>
      <c r="F206" s="326"/>
      <c r="G206" s="325"/>
      <c r="H206" s="32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25"/>
      <c r="B207" s="325"/>
      <c r="C207" s="325"/>
      <c r="D207" s="326"/>
      <c r="E207" s="325"/>
      <c r="F207" s="326"/>
      <c r="G207" s="325"/>
      <c r="H207" s="32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25"/>
      <c r="B208" s="325"/>
      <c r="C208" s="325"/>
      <c r="D208" s="326"/>
      <c r="E208" s="325"/>
      <c r="F208" s="326"/>
      <c r="G208" s="325"/>
      <c r="H208" s="32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25"/>
      <c r="B209" s="325"/>
      <c r="C209" s="325"/>
      <c r="D209" s="326"/>
      <c r="E209" s="325"/>
      <c r="F209" s="326"/>
      <c r="G209" s="325"/>
      <c r="H209" s="32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25"/>
      <c r="B210" s="325"/>
      <c r="C210" s="325"/>
      <c r="D210" s="326"/>
      <c r="E210" s="325"/>
      <c r="F210" s="326"/>
      <c r="G210" s="325"/>
      <c r="H210" s="32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25"/>
      <c r="B211" s="325"/>
      <c r="C211" s="325"/>
      <c r="D211" s="326"/>
      <c r="E211" s="325"/>
      <c r="F211" s="326"/>
      <c r="G211" s="325"/>
      <c r="H211" s="32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25"/>
      <c r="B212" s="325"/>
      <c r="C212" s="325"/>
      <c r="D212" s="326"/>
      <c r="E212" s="325"/>
      <c r="F212" s="326"/>
      <c r="G212" s="325"/>
      <c r="H212" s="32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25"/>
      <c r="B213" s="325"/>
      <c r="C213" s="325"/>
      <c r="D213" s="326"/>
      <c r="E213" s="325"/>
      <c r="F213" s="326"/>
      <c r="G213" s="325"/>
      <c r="H213" s="32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25"/>
      <c r="B214" s="325"/>
      <c r="C214" s="325"/>
      <c r="D214" s="326"/>
      <c r="E214" s="325"/>
      <c r="F214" s="326"/>
      <c r="G214" s="325"/>
      <c r="H214" s="32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25"/>
      <c r="B215" s="325"/>
      <c r="C215" s="325"/>
      <c r="D215" s="326"/>
      <c r="E215" s="325"/>
      <c r="F215" s="326"/>
      <c r="G215" s="325"/>
      <c r="H215" s="32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25"/>
      <c r="B216" s="325"/>
      <c r="C216" s="325"/>
      <c r="D216" s="326"/>
      <c r="E216" s="325"/>
      <c r="F216" s="326"/>
      <c r="G216" s="325"/>
      <c r="H216" s="32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25"/>
      <c r="B217" s="325"/>
      <c r="C217" s="325"/>
      <c r="D217" s="326"/>
      <c r="E217" s="325"/>
      <c r="F217" s="326"/>
      <c r="G217" s="325"/>
      <c r="H217" s="32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25"/>
      <c r="B218" s="325"/>
      <c r="C218" s="325"/>
      <c r="D218" s="326"/>
      <c r="E218" s="325"/>
      <c r="F218" s="326"/>
      <c r="G218" s="325"/>
      <c r="H218" s="32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25"/>
      <c r="B219" s="325"/>
      <c r="C219" s="325"/>
      <c r="D219" s="326"/>
      <c r="E219" s="325"/>
      <c r="F219" s="326"/>
      <c r="G219" s="325"/>
      <c r="H219" s="32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25"/>
      <c r="B220" s="325"/>
      <c r="C220" s="325"/>
      <c r="D220" s="326"/>
      <c r="E220" s="325"/>
      <c r="F220" s="326"/>
      <c r="G220" s="325"/>
      <c r="H220" s="32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25"/>
      <c r="B221" s="325"/>
      <c r="C221" s="325"/>
      <c r="D221" s="326"/>
      <c r="E221" s="325"/>
      <c r="F221" s="326"/>
      <c r="G221" s="325"/>
      <c r="H221" s="32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25"/>
      <c r="B222" s="325"/>
      <c r="C222" s="325"/>
      <c r="D222" s="326"/>
      <c r="E222" s="325"/>
      <c r="F222" s="326"/>
      <c r="G222" s="325"/>
      <c r="H222" s="32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25"/>
      <c r="B223" s="325"/>
      <c r="C223" s="325"/>
      <c r="D223" s="326"/>
      <c r="E223" s="325"/>
      <c r="F223" s="326"/>
      <c r="G223" s="325"/>
      <c r="H223" s="32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25"/>
      <c r="B224" s="325"/>
      <c r="C224" s="325"/>
      <c r="D224" s="326"/>
      <c r="E224" s="325"/>
      <c r="F224" s="326"/>
      <c r="G224" s="325"/>
      <c r="H224" s="32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25"/>
      <c r="B225" s="325"/>
      <c r="C225" s="325"/>
      <c r="D225" s="326"/>
      <c r="E225" s="325"/>
      <c r="F225" s="326"/>
      <c r="G225" s="325"/>
      <c r="H225" s="32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25"/>
      <c r="B226" s="325"/>
      <c r="C226" s="325"/>
      <c r="D226" s="326"/>
      <c r="E226" s="325"/>
      <c r="F226" s="326"/>
      <c r="G226" s="325"/>
      <c r="H226" s="32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25"/>
      <c r="B227" s="325"/>
      <c r="C227" s="325"/>
      <c r="D227" s="326"/>
      <c r="E227" s="325"/>
      <c r="F227" s="326"/>
      <c r="G227" s="325"/>
      <c r="H227" s="32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25"/>
      <c r="B228" s="325"/>
      <c r="C228" s="325"/>
      <c r="D228" s="326"/>
      <c r="E228" s="325"/>
      <c r="F228" s="326"/>
      <c r="G228" s="325"/>
      <c r="H228" s="32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25"/>
      <c r="B229" s="325"/>
      <c r="C229" s="325"/>
      <c r="D229" s="326"/>
      <c r="E229" s="325"/>
      <c r="F229" s="326"/>
      <c r="G229" s="325"/>
      <c r="H229" s="32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25"/>
      <c r="B230" s="325"/>
      <c r="C230" s="325"/>
      <c r="D230" s="326"/>
      <c r="E230" s="325"/>
      <c r="F230" s="326"/>
      <c r="G230" s="325"/>
      <c r="H230" s="32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25"/>
      <c r="B231" s="325"/>
      <c r="C231" s="325"/>
      <c r="D231" s="326"/>
      <c r="E231" s="325"/>
      <c r="F231" s="326"/>
      <c r="G231" s="325"/>
      <c r="H231" s="32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25"/>
      <c r="B232" s="325"/>
      <c r="C232" s="325"/>
      <c r="D232" s="326"/>
      <c r="E232" s="325"/>
      <c r="F232" s="326"/>
      <c r="G232" s="325"/>
      <c r="H232" s="32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25"/>
      <c r="B233" s="325"/>
      <c r="C233" s="325"/>
      <c r="D233" s="326"/>
      <c r="E233" s="325"/>
      <c r="F233" s="326"/>
      <c r="G233" s="325"/>
      <c r="H233" s="32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25"/>
      <c r="B234" s="325"/>
      <c r="C234" s="325"/>
      <c r="D234" s="326"/>
      <c r="E234" s="325"/>
      <c r="F234" s="326"/>
      <c r="G234" s="325"/>
      <c r="H234" s="32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25"/>
      <c r="B235" s="325"/>
      <c r="C235" s="325"/>
      <c r="D235" s="326"/>
      <c r="E235" s="325"/>
      <c r="F235" s="326"/>
      <c r="G235" s="325"/>
      <c r="H235" s="32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25"/>
      <c r="B236" s="325"/>
      <c r="C236" s="325"/>
      <c r="D236" s="326"/>
      <c r="E236" s="325"/>
      <c r="F236" s="326"/>
      <c r="G236" s="325"/>
      <c r="H236" s="32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25"/>
      <c r="B237" s="325"/>
      <c r="C237" s="325"/>
      <c r="D237" s="326"/>
      <c r="E237" s="325"/>
      <c r="F237" s="326"/>
      <c r="G237" s="325"/>
      <c r="H237" s="32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25"/>
      <c r="B238" s="325"/>
      <c r="C238" s="325"/>
      <c r="D238" s="326"/>
      <c r="E238" s="325"/>
      <c r="F238" s="326"/>
      <c r="G238" s="325"/>
      <c r="H238" s="32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25"/>
      <c r="B239" s="325"/>
      <c r="C239" s="325"/>
      <c r="D239" s="326"/>
      <c r="E239" s="325"/>
      <c r="F239" s="326"/>
      <c r="G239" s="325"/>
      <c r="H239" s="32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25"/>
      <c r="B240" s="325"/>
      <c r="C240" s="325"/>
      <c r="D240" s="326"/>
      <c r="E240" s="325"/>
      <c r="F240" s="326"/>
      <c r="G240" s="325"/>
      <c r="H240" s="32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25"/>
      <c r="B241" s="325"/>
      <c r="C241" s="325"/>
      <c r="D241" s="326"/>
      <c r="E241" s="325"/>
      <c r="F241" s="326"/>
      <c r="G241" s="325"/>
      <c r="H241" s="32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25"/>
      <c r="B242" s="325"/>
      <c r="C242" s="325"/>
      <c r="D242" s="326"/>
      <c r="E242" s="325"/>
      <c r="F242" s="326"/>
      <c r="G242" s="325"/>
      <c r="H242" s="32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25"/>
      <c r="B243" s="325"/>
      <c r="C243" s="325"/>
      <c r="D243" s="326"/>
      <c r="E243" s="325"/>
      <c r="F243" s="326"/>
      <c r="G243" s="325"/>
      <c r="H243" s="32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25"/>
      <c r="B244" s="325"/>
      <c r="C244" s="325"/>
      <c r="D244" s="326"/>
      <c r="E244" s="325"/>
      <c r="F244" s="326"/>
      <c r="G244" s="325"/>
      <c r="H244" s="32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25"/>
      <c r="B245" s="325"/>
      <c r="C245" s="325"/>
      <c r="D245" s="326"/>
      <c r="E245" s="325"/>
      <c r="F245" s="326"/>
      <c r="G245" s="325"/>
      <c r="H245" s="32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25"/>
      <c r="B246" s="325"/>
      <c r="C246" s="325"/>
      <c r="D246" s="326"/>
      <c r="E246" s="325"/>
      <c r="F246" s="326"/>
      <c r="G246" s="325"/>
      <c r="H246" s="32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25"/>
      <c r="B247" s="325"/>
      <c r="C247" s="325"/>
      <c r="D247" s="326"/>
      <c r="E247" s="325"/>
      <c r="F247" s="326"/>
      <c r="G247" s="325"/>
      <c r="H247" s="32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25"/>
      <c r="B248" s="325"/>
      <c r="C248" s="325"/>
      <c r="D248" s="326"/>
      <c r="E248" s="325"/>
      <c r="F248" s="326"/>
      <c r="G248" s="325"/>
      <c r="H248" s="32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25"/>
      <c r="B249" s="325"/>
      <c r="C249" s="325"/>
      <c r="D249" s="326"/>
      <c r="E249" s="325"/>
      <c r="F249" s="326"/>
      <c r="G249" s="325"/>
      <c r="H249" s="32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25"/>
      <c r="B250" s="325"/>
      <c r="C250" s="325"/>
      <c r="D250" s="326"/>
      <c r="E250" s="325"/>
      <c r="F250" s="326"/>
      <c r="G250" s="325"/>
      <c r="H250" s="32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25"/>
      <c r="B251" s="325"/>
      <c r="C251" s="325"/>
      <c r="D251" s="326"/>
      <c r="E251" s="325"/>
      <c r="F251" s="326"/>
      <c r="G251" s="325"/>
      <c r="H251" s="32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25"/>
      <c r="B252" s="325"/>
      <c r="C252" s="325"/>
      <c r="D252" s="326"/>
      <c r="E252" s="325"/>
      <c r="F252" s="326"/>
      <c r="G252" s="325"/>
      <c r="H252" s="32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25"/>
      <c r="B253" s="325"/>
      <c r="C253" s="325"/>
      <c r="D253" s="326"/>
      <c r="E253" s="325"/>
      <c r="F253" s="326"/>
      <c r="G253" s="325"/>
      <c r="H253" s="32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25"/>
      <c r="B254" s="325"/>
      <c r="C254" s="325"/>
      <c r="D254" s="326"/>
      <c r="E254" s="325"/>
      <c r="F254" s="326"/>
      <c r="G254" s="325"/>
      <c r="H254" s="32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25"/>
      <c r="B255" s="325"/>
      <c r="C255" s="325"/>
      <c r="D255" s="326"/>
      <c r="E255" s="325"/>
      <c r="F255" s="326"/>
      <c r="G255" s="325"/>
      <c r="H255" s="32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25"/>
      <c r="B256" s="325"/>
      <c r="C256" s="325"/>
      <c r="D256" s="326"/>
      <c r="E256" s="325"/>
      <c r="F256" s="326"/>
      <c r="G256" s="325"/>
      <c r="H256" s="32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25"/>
      <c r="B257" s="325"/>
      <c r="C257" s="325"/>
      <c r="D257" s="326"/>
      <c r="E257" s="325"/>
      <c r="F257" s="326"/>
      <c r="G257" s="325"/>
      <c r="H257" s="32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25"/>
      <c r="B258" s="325"/>
      <c r="C258" s="325"/>
      <c r="D258" s="326"/>
      <c r="E258" s="325"/>
      <c r="F258" s="326"/>
      <c r="G258" s="325"/>
      <c r="H258" s="32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25"/>
      <c r="B259" s="325"/>
      <c r="C259" s="325"/>
      <c r="D259" s="326"/>
      <c r="E259" s="325"/>
      <c r="F259" s="326"/>
      <c r="G259" s="325"/>
      <c r="H259" s="32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25"/>
      <c r="B260" s="325"/>
      <c r="C260" s="325"/>
      <c r="D260" s="326"/>
      <c r="E260" s="325"/>
      <c r="F260" s="326"/>
      <c r="G260" s="325"/>
      <c r="H260" s="32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25"/>
      <c r="B261" s="325"/>
      <c r="C261" s="325"/>
      <c r="D261" s="326"/>
      <c r="E261" s="325"/>
      <c r="F261" s="326"/>
      <c r="G261" s="325"/>
      <c r="H261" s="32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25"/>
      <c r="B262" s="325"/>
      <c r="C262" s="325"/>
      <c r="D262" s="326"/>
      <c r="E262" s="325"/>
      <c r="F262" s="326"/>
      <c r="G262" s="325"/>
      <c r="H262" s="32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25"/>
      <c r="B263" s="325"/>
      <c r="C263" s="325"/>
      <c r="D263" s="326"/>
      <c r="E263" s="325"/>
      <c r="F263" s="326"/>
      <c r="G263" s="325"/>
      <c r="H263" s="32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25"/>
      <c r="B264" s="325"/>
      <c r="C264" s="325"/>
      <c r="D264" s="326"/>
      <c r="E264" s="325"/>
      <c r="F264" s="326"/>
      <c r="G264" s="325"/>
      <c r="H264" s="32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25"/>
      <c r="B265" s="325"/>
      <c r="C265" s="325"/>
      <c r="D265" s="326"/>
      <c r="E265" s="325"/>
      <c r="F265" s="326"/>
      <c r="G265" s="325"/>
      <c r="H265" s="32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25"/>
      <c r="B266" s="325"/>
      <c r="C266" s="325"/>
      <c r="D266" s="326"/>
      <c r="E266" s="325"/>
      <c r="F266" s="326"/>
      <c r="G266" s="325"/>
      <c r="H266" s="32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25"/>
      <c r="B267" s="325"/>
      <c r="C267" s="325"/>
      <c r="D267" s="326"/>
      <c r="E267" s="325"/>
      <c r="F267" s="326"/>
      <c r="G267" s="325"/>
      <c r="H267" s="32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25"/>
      <c r="B268" s="325"/>
      <c r="C268" s="325"/>
      <c r="D268" s="326"/>
      <c r="E268" s="325"/>
      <c r="F268" s="326"/>
      <c r="G268" s="325"/>
      <c r="H268" s="32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25"/>
      <c r="B269" s="325"/>
      <c r="C269" s="325"/>
      <c r="D269" s="326"/>
      <c r="E269" s="325"/>
      <c r="F269" s="326"/>
      <c r="G269" s="325"/>
      <c r="H269" s="32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25"/>
      <c r="B270" s="325"/>
      <c r="C270" s="325"/>
      <c r="D270" s="326"/>
      <c r="E270" s="325"/>
      <c r="F270" s="326"/>
      <c r="G270" s="325"/>
      <c r="H270" s="32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25"/>
      <c r="B271" s="325"/>
      <c r="C271" s="325"/>
      <c r="D271" s="326"/>
      <c r="E271" s="325"/>
      <c r="F271" s="326"/>
      <c r="G271" s="325"/>
      <c r="H271" s="32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25"/>
      <c r="B272" s="325"/>
      <c r="C272" s="325"/>
      <c r="D272" s="326"/>
      <c r="E272" s="325"/>
      <c r="F272" s="326"/>
      <c r="G272" s="325"/>
      <c r="H272" s="32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25"/>
      <c r="B273" s="325"/>
      <c r="C273" s="325"/>
      <c r="D273" s="326"/>
      <c r="E273" s="325"/>
      <c r="F273" s="326"/>
      <c r="G273" s="325"/>
      <c r="H273" s="32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25"/>
      <c r="B274" s="325"/>
      <c r="C274" s="325"/>
      <c r="D274" s="326"/>
      <c r="E274" s="325"/>
      <c r="F274" s="326"/>
      <c r="G274" s="325"/>
      <c r="H274" s="32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25"/>
      <c r="B275" s="325"/>
      <c r="C275" s="325"/>
      <c r="D275" s="326"/>
      <c r="E275" s="325"/>
      <c r="F275" s="326"/>
      <c r="G275" s="325"/>
      <c r="H275" s="32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25"/>
      <c r="B276" s="325"/>
      <c r="C276" s="325"/>
      <c r="D276" s="326"/>
      <c r="E276" s="325"/>
      <c r="F276" s="326"/>
      <c r="G276" s="325"/>
      <c r="H276" s="32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25"/>
      <c r="B277" s="325"/>
      <c r="C277" s="325"/>
      <c r="D277" s="326"/>
      <c r="E277" s="325"/>
      <c r="F277" s="326"/>
      <c r="G277" s="325"/>
      <c r="H277" s="32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25"/>
      <c r="B278" s="325"/>
      <c r="C278" s="325"/>
      <c r="D278" s="326"/>
      <c r="E278" s="325"/>
      <c r="F278" s="326"/>
      <c r="G278" s="325"/>
      <c r="H278" s="32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25"/>
      <c r="B279" s="325"/>
      <c r="C279" s="325"/>
      <c r="D279" s="326"/>
      <c r="E279" s="325"/>
      <c r="F279" s="326"/>
      <c r="G279" s="325"/>
      <c r="H279" s="32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25"/>
      <c r="B280" s="325"/>
      <c r="C280" s="325"/>
      <c r="D280" s="326"/>
      <c r="E280" s="325"/>
      <c r="F280" s="326"/>
      <c r="G280" s="325"/>
      <c r="H280" s="32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25"/>
      <c r="B281" s="325"/>
      <c r="C281" s="325"/>
      <c r="D281" s="326"/>
      <c r="E281" s="325"/>
      <c r="F281" s="326"/>
      <c r="G281" s="325"/>
      <c r="H281" s="32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25"/>
      <c r="B282" s="325"/>
      <c r="C282" s="325"/>
      <c r="D282" s="326"/>
      <c r="E282" s="325"/>
      <c r="F282" s="326"/>
      <c r="G282" s="325"/>
      <c r="H282" s="32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25"/>
      <c r="B283" s="325"/>
      <c r="C283" s="325"/>
      <c r="D283" s="326"/>
      <c r="E283" s="325"/>
      <c r="F283" s="326"/>
      <c r="G283" s="325"/>
      <c r="H283" s="32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25"/>
      <c r="B284" s="325"/>
      <c r="C284" s="325"/>
      <c r="D284" s="326"/>
      <c r="E284" s="325"/>
      <c r="F284" s="326"/>
      <c r="G284" s="325"/>
      <c r="H284" s="32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25"/>
      <c r="B285" s="325"/>
      <c r="C285" s="325"/>
      <c r="D285" s="326"/>
      <c r="E285" s="325"/>
      <c r="F285" s="326"/>
      <c r="G285" s="325"/>
      <c r="H285" s="32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25"/>
      <c r="B286" s="325"/>
      <c r="C286" s="325"/>
      <c r="D286" s="326"/>
      <c r="E286" s="325"/>
      <c r="F286" s="326"/>
      <c r="G286" s="325"/>
      <c r="H286" s="32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25"/>
      <c r="B287" s="325"/>
      <c r="C287" s="325"/>
      <c r="D287" s="326"/>
      <c r="E287" s="325"/>
      <c r="F287" s="326"/>
      <c r="G287" s="325"/>
      <c r="H287" s="32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25"/>
      <c r="B288" s="325"/>
      <c r="C288" s="325"/>
      <c r="D288" s="326"/>
      <c r="E288" s="325"/>
      <c r="F288" s="326"/>
      <c r="G288" s="325"/>
      <c r="H288" s="32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25"/>
      <c r="B289" s="325"/>
      <c r="C289" s="325"/>
      <c r="D289" s="326"/>
      <c r="E289" s="325"/>
      <c r="F289" s="326"/>
      <c r="G289" s="325"/>
      <c r="H289" s="32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25"/>
      <c r="B290" s="325"/>
      <c r="C290" s="325"/>
      <c r="D290" s="326"/>
      <c r="E290" s="325"/>
      <c r="F290" s="326"/>
      <c r="G290" s="325"/>
      <c r="H290" s="32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25"/>
      <c r="B291" s="325"/>
      <c r="C291" s="325"/>
      <c r="D291" s="326"/>
      <c r="E291" s="325"/>
      <c r="F291" s="326"/>
      <c r="G291" s="325"/>
      <c r="H291" s="32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25"/>
      <c r="B292" s="325"/>
      <c r="C292" s="325"/>
      <c r="D292" s="326"/>
      <c r="E292" s="325"/>
      <c r="F292" s="326"/>
      <c r="G292" s="325"/>
      <c r="H292" s="32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25"/>
      <c r="B293" s="325"/>
      <c r="C293" s="325"/>
      <c r="D293" s="326"/>
      <c r="E293" s="325"/>
      <c r="F293" s="326"/>
      <c r="G293" s="325"/>
      <c r="H293" s="32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25"/>
      <c r="B294" s="325"/>
      <c r="C294" s="325"/>
      <c r="D294" s="326"/>
      <c r="E294" s="325"/>
      <c r="F294" s="326"/>
      <c r="G294" s="325"/>
      <c r="H294" s="32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25"/>
      <c r="B295" s="325"/>
      <c r="C295" s="325"/>
      <c r="D295" s="326"/>
      <c r="E295" s="325"/>
      <c r="F295" s="326"/>
      <c r="G295" s="325"/>
      <c r="H295" s="32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25"/>
      <c r="B296" s="325"/>
      <c r="C296" s="325"/>
      <c r="D296" s="326"/>
      <c r="E296" s="325"/>
      <c r="F296" s="326"/>
      <c r="G296" s="325"/>
      <c r="H296" s="32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25"/>
      <c r="B297" s="325"/>
      <c r="C297" s="325"/>
      <c r="D297" s="326"/>
      <c r="E297" s="325"/>
      <c r="F297" s="326"/>
      <c r="G297" s="325"/>
      <c r="H297" s="32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25"/>
      <c r="B298" s="325"/>
      <c r="C298" s="325"/>
      <c r="D298" s="326"/>
      <c r="E298" s="325"/>
      <c r="F298" s="326"/>
      <c r="G298" s="325"/>
      <c r="H298" s="32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25"/>
      <c r="B299" s="325"/>
      <c r="C299" s="325"/>
      <c r="D299" s="326"/>
      <c r="E299" s="325"/>
      <c r="F299" s="326"/>
      <c r="G299" s="325"/>
      <c r="H299" s="32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25"/>
      <c r="B300" s="325"/>
      <c r="C300" s="325"/>
      <c r="D300" s="326"/>
      <c r="E300" s="325"/>
      <c r="F300" s="326"/>
      <c r="G300" s="325"/>
      <c r="H300" s="32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25"/>
      <c r="B301" s="325"/>
      <c r="C301" s="325"/>
      <c r="D301" s="326"/>
      <c r="E301" s="325"/>
      <c r="F301" s="326"/>
      <c r="G301" s="325"/>
      <c r="H301" s="32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25"/>
      <c r="B302" s="325"/>
      <c r="C302" s="325"/>
      <c r="D302" s="326"/>
      <c r="E302" s="325"/>
      <c r="F302" s="326"/>
      <c r="G302" s="325"/>
      <c r="H302" s="32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25"/>
      <c r="B303" s="325"/>
      <c r="C303" s="325"/>
      <c r="D303" s="326"/>
      <c r="E303" s="325"/>
      <c r="F303" s="326"/>
      <c r="G303" s="325"/>
      <c r="H303" s="32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25"/>
      <c r="B304" s="325"/>
      <c r="C304" s="325"/>
      <c r="D304" s="326"/>
      <c r="E304" s="325"/>
      <c r="F304" s="326"/>
      <c r="G304" s="325"/>
      <c r="H304" s="32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25"/>
      <c r="B305" s="325"/>
      <c r="C305" s="325"/>
      <c r="D305" s="326"/>
      <c r="E305" s="325"/>
      <c r="F305" s="326"/>
      <c r="G305" s="325"/>
      <c r="H305" s="32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25"/>
      <c r="B306" s="325"/>
      <c r="C306" s="325"/>
      <c r="D306" s="326"/>
      <c r="E306" s="325"/>
      <c r="F306" s="326"/>
      <c r="G306" s="325"/>
      <c r="H306" s="32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25"/>
      <c r="B307" s="325"/>
      <c r="C307" s="325"/>
      <c r="D307" s="326"/>
      <c r="E307" s="325"/>
      <c r="F307" s="326"/>
      <c r="G307" s="325"/>
      <c r="H307" s="32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25"/>
      <c r="B308" s="325"/>
      <c r="C308" s="325"/>
      <c r="D308" s="326"/>
      <c r="E308" s="325"/>
      <c r="F308" s="326"/>
      <c r="G308" s="325"/>
      <c r="H308" s="32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25"/>
      <c r="B309" s="325"/>
      <c r="C309" s="325"/>
      <c r="D309" s="326"/>
      <c r="E309" s="325"/>
      <c r="F309" s="326"/>
      <c r="G309" s="325"/>
      <c r="H309" s="32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25"/>
      <c r="B310" s="325"/>
      <c r="C310" s="325"/>
      <c r="D310" s="326"/>
      <c r="E310" s="325"/>
      <c r="F310" s="326"/>
      <c r="G310" s="325"/>
      <c r="H310" s="32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25"/>
      <c r="B311" s="325"/>
      <c r="C311" s="325"/>
      <c r="D311" s="326"/>
      <c r="E311" s="325"/>
      <c r="F311" s="326"/>
      <c r="G311" s="325"/>
      <c r="H311" s="32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25"/>
      <c r="B312" s="325"/>
      <c r="C312" s="325"/>
      <c r="D312" s="326"/>
      <c r="E312" s="325"/>
      <c r="F312" s="326"/>
      <c r="G312" s="325"/>
      <c r="H312" s="32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25"/>
      <c r="B313" s="325"/>
      <c r="C313" s="325"/>
      <c r="D313" s="326"/>
      <c r="E313" s="325"/>
      <c r="F313" s="326"/>
      <c r="G313" s="325"/>
      <c r="H313" s="32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25"/>
      <c r="B314" s="325"/>
      <c r="C314" s="325"/>
      <c r="D314" s="326"/>
      <c r="E314" s="325"/>
      <c r="F314" s="326"/>
      <c r="G314" s="325"/>
      <c r="H314" s="32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25"/>
      <c r="B315" s="325"/>
      <c r="C315" s="325"/>
      <c r="D315" s="326"/>
      <c r="E315" s="325"/>
      <c r="F315" s="326"/>
      <c r="G315" s="325"/>
      <c r="H315" s="32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25"/>
      <c r="B316" s="325"/>
      <c r="C316" s="325"/>
      <c r="D316" s="326"/>
      <c r="E316" s="325"/>
      <c r="F316" s="326"/>
      <c r="G316" s="325"/>
      <c r="H316" s="32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25"/>
      <c r="B317" s="325"/>
      <c r="C317" s="325"/>
      <c r="D317" s="326"/>
      <c r="E317" s="325"/>
      <c r="F317" s="326"/>
      <c r="G317" s="325"/>
      <c r="H317" s="32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25"/>
      <c r="B318" s="325"/>
      <c r="C318" s="325"/>
      <c r="D318" s="326"/>
      <c r="E318" s="325"/>
      <c r="F318" s="326"/>
      <c r="G318" s="325"/>
      <c r="H318" s="32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25"/>
      <c r="B319" s="325"/>
      <c r="C319" s="325"/>
      <c r="D319" s="326"/>
      <c r="E319" s="325"/>
      <c r="F319" s="326"/>
      <c r="G319" s="325"/>
      <c r="H319" s="32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25"/>
      <c r="B320" s="325"/>
      <c r="C320" s="325"/>
      <c r="D320" s="326"/>
      <c r="E320" s="325"/>
      <c r="F320" s="326"/>
      <c r="G320" s="325"/>
      <c r="H320" s="32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25"/>
      <c r="B321" s="325"/>
      <c r="C321" s="325"/>
      <c r="D321" s="326"/>
      <c r="E321" s="325"/>
      <c r="F321" s="326"/>
      <c r="G321" s="325"/>
      <c r="H321" s="32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25"/>
      <c r="B322" s="325"/>
      <c r="C322" s="325"/>
      <c r="D322" s="326"/>
      <c r="E322" s="325"/>
      <c r="F322" s="326"/>
      <c r="G322" s="325"/>
      <c r="H322" s="32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25"/>
      <c r="B323" s="325"/>
      <c r="C323" s="325"/>
      <c r="D323" s="326"/>
      <c r="E323" s="325"/>
      <c r="F323" s="326"/>
      <c r="G323" s="325"/>
      <c r="H323" s="32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25"/>
      <c r="B324" s="325"/>
      <c r="C324" s="325"/>
      <c r="D324" s="326"/>
      <c r="E324" s="325"/>
      <c r="F324" s="326"/>
      <c r="G324" s="325"/>
      <c r="H324" s="32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25"/>
      <c r="B325" s="325"/>
      <c r="C325" s="325"/>
      <c r="D325" s="326"/>
      <c r="E325" s="325"/>
      <c r="F325" s="326"/>
      <c r="G325" s="325"/>
      <c r="H325" s="32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25"/>
      <c r="B326" s="325"/>
      <c r="C326" s="325"/>
      <c r="D326" s="326"/>
      <c r="E326" s="325"/>
      <c r="F326" s="326"/>
      <c r="G326" s="325"/>
      <c r="H326" s="32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25"/>
      <c r="B327" s="325"/>
      <c r="C327" s="325"/>
      <c r="D327" s="326"/>
      <c r="E327" s="325"/>
      <c r="F327" s="326"/>
      <c r="G327" s="325"/>
      <c r="H327" s="32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25"/>
      <c r="B328" s="325"/>
      <c r="C328" s="325"/>
      <c r="D328" s="326"/>
      <c r="E328" s="325"/>
      <c r="F328" s="326"/>
      <c r="G328" s="325"/>
      <c r="H328" s="32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25"/>
      <c r="B329" s="325"/>
      <c r="C329" s="325"/>
      <c r="D329" s="326"/>
      <c r="E329" s="325"/>
      <c r="F329" s="326"/>
      <c r="G329" s="325"/>
      <c r="H329" s="32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25"/>
      <c r="B330" s="325"/>
      <c r="C330" s="325"/>
      <c r="D330" s="326"/>
      <c r="E330" s="325"/>
      <c r="F330" s="326"/>
      <c r="G330" s="325"/>
      <c r="H330" s="32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25"/>
      <c r="B331" s="325"/>
      <c r="C331" s="325"/>
      <c r="D331" s="326"/>
      <c r="E331" s="325"/>
      <c r="F331" s="326"/>
      <c r="G331" s="325"/>
      <c r="H331" s="32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25"/>
      <c r="B332" s="325"/>
      <c r="C332" s="325"/>
      <c r="D332" s="326"/>
      <c r="E332" s="325"/>
      <c r="F332" s="326"/>
      <c r="G332" s="325"/>
      <c r="H332" s="32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25"/>
      <c r="B333" s="325"/>
      <c r="C333" s="325"/>
      <c r="D333" s="326"/>
      <c r="E333" s="325"/>
      <c r="F333" s="326"/>
      <c r="G333" s="325"/>
      <c r="H333" s="32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25"/>
      <c r="B334" s="325"/>
      <c r="C334" s="325"/>
      <c r="D334" s="326"/>
      <c r="E334" s="325"/>
      <c r="F334" s="326"/>
      <c r="G334" s="325"/>
      <c r="H334" s="32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25"/>
      <c r="B335" s="325"/>
      <c r="C335" s="325"/>
      <c r="D335" s="326"/>
      <c r="E335" s="325"/>
      <c r="F335" s="326"/>
      <c r="G335" s="325"/>
      <c r="H335" s="32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25"/>
      <c r="B336" s="325"/>
      <c r="C336" s="325"/>
      <c r="D336" s="326"/>
      <c r="E336" s="325"/>
      <c r="F336" s="326"/>
      <c r="G336" s="325"/>
      <c r="H336" s="32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25"/>
      <c r="B337" s="325"/>
      <c r="C337" s="325"/>
      <c r="D337" s="326"/>
      <c r="E337" s="325"/>
      <c r="F337" s="326"/>
      <c r="G337" s="325"/>
      <c r="H337" s="32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25"/>
      <c r="B338" s="325"/>
      <c r="C338" s="325"/>
      <c r="D338" s="326"/>
      <c r="E338" s="325"/>
      <c r="F338" s="326"/>
      <c r="G338" s="325"/>
      <c r="H338" s="32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25"/>
      <c r="B339" s="325"/>
      <c r="C339" s="325"/>
      <c r="D339" s="326"/>
      <c r="E339" s="325"/>
      <c r="F339" s="326"/>
      <c r="G339" s="325"/>
      <c r="H339" s="32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25"/>
      <c r="B340" s="325"/>
      <c r="C340" s="325"/>
      <c r="D340" s="326"/>
      <c r="E340" s="325"/>
      <c r="F340" s="326"/>
      <c r="G340" s="325"/>
      <c r="H340" s="32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25"/>
      <c r="B341" s="325"/>
      <c r="C341" s="325"/>
      <c r="D341" s="326"/>
      <c r="E341" s="325"/>
      <c r="F341" s="326"/>
      <c r="G341" s="325"/>
      <c r="H341" s="32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25"/>
      <c r="B342" s="325"/>
      <c r="C342" s="325"/>
      <c r="D342" s="326"/>
      <c r="E342" s="325"/>
      <c r="F342" s="326"/>
      <c r="G342" s="325"/>
      <c r="H342" s="32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25"/>
      <c r="B343" s="325"/>
      <c r="C343" s="325"/>
      <c r="D343" s="326"/>
      <c r="E343" s="325"/>
      <c r="F343" s="326"/>
      <c r="G343" s="325"/>
      <c r="H343" s="32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25"/>
      <c r="B344" s="325"/>
      <c r="C344" s="325"/>
      <c r="D344" s="326"/>
      <c r="E344" s="325"/>
      <c r="F344" s="326"/>
      <c r="G344" s="325"/>
      <c r="H344" s="32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25"/>
      <c r="B345" s="325"/>
      <c r="C345" s="325"/>
      <c r="D345" s="326"/>
      <c r="E345" s="325"/>
      <c r="F345" s="326"/>
      <c r="G345" s="325"/>
      <c r="H345" s="32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25"/>
      <c r="B346" s="325"/>
      <c r="C346" s="325"/>
      <c r="D346" s="326"/>
      <c r="E346" s="325"/>
      <c r="F346" s="326"/>
      <c r="G346" s="325"/>
      <c r="H346" s="32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25"/>
      <c r="B347" s="325"/>
      <c r="C347" s="325"/>
      <c r="D347" s="326"/>
      <c r="E347" s="325"/>
      <c r="F347" s="326"/>
      <c r="G347" s="325"/>
      <c r="H347" s="32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25"/>
      <c r="B348" s="325"/>
      <c r="C348" s="325"/>
      <c r="D348" s="326"/>
      <c r="E348" s="325"/>
      <c r="F348" s="326"/>
      <c r="G348" s="325"/>
      <c r="H348" s="32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25"/>
      <c r="B349" s="325"/>
      <c r="C349" s="325"/>
      <c r="D349" s="326"/>
      <c r="E349" s="325"/>
      <c r="F349" s="326"/>
      <c r="G349" s="325"/>
      <c r="H349" s="32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25"/>
      <c r="B350" s="325"/>
      <c r="C350" s="325"/>
      <c r="D350" s="326"/>
      <c r="E350" s="325"/>
      <c r="F350" s="326"/>
      <c r="G350" s="325"/>
      <c r="H350" s="32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25"/>
      <c r="B351" s="325"/>
      <c r="C351" s="325"/>
      <c r="D351" s="326"/>
      <c r="E351" s="325"/>
      <c r="F351" s="326"/>
      <c r="G351" s="325"/>
      <c r="H351" s="32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25"/>
      <c r="B352" s="325"/>
      <c r="C352" s="325"/>
      <c r="D352" s="326"/>
      <c r="E352" s="325"/>
      <c r="F352" s="326"/>
      <c r="G352" s="325"/>
      <c r="H352" s="32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25"/>
      <c r="B353" s="325"/>
      <c r="C353" s="325"/>
      <c r="D353" s="326"/>
      <c r="E353" s="325"/>
      <c r="F353" s="326"/>
      <c r="G353" s="325"/>
      <c r="H353" s="32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25"/>
      <c r="B354" s="325"/>
      <c r="C354" s="325"/>
      <c r="D354" s="326"/>
      <c r="E354" s="325"/>
      <c r="F354" s="326"/>
      <c r="G354" s="325"/>
      <c r="H354" s="32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25"/>
      <c r="B355" s="325"/>
      <c r="C355" s="325"/>
      <c r="D355" s="326"/>
      <c r="E355" s="325"/>
      <c r="F355" s="326"/>
      <c r="G355" s="325"/>
      <c r="H355" s="32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25"/>
      <c r="B356" s="325"/>
      <c r="C356" s="325"/>
      <c r="D356" s="326"/>
      <c r="E356" s="325"/>
      <c r="F356" s="326"/>
      <c r="G356" s="325"/>
      <c r="H356" s="32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25"/>
      <c r="B357" s="325"/>
      <c r="C357" s="325"/>
      <c r="D357" s="326"/>
      <c r="E357" s="325"/>
      <c r="F357" s="326"/>
      <c r="G357" s="325"/>
      <c r="H357" s="32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25"/>
      <c r="B358" s="325"/>
      <c r="C358" s="325"/>
      <c r="D358" s="326"/>
      <c r="E358" s="325"/>
      <c r="F358" s="326"/>
      <c r="G358" s="325"/>
      <c r="H358" s="32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25"/>
      <c r="B359" s="325"/>
      <c r="C359" s="325"/>
      <c r="D359" s="326"/>
      <c r="E359" s="325"/>
      <c r="F359" s="326"/>
      <c r="G359" s="325"/>
      <c r="H359" s="32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25"/>
      <c r="B360" s="325"/>
      <c r="C360" s="325"/>
      <c r="D360" s="326"/>
      <c r="E360" s="325"/>
      <c r="F360" s="326"/>
      <c r="G360" s="325"/>
      <c r="H360" s="32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25"/>
      <c r="B361" s="325"/>
      <c r="C361" s="325"/>
      <c r="D361" s="326"/>
      <c r="E361" s="325"/>
      <c r="F361" s="326"/>
      <c r="G361" s="325"/>
      <c r="H361" s="32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25"/>
      <c r="B362" s="325"/>
      <c r="C362" s="325"/>
      <c r="D362" s="326"/>
      <c r="E362" s="325"/>
      <c r="F362" s="326"/>
      <c r="G362" s="325"/>
      <c r="H362" s="32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25"/>
      <c r="B363" s="325"/>
      <c r="C363" s="325"/>
      <c r="D363" s="326"/>
      <c r="E363" s="325"/>
      <c r="F363" s="326"/>
      <c r="G363" s="325"/>
      <c r="H363" s="32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25"/>
      <c r="B364" s="325"/>
      <c r="C364" s="325"/>
      <c r="D364" s="326"/>
      <c r="E364" s="325"/>
      <c r="F364" s="326"/>
      <c r="G364" s="325"/>
      <c r="H364" s="32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25"/>
      <c r="B365" s="325"/>
      <c r="C365" s="325"/>
      <c r="D365" s="326"/>
      <c r="E365" s="325"/>
      <c r="F365" s="326"/>
      <c r="G365" s="325"/>
      <c r="H365" s="32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25"/>
      <c r="B366" s="325"/>
      <c r="C366" s="325"/>
      <c r="D366" s="326"/>
      <c r="E366" s="325"/>
      <c r="F366" s="326"/>
      <c r="G366" s="325"/>
      <c r="H366" s="32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25"/>
      <c r="B367" s="325"/>
      <c r="C367" s="325"/>
      <c r="D367" s="326"/>
      <c r="E367" s="325"/>
      <c r="F367" s="326"/>
      <c r="G367" s="325"/>
      <c r="H367" s="32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25"/>
      <c r="B368" s="325"/>
      <c r="C368" s="325"/>
      <c r="D368" s="326"/>
      <c r="E368" s="325"/>
      <c r="F368" s="326"/>
      <c r="G368" s="325"/>
      <c r="H368" s="32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25"/>
      <c r="B369" s="325"/>
      <c r="C369" s="325"/>
      <c r="D369" s="326"/>
      <c r="E369" s="325"/>
      <c r="F369" s="326"/>
      <c r="G369" s="325"/>
      <c r="H369" s="32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25"/>
      <c r="B370" s="325"/>
      <c r="C370" s="325"/>
      <c r="D370" s="326"/>
      <c r="E370" s="325"/>
      <c r="F370" s="326"/>
      <c r="G370" s="325"/>
      <c r="H370" s="32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25"/>
      <c r="B371" s="325"/>
      <c r="C371" s="325"/>
      <c r="D371" s="326"/>
      <c r="E371" s="325"/>
      <c r="F371" s="326"/>
      <c r="G371" s="325"/>
      <c r="H371" s="32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25"/>
      <c r="B372" s="325"/>
      <c r="C372" s="325"/>
      <c r="D372" s="326"/>
      <c r="E372" s="325"/>
      <c r="F372" s="326"/>
      <c r="G372" s="325"/>
      <c r="H372" s="32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25"/>
      <c r="B373" s="325"/>
      <c r="C373" s="325"/>
      <c r="D373" s="326"/>
      <c r="E373" s="325"/>
      <c r="F373" s="326"/>
      <c r="G373" s="325"/>
      <c r="H373" s="32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25"/>
      <c r="B374" s="325"/>
      <c r="C374" s="325"/>
      <c r="D374" s="326"/>
      <c r="E374" s="325"/>
      <c r="F374" s="326"/>
      <c r="G374" s="325"/>
      <c r="H374" s="32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25"/>
      <c r="B375" s="325"/>
      <c r="C375" s="325"/>
      <c r="D375" s="326"/>
      <c r="E375" s="325"/>
      <c r="F375" s="326"/>
      <c r="G375" s="325"/>
      <c r="H375" s="32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25"/>
      <c r="B376" s="325"/>
      <c r="C376" s="325"/>
      <c r="D376" s="326"/>
      <c r="E376" s="325"/>
      <c r="F376" s="326"/>
      <c r="G376" s="325"/>
      <c r="H376" s="32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25"/>
      <c r="B377" s="325"/>
      <c r="C377" s="325"/>
      <c r="D377" s="326"/>
      <c r="E377" s="325"/>
      <c r="F377" s="326"/>
      <c r="G377" s="325"/>
      <c r="H377" s="32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25"/>
      <c r="B378" s="325"/>
      <c r="C378" s="325"/>
      <c r="D378" s="326"/>
      <c r="E378" s="325"/>
      <c r="F378" s="326"/>
      <c r="G378" s="325"/>
      <c r="H378" s="32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25"/>
      <c r="B379" s="325"/>
      <c r="C379" s="325"/>
      <c r="D379" s="326"/>
      <c r="E379" s="325"/>
      <c r="F379" s="326"/>
      <c r="G379" s="325"/>
      <c r="H379" s="32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25"/>
      <c r="B380" s="325"/>
      <c r="C380" s="325"/>
      <c r="D380" s="326"/>
      <c r="E380" s="325"/>
      <c r="F380" s="326"/>
      <c r="G380" s="325"/>
      <c r="H380" s="32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25"/>
      <c r="B381" s="325"/>
      <c r="C381" s="325"/>
      <c r="D381" s="326"/>
      <c r="E381" s="325"/>
      <c r="F381" s="326"/>
      <c r="G381" s="325"/>
      <c r="H381" s="32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25"/>
      <c r="B382" s="325"/>
      <c r="C382" s="325"/>
      <c r="D382" s="326"/>
      <c r="E382" s="325"/>
      <c r="F382" s="326"/>
      <c r="G382" s="325"/>
      <c r="H382" s="32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25"/>
      <c r="B383" s="325"/>
      <c r="C383" s="325"/>
      <c r="D383" s="326"/>
      <c r="E383" s="325"/>
      <c r="F383" s="326"/>
      <c r="G383" s="325"/>
      <c r="H383" s="32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25"/>
      <c r="B384" s="325"/>
      <c r="C384" s="325"/>
      <c r="D384" s="326"/>
      <c r="E384" s="325"/>
      <c r="F384" s="326"/>
      <c r="G384" s="325"/>
      <c r="H384" s="32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25"/>
      <c r="B385" s="325"/>
      <c r="C385" s="325"/>
      <c r="D385" s="326"/>
      <c r="E385" s="325"/>
      <c r="F385" s="326"/>
      <c r="G385" s="325"/>
      <c r="H385" s="32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25"/>
      <c r="B386" s="325"/>
      <c r="C386" s="325"/>
      <c r="D386" s="326"/>
      <c r="E386" s="325"/>
      <c r="F386" s="326"/>
      <c r="G386" s="325"/>
      <c r="H386" s="32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25"/>
      <c r="B387" s="325"/>
      <c r="C387" s="325"/>
      <c r="D387" s="326"/>
      <c r="E387" s="325"/>
      <c r="F387" s="326"/>
      <c r="G387" s="325"/>
      <c r="H387" s="32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25"/>
      <c r="B388" s="325"/>
      <c r="C388" s="325"/>
      <c r="D388" s="326"/>
      <c r="E388" s="325"/>
      <c r="F388" s="326"/>
      <c r="G388" s="325"/>
      <c r="H388" s="32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25"/>
      <c r="B389" s="325"/>
      <c r="C389" s="325"/>
      <c r="D389" s="326"/>
      <c r="E389" s="325"/>
      <c r="F389" s="326"/>
      <c r="G389" s="325"/>
      <c r="H389" s="32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25"/>
      <c r="B390" s="325"/>
      <c r="C390" s="325"/>
      <c r="D390" s="326"/>
      <c r="E390" s="325"/>
      <c r="F390" s="326"/>
      <c r="G390" s="325"/>
      <c r="H390" s="32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25"/>
      <c r="B391" s="325"/>
      <c r="C391" s="325"/>
      <c r="D391" s="326"/>
      <c r="E391" s="325"/>
      <c r="F391" s="326"/>
      <c r="G391" s="325"/>
      <c r="H391" s="32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25"/>
      <c r="B392" s="325"/>
      <c r="C392" s="325"/>
      <c r="D392" s="326"/>
      <c r="E392" s="325"/>
      <c r="F392" s="326"/>
      <c r="G392" s="325"/>
      <c r="H392" s="32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25"/>
      <c r="B393" s="325"/>
      <c r="C393" s="325"/>
      <c r="D393" s="326"/>
      <c r="E393" s="325"/>
      <c r="F393" s="326"/>
      <c r="G393" s="325"/>
      <c r="H393" s="32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25"/>
      <c r="B394" s="325"/>
      <c r="C394" s="325"/>
      <c r="D394" s="326"/>
      <c r="E394" s="325"/>
      <c r="F394" s="326"/>
      <c r="G394" s="325"/>
      <c r="H394" s="32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25"/>
      <c r="B395" s="325"/>
      <c r="C395" s="325"/>
      <c r="D395" s="326"/>
      <c r="E395" s="325"/>
      <c r="F395" s="326"/>
      <c r="G395" s="325"/>
      <c r="H395" s="32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25"/>
      <c r="B396" s="325"/>
      <c r="C396" s="325"/>
      <c r="D396" s="326"/>
      <c r="E396" s="325"/>
      <c r="F396" s="326"/>
      <c r="G396" s="325"/>
      <c r="H396" s="32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25"/>
      <c r="B397" s="325"/>
      <c r="C397" s="325"/>
      <c r="D397" s="326"/>
      <c r="E397" s="325"/>
      <c r="F397" s="326"/>
      <c r="G397" s="325"/>
      <c r="H397" s="32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25"/>
      <c r="B398" s="325"/>
      <c r="C398" s="325"/>
      <c r="D398" s="326"/>
      <c r="E398" s="325"/>
      <c r="F398" s="326"/>
      <c r="G398" s="325"/>
      <c r="H398" s="32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25"/>
      <c r="B399" s="325"/>
      <c r="C399" s="325"/>
      <c r="D399" s="326"/>
      <c r="E399" s="325"/>
      <c r="F399" s="326"/>
      <c r="G399" s="325"/>
      <c r="H399" s="32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25"/>
      <c r="B400" s="325"/>
      <c r="C400" s="325"/>
      <c r="D400" s="326"/>
      <c r="E400" s="325"/>
      <c r="F400" s="326"/>
      <c r="G400" s="325"/>
      <c r="H400" s="32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25"/>
      <c r="B401" s="325"/>
      <c r="C401" s="325"/>
      <c r="D401" s="326"/>
      <c r="E401" s="325"/>
      <c r="F401" s="326"/>
      <c r="G401" s="325"/>
      <c r="H401" s="32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25"/>
      <c r="B402" s="325"/>
      <c r="C402" s="325"/>
      <c r="D402" s="326"/>
      <c r="E402" s="325"/>
      <c r="F402" s="326"/>
      <c r="G402" s="325"/>
      <c r="H402" s="32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25"/>
      <c r="B403" s="325"/>
      <c r="C403" s="325"/>
      <c r="D403" s="326"/>
      <c r="E403" s="325"/>
      <c r="F403" s="326"/>
      <c r="G403" s="325"/>
      <c r="H403" s="32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25"/>
      <c r="B404" s="325"/>
      <c r="C404" s="325"/>
      <c r="D404" s="326"/>
      <c r="E404" s="325"/>
      <c r="F404" s="326"/>
      <c r="G404" s="325"/>
      <c r="H404" s="32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25"/>
      <c r="B405" s="325"/>
      <c r="C405" s="325"/>
      <c r="D405" s="326"/>
      <c r="E405" s="325"/>
      <c r="F405" s="326"/>
      <c r="G405" s="325"/>
      <c r="H405" s="32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25"/>
      <c r="B406" s="325"/>
      <c r="C406" s="325"/>
      <c r="D406" s="326"/>
      <c r="E406" s="325"/>
      <c r="F406" s="326"/>
      <c r="G406" s="325"/>
      <c r="H406" s="32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25"/>
      <c r="B407" s="325"/>
      <c r="C407" s="325"/>
      <c r="D407" s="326"/>
      <c r="E407" s="325"/>
      <c r="F407" s="326"/>
      <c r="G407" s="325"/>
      <c r="H407" s="32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25"/>
      <c r="B408" s="325"/>
      <c r="C408" s="325"/>
      <c r="D408" s="326"/>
      <c r="E408" s="325"/>
      <c r="F408" s="326"/>
      <c r="G408" s="325"/>
      <c r="H408" s="32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25"/>
      <c r="B409" s="325"/>
      <c r="C409" s="325"/>
      <c r="D409" s="326"/>
      <c r="E409" s="325"/>
      <c r="F409" s="326"/>
      <c r="G409" s="325"/>
      <c r="H409" s="32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25"/>
      <c r="B410" s="325"/>
      <c r="C410" s="325"/>
      <c r="D410" s="326"/>
      <c r="E410" s="325"/>
      <c r="F410" s="326"/>
      <c r="G410" s="325"/>
      <c r="H410" s="32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25"/>
      <c r="B411" s="325"/>
      <c r="C411" s="325"/>
      <c r="D411" s="326"/>
      <c r="E411" s="325"/>
      <c r="F411" s="326"/>
      <c r="G411" s="325"/>
      <c r="H411" s="32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25"/>
      <c r="B412" s="325"/>
      <c r="C412" s="325"/>
      <c r="D412" s="326"/>
      <c r="E412" s="325"/>
      <c r="F412" s="326"/>
      <c r="G412" s="325"/>
      <c r="H412" s="32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25"/>
      <c r="B413" s="325"/>
      <c r="C413" s="325"/>
      <c r="D413" s="326"/>
      <c r="E413" s="325"/>
      <c r="F413" s="326"/>
      <c r="G413" s="325"/>
      <c r="H413" s="32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25"/>
      <c r="B414" s="325"/>
      <c r="C414" s="325"/>
      <c r="D414" s="326"/>
      <c r="E414" s="325"/>
      <c r="F414" s="326"/>
      <c r="G414" s="325"/>
      <c r="H414" s="32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25"/>
      <c r="B415" s="325"/>
      <c r="C415" s="325"/>
      <c r="D415" s="326"/>
      <c r="E415" s="325"/>
      <c r="F415" s="326"/>
      <c r="G415" s="325"/>
      <c r="H415" s="32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25"/>
      <c r="B416" s="325"/>
      <c r="C416" s="325"/>
      <c r="D416" s="326"/>
      <c r="E416" s="325"/>
      <c r="F416" s="326"/>
      <c r="G416" s="325"/>
      <c r="H416" s="32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25"/>
      <c r="B417" s="325"/>
      <c r="C417" s="325"/>
      <c r="D417" s="326"/>
      <c r="E417" s="325"/>
      <c r="F417" s="326"/>
      <c r="G417" s="325"/>
      <c r="H417" s="32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25"/>
      <c r="B418" s="325"/>
      <c r="C418" s="325"/>
      <c r="D418" s="326"/>
      <c r="E418" s="325"/>
      <c r="F418" s="326"/>
      <c r="G418" s="325"/>
      <c r="H418" s="32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25"/>
      <c r="B419" s="325"/>
      <c r="C419" s="325"/>
      <c r="D419" s="326"/>
      <c r="E419" s="325"/>
      <c r="F419" s="326"/>
      <c r="G419" s="325"/>
      <c r="H419" s="32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25"/>
      <c r="B420" s="325"/>
      <c r="C420" s="325"/>
      <c r="D420" s="326"/>
      <c r="E420" s="325"/>
      <c r="F420" s="326"/>
      <c r="G420" s="325"/>
      <c r="H420" s="32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25"/>
      <c r="B421" s="325"/>
      <c r="C421" s="325"/>
      <c r="D421" s="326"/>
      <c r="E421" s="325"/>
      <c r="F421" s="326"/>
      <c r="G421" s="325"/>
      <c r="H421" s="32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25"/>
      <c r="B422" s="325"/>
      <c r="C422" s="325"/>
      <c r="D422" s="326"/>
      <c r="E422" s="325"/>
      <c r="F422" s="326"/>
      <c r="G422" s="325"/>
      <c r="H422" s="32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25"/>
      <c r="B423" s="325"/>
      <c r="C423" s="325"/>
      <c r="D423" s="326"/>
      <c r="E423" s="325"/>
      <c r="F423" s="326"/>
      <c r="G423" s="325"/>
      <c r="H423" s="32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25"/>
      <c r="B424" s="325"/>
      <c r="C424" s="325"/>
      <c r="D424" s="326"/>
      <c r="E424" s="325"/>
      <c r="F424" s="326"/>
      <c r="G424" s="325"/>
      <c r="H424" s="32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25"/>
      <c r="B425" s="325"/>
      <c r="C425" s="325"/>
      <c r="D425" s="326"/>
      <c r="E425" s="325"/>
      <c r="F425" s="326"/>
      <c r="G425" s="325"/>
      <c r="H425" s="32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25"/>
      <c r="B426" s="325"/>
      <c r="C426" s="325"/>
      <c r="D426" s="326"/>
      <c r="E426" s="325"/>
      <c r="F426" s="326"/>
      <c r="G426" s="325"/>
      <c r="H426" s="32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25"/>
      <c r="B427" s="325"/>
      <c r="C427" s="325"/>
      <c r="D427" s="326"/>
      <c r="E427" s="325"/>
      <c r="F427" s="326"/>
      <c r="G427" s="325"/>
      <c r="H427" s="32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25"/>
      <c r="B428" s="325"/>
      <c r="C428" s="325"/>
      <c r="D428" s="326"/>
      <c r="E428" s="325"/>
      <c r="F428" s="326"/>
      <c r="G428" s="325"/>
      <c r="H428" s="32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25"/>
      <c r="B429" s="325"/>
      <c r="C429" s="325"/>
      <c r="D429" s="326"/>
      <c r="E429" s="325"/>
      <c r="F429" s="326"/>
      <c r="G429" s="325"/>
      <c r="H429" s="32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25"/>
      <c r="B430" s="325"/>
      <c r="C430" s="325"/>
      <c r="D430" s="326"/>
      <c r="E430" s="325"/>
      <c r="F430" s="326"/>
      <c r="G430" s="325"/>
      <c r="H430" s="32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25"/>
      <c r="B431" s="325"/>
      <c r="C431" s="325"/>
      <c r="D431" s="326"/>
      <c r="E431" s="325"/>
      <c r="F431" s="326"/>
      <c r="G431" s="325"/>
      <c r="H431" s="32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25"/>
      <c r="B432" s="325"/>
      <c r="C432" s="325"/>
      <c r="D432" s="326"/>
      <c r="E432" s="325"/>
      <c r="F432" s="326"/>
      <c r="G432" s="325"/>
      <c r="H432" s="32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25"/>
      <c r="B433" s="325"/>
      <c r="C433" s="325"/>
      <c r="D433" s="326"/>
      <c r="E433" s="325"/>
      <c r="F433" s="326"/>
      <c r="G433" s="325"/>
      <c r="H433" s="32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25"/>
      <c r="B434" s="325"/>
      <c r="C434" s="325"/>
      <c r="D434" s="326"/>
      <c r="E434" s="325"/>
      <c r="F434" s="326"/>
      <c r="G434" s="325"/>
      <c r="H434" s="32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25"/>
      <c r="B435" s="325"/>
      <c r="C435" s="325"/>
      <c r="D435" s="326"/>
      <c r="E435" s="325"/>
      <c r="F435" s="326"/>
      <c r="G435" s="325"/>
      <c r="H435" s="32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25"/>
      <c r="B436" s="325"/>
      <c r="C436" s="325"/>
      <c r="D436" s="326"/>
      <c r="E436" s="325"/>
      <c r="F436" s="326"/>
      <c r="G436" s="325"/>
      <c r="H436" s="32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25"/>
      <c r="B437" s="325"/>
      <c r="C437" s="325"/>
      <c r="D437" s="326"/>
      <c r="E437" s="325"/>
      <c r="F437" s="326"/>
      <c r="G437" s="325"/>
      <c r="H437" s="32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25"/>
      <c r="B438" s="325"/>
      <c r="C438" s="325"/>
      <c r="D438" s="326"/>
      <c r="E438" s="325"/>
      <c r="F438" s="326"/>
      <c r="G438" s="325"/>
      <c r="H438" s="32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25"/>
      <c r="B439" s="325"/>
      <c r="C439" s="325"/>
      <c r="D439" s="326"/>
      <c r="E439" s="325"/>
      <c r="F439" s="326"/>
      <c r="G439" s="325"/>
      <c r="H439" s="32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25"/>
      <c r="B440" s="325"/>
      <c r="C440" s="325"/>
      <c r="D440" s="326"/>
      <c r="E440" s="325"/>
      <c r="F440" s="326"/>
      <c r="G440" s="325"/>
      <c r="H440" s="32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25"/>
      <c r="B441" s="325"/>
      <c r="C441" s="325"/>
      <c r="D441" s="326"/>
      <c r="E441" s="325"/>
      <c r="F441" s="326"/>
      <c r="G441" s="325"/>
      <c r="H441" s="32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25"/>
      <c r="B442" s="325"/>
      <c r="C442" s="325"/>
      <c r="D442" s="326"/>
      <c r="E442" s="325"/>
      <c r="F442" s="326"/>
      <c r="G442" s="325"/>
      <c r="H442" s="32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25"/>
      <c r="B443" s="325"/>
      <c r="C443" s="325"/>
      <c r="D443" s="326"/>
      <c r="E443" s="325"/>
      <c r="F443" s="326"/>
      <c r="G443" s="325"/>
      <c r="H443" s="32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25"/>
      <c r="B444" s="325"/>
      <c r="C444" s="325"/>
      <c r="D444" s="326"/>
      <c r="E444" s="325"/>
      <c r="F444" s="326"/>
      <c r="G444" s="325"/>
      <c r="H444" s="32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25"/>
      <c r="B445" s="325"/>
      <c r="C445" s="325"/>
      <c r="D445" s="326"/>
      <c r="E445" s="325"/>
      <c r="F445" s="326"/>
      <c r="G445" s="325"/>
      <c r="H445" s="32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25"/>
      <c r="B446" s="325"/>
      <c r="C446" s="325"/>
      <c r="D446" s="326"/>
      <c r="E446" s="325"/>
      <c r="F446" s="326"/>
      <c r="G446" s="325"/>
      <c r="H446" s="32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25"/>
      <c r="B447" s="325"/>
      <c r="C447" s="325"/>
      <c r="D447" s="326"/>
      <c r="E447" s="325"/>
      <c r="F447" s="326"/>
      <c r="G447" s="325"/>
      <c r="H447" s="32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25"/>
      <c r="B448" s="325"/>
      <c r="C448" s="325"/>
      <c r="D448" s="326"/>
      <c r="E448" s="325"/>
      <c r="F448" s="326"/>
      <c r="G448" s="325"/>
      <c r="H448" s="32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25"/>
      <c r="B449" s="325"/>
      <c r="C449" s="325"/>
      <c r="D449" s="326"/>
      <c r="E449" s="325"/>
      <c r="F449" s="326"/>
      <c r="G449" s="325"/>
      <c r="H449" s="32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25"/>
      <c r="B450" s="325"/>
      <c r="C450" s="325"/>
      <c r="D450" s="326"/>
      <c r="E450" s="325"/>
      <c r="F450" s="326"/>
      <c r="G450" s="325"/>
      <c r="H450" s="32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25"/>
      <c r="B451" s="325"/>
      <c r="C451" s="325"/>
      <c r="D451" s="326"/>
      <c r="E451" s="325"/>
      <c r="F451" s="326"/>
      <c r="G451" s="325"/>
      <c r="H451" s="32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25"/>
      <c r="B452" s="325"/>
      <c r="C452" s="325"/>
      <c r="D452" s="326"/>
      <c r="E452" s="325"/>
      <c r="F452" s="326"/>
      <c r="G452" s="325"/>
      <c r="H452" s="32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25"/>
      <c r="B453" s="325"/>
      <c r="C453" s="325"/>
      <c r="D453" s="326"/>
      <c r="E453" s="325"/>
      <c r="F453" s="326"/>
      <c r="G453" s="325"/>
      <c r="H453" s="32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25"/>
      <c r="B454" s="325"/>
      <c r="C454" s="325"/>
      <c r="D454" s="326"/>
      <c r="E454" s="325"/>
      <c r="F454" s="326"/>
      <c r="G454" s="325"/>
      <c r="H454" s="32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25"/>
      <c r="B455" s="325"/>
      <c r="C455" s="325"/>
      <c r="D455" s="326"/>
      <c r="E455" s="325"/>
      <c r="F455" s="326"/>
      <c r="G455" s="325"/>
      <c r="H455" s="32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25"/>
      <c r="B456" s="325"/>
      <c r="C456" s="325"/>
      <c r="D456" s="326"/>
      <c r="E456" s="325"/>
      <c r="F456" s="326"/>
      <c r="G456" s="325"/>
      <c r="H456" s="32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25"/>
      <c r="B457" s="325"/>
      <c r="C457" s="325"/>
      <c r="D457" s="326"/>
      <c r="E457" s="325"/>
      <c r="F457" s="326"/>
      <c r="G457" s="325"/>
      <c r="H457" s="32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25"/>
      <c r="B458" s="325"/>
      <c r="C458" s="325"/>
      <c r="D458" s="326"/>
      <c r="E458" s="325"/>
      <c r="F458" s="326"/>
      <c r="G458" s="325"/>
      <c r="H458" s="32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25"/>
      <c r="B459" s="325"/>
      <c r="C459" s="325"/>
      <c r="D459" s="326"/>
      <c r="E459" s="325"/>
      <c r="F459" s="326"/>
      <c r="G459" s="325"/>
      <c r="H459" s="32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25"/>
      <c r="B460" s="325"/>
      <c r="C460" s="325"/>
      <c r="D460" s="326"/>
      <c r="E460" s="325"/>
      <c r="F460" s="326"/>
      <c r="G460" s="325"/>
      <c r="H460" s="32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25"/>
      <c r="B461" s="325"/>
      <c r="C461" s="325"/>
      <c r="D461" s="326"/>
      <c r="E461" s="325"/>
      <c r="F461" s="326"/>
      <c r="G461" s="325"/>
      <c r="H461" s="32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25"/>
      <c r="B462" s="325"/>
      <c r="C462" s="325"/>
      <c r="D462" s="326"/>
      <c r="E462" s="325"/>
      <c r="F462" s="326"/>
      <c r="G462" s="325"/>
      <c r="H462" s="32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25"/>
      <c r="B463" s="325"/>
      <c r="C463" s="325"/>
      <c r="D463" s="326"/>
      <c r="E463" s="325"/>
      <c r="F463" s="326"/>
      <c r="G463" s="325"/>
      <c r="H463" s="32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25"/>
      <c r="B464" s="325"/>
      <c r="C464" s="325"/>
      <c r="D464" s="326"/>
      <c r="E464" s="325"/>
      <c r="F464" s="326"/>
      <c r="G464" s="325"/>
      <c r="H464" s="32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25"/>
      <c r="B465" s="325"/>
      <c r="C465" s="325"/>
      <c r="D465" s="326"/>
      <c r="E465" s="325"/>
      <c r="F465" s="326"/>
      <c r="G465" s="325"/>
      <c r="H465" s="32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25"/>
      <c r="B466" s="325"/>
      <c r="C466" s="325"/>
      <c r="D466" s="326"/>
      <c r="E466" s="325"/>
      <c r="F466" s="326"/>
      <c r="G466" s="325"/>
      <c r="H466" s="32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25"/>
      <c r="B467" s="325"/>
      <c r="C467" s="325"/>
      <c r="D467" s="326"/>
      <c r="E467" s="325"/>
      <c r="F467" s="326"/>
      <c r="G467" s="325"/>
      <c r="H467" s="32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25"/>
      <c r="B468" s="325"/>
      <c r="C468" s="325"/>
      <c r="D468" s="326"/>
      <c r="E468" s="325"/>
      <c r="F468" s="326"/>
      <c r="G468" s="325"/>
      <c r="H468" s="32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25"/>
      <c r="B469" s="325"/>
      <c r="C469" s="325"/>
      <c r="D469" s="326"/>
      <c r="E469" s="325"/>
      <c r="F469" s="326"/>
      <c r="G469" s="325"/>
      <c r="H469" s="32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25"/>
      <c r="B470" s="325"/>
      <c r="C470" s="325"/>
      <c r="D470" s="326"/>
      <c r="E470" s="325"/>
      <c r="F470" s="326"/>
      <c r="G470" s="325"/>
      <c r="H470" s="32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25"/>
      <c r="B471" s="325"/>
      <c r="C471" s="325"/>
      <c r="D471" s="326"/>
      <c r="E471" s="325"/>
      <c r="F471" s="326"/>
      <c r="G471" s="325"/>
      <c r="H471" s="32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25"/>
      <c r="B472" s="325"/>
      <c r="C472" s="325"/>
      <c r="D472" s="326"/>
      <c r="E472" s="325"/>
      <c r="F472" s="326"/>
      <c r="G472" s="325"/>
      <c r="H472" s="32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25"/>
      <c r="B473" s="325"/>
      <c r="C473" s="325"/>
      <c r="D473" s="326"/>
      <c r="E473" s="325"/>
      <c r="F473" s="326"/>
      <c r="G473" s="325"/>
      <c r="H473" s="32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25"/>
      <c r="B474" s="325"/>
      <c r="C474" s="325"/>
      <c r="D474" s="326"/>
      <c r="E474" s="325"/>
      <c r="F474" s="326"/>
      <c r="G474" s="325"/>
      <c r="H474" s="32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25"/>
      <c r="B475" s="325"/>
      <c r="C475" s="325"/>
      <c r="D475" s="326"/>
      <c r="E475" s="325"/>
      <c r="F475" s="326"/>
      <c r="G475" s="325"/>
      <c r="H475" s="32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25"/>
      <c r="B476" s="325"/>
      <c r="C476" s="325"/>
      <c r="D476" s="326"/>
      <c r="E476" s="325"/>
      <c r="F476" s="326"/>
      <c r="G476" s="325"/>
      <c r="H476" s="32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25"/>
      <c r="B477" s="325"/>
      <c r="C477" s="325"/>
      <c r="D477" s="326"/>
      <c r="E477" s="325"/>
      <c r="F477" s="326"/>
      <c r="G477" s="325"/>
      <c r="H477" s="32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25"/>
      <c r="B478" s="325"/>
      <c r="C478" s="325"/>
      <c r="D478" s="326"/>
      <c r="E478" s="325"/>
      <c r="F478" s="326"/>
      <c r="G478" s="325"/>
      <c r="H478" s="32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25"/>
      <c r="B479" s="325"/>
      <c r="C479" s="325"/>
      <c r="D479" s="326"/>
      <c r="E479" s="325"/>
      <c r="F479" s="326"/>
      <c r="G479" s="325"/>
      <c r="H479" s="32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25"/>
      <c r="B480" s="325"/>
      <c r="C480" s="325"/>
      <c r="D480" s="326"/>
      <c r="E480" s="325"/>
      <c r="F480" s="326"/>
      <c r="G480" s="325"/>
      <c r="H480" s="32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25"/>
      <c r="B481" s="325"/>
      <c r="C481" s="325"/>
      <c r="D481" s="326"/>
      <c r="E481" s="325"/>
      <c r="F481" s="326"/>
      <c r="G481" s="325"/>
      <c r="H481" s="32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25"/>
      <c r="B482" s="325"/>
      <c r="C482" s="325"/>
      <c r="D482" s="326"/>
      <c r="E482" s="325"/>
      <c r="F482" s="326"/>
      <c r="G482" s="325"/>
      <c r="H482" s="32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25"/>
      <c r="B483" s="325"/>
      <c r="C483" s="325"/>
      <c r="D483" s="326"/>
      <c r="E483" s="325"/>
      <c r="F483" s="326"/>
      <c r="G483" s="325"/>
      <c r="H483" s="32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25"/>
      <c r="B484" s="325"/>
      <c r="C484" s="325"/>
      <c r="D484" s="326"/>
      <c r="E484" s="325"/>
      <c r="F484" s="326"/>
      <c r="G484" s="325"/>
      <c r="H484" s="32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25"/>
      <c r="B485" s="325"/>
      <c r="C485" s="325"/>
      <c r="D485" s="326"/>
      <c r="E485" s="325"/>
      <c r="F485" s="326"/>
      <c r="G485" s="325"/>
      <c r="H485" s="32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25"/>
      <c r="B486" s="325"/>
      <c r="C486" s="325"/>
      <c r="D486" s="326"/>
      <c r="E486" s="325"/>
      <c r="F486" s="326"/>
      <c r="G486" s="325"/>
      <c r="H486" s="32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25"/>
      <c r="B487" s="325"/>
      <c r="C487" s="325"/>
      <c r="D487" s="326"/>
      <c r="E487" s="325"/>
      <c r="F487" s="326"/>
      <c r="G487" s="325"/>
      <c r="H487" s="32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25"/>
      <c r="B488" s="325"/>
      <c r="C488" s="325"/>
      <c r="D488" s="326"/>
      <c r="E488" s="325"/>
      <c r="F488" s="326"/>
      <c r="G488" s="325"/>
      <c r="H488" s="32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25"/>
      <c r="B489" s="325"/>
      <c r="C489" s="325"/>
      <c r="D489" s="326"/>
      <c r="E489" s="325"/>
      <c r="F489" s="326"/>
      <c r="G489" s="325"/>
      <c r="H489" s="32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25"/>
      <c r="B490" s="325"/>
      <c r="C490" s="325"/>
      <c r="D490" s="326"/>
      <c r="E490" s="325"/>
      <c r="F490" s="326"/>
      <c r="G490" s="325"/>
      <c r="H490" s="32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25"/>
      <c r="B491" s="325"/>
      <c r="C491" s="325"/>
      <c r="D491" s="326"/>
      <c r="E491" s="325"/>
      <c r="F491" s="326"/>
      <c r="G491" s="325"/>
      <c r="H491" s="32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25"/>
      <c r="B492" s="325"/>
      <c r="C492" s="325"/>
      <c r="D492" s="326"/>
      <c r="E492" s="325"/>
      <c r="F492" s="326"/>
      <c r="G492" s="325"/>
      <c r="H492" s="32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25"/>
      <c r="B493" s="325"/>
      <c r="C493" s="325"/>
      <c r="D493" s="326"/>
      <c r="E493" s="325"/>
      <c r="F493" s="326"/>
      <c r="G493" s="325"/>
      <c r="H493" s="32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25"/>
      <c r="B494" s="325"/>
      <c r="C494" s="325"/>
      <c r="D494" s="326"/>
      <c r="E494" s="325"/>
      <c r="F494" s="326"/>
      <c r="G494" s="325"/>
      <c r="H494" s="32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25"/>
      <c r="B495" s="325"/>
      <c r="C495" s="325"/>
      <c r="D495" s="326"/>
      <c r="E495" s="325"/>
      <c r="F495" s="326"/>
      <c r="G495" s="325"/>
      <c r="H495" s="32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25"/>
      <c r="B496" s="325"/>
      <c r="C496" s="325"/>
      <c r="D496" s="326"/>
      <c r="E496" s="325"/>
      <c r="F496" s="326"/>
      <c r="G496" s="325"/>
      <c r="H496" s="32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25"/>
      <c r="B497" s="325"/>
      <c r="C497" s="325"/>
      <c r="D497" s="326"/>
      <c r="E497" s="325"/>
      <c r="F497" s="326"/>
      <c r="G497" s="325"/>
      <c r="H497" s="32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25"/>
      <c r="B498" s="325"/>
      <c r="C498" s="325"/>
      <c r="D498" s="326"/>
      <c r="E498" s="325"/>
      <c r="F498" s="326"/>
      <c r="G498" s="325"/>
      <c r="H498" s="32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25"/>
      <c r="B499" s="325"/>
      <c r="C499" s="325"/>
      <c r="D499" s="326"/>
      <c r="E499" s="325"/>
      <c r="F499" s="326"/>
      <c r="G499" s="325"/>
      <c r="H499" s="32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25"/>
      <c r="B500" s="325"/>
      <c r="C500" s="325"/>
      <c r="D500" s="326"/>
      <c r="E500" s="325"/>
      <c r="F500" s="326"/>
      <c r="G500" s="325"/>
      <c r="H500" s="32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25"/>
      <c r="B501" s="325"/>
      <c r="C501" s="325"/>
      <c r="D501" s="326"/>
      <c r="E501" s="325"/>
      <c r="F501" s="326"/>
      <c r="G501" s="325"/>
      <c r="H501" s="32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25"/>
      <c r="B502" s="325"/>
      <c r="C502" s="325"/>
      <c r="D502" s="326"/>
      <c r="E502" s="325"/>
      <c r="F502" s="326"/>
      <c r="G502" s="325"/>
      <c r="H502" s="32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25"/>
      <c r="B503" s="325"/>
      <c r="C503" s="325"/>
      <c r="D503" s="326"/>
      <c r="E503" s="325"/>
      <c r="F503" s="326"/>
      <c r="G503" s="325"/>
      <c r="H503" s="32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25"/>
      <c r="B504" s="325"/>
      <c r="C504" s="325"/>
      <c r="D504" s="326"/>
      <c r="E504" s="325"/>
      <c r="F504" s="326"/>
      <c r="G504" s="325"/>
      <c r="H504" s="32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25"/>
      <c r="B505" s="325"/>
      <c r="C505" s="325"/>
      <c r="D505" s="326"/>
      <c r="E505" s="325"/>
      <c r="F505" s="326"/>
      <c r="G505" s="325"/>
      <c r="H505" s="32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25"/>
      <c r="B506" s="325"/>
      <c r="C506" s="325"/>
      <c r="D506" s="326"/>
      <c r="E506" s="325"/>
      <c r="F506" s="326"/>
      <c r="G506" s="325"/>
      <c r="H506" s="32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25"/>
      <c r="B507" s="325"/>
      <c r="C507" s="325"/>
      <c r="D507" s="326"/>
      <c r="E507" s="325"/>
      <c r="F507" s="326"/>
      <c r="G507" s="325"/>
      <c r="H507" s="32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25"/>
      <c r="B508" s="325"/>
      <c r="C508" s="325"/>
      <c r="D508" s="326"/>
      <c r="E508" s="325"/>
      <c r="F508" s="326"/>
      <c r="G508" s="325"/>
      <c r="H508" s="32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25"/>
      <c r="B509" s="325"/>
      <c r="C509" s="325"/>
      <c r="D509" s="326"/>
      <c r="E509" s="325"/>
      <c r="F509" s="326"/>
      <c r="G509" s="325"/>
      <c r="H509" s="32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25"/>
      <c r="B510" s="325"/>
      <c r="C510" s="325"/>
      <c r="D510" s="326"/>
      <c r="E510" s="325"/>
      <c r="F510" s="326"/>
      <c r="G510" s="325"/>
      <c r="H510" s="32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25"/>
      <c r="B511" s="325"/>
      <c r="C511" s="325"/>
      <c r="D511" s="326"/>
      <c r="E511" s="325"/>
      <c r="F511" s="326"/>
      <c r="G511" s="325"/>
      <c r="H511" s="32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25"/>
      <c r="B512" s="325"/>
      <c r="C512" s="325"/>
      <c r="D512" s="326"/>
      <c r="E512" s="325"/>
      <c r="F512" s="326"/>
      <c r="G512" s="325"/>
      <c r="H512" s="32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25"/>
      <c r="B513" s="325"/>
      <c r="C513" s="325"/>
      <c r="D513" s="326"/>
      <c r="E513" s="325"/>
      <c r="F513" s="326"/>
      <c r="G513" s="325"/>
      <c r="H513" s="32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25"/>
      <c r="B514" s="325"/>
      <c r="C514" s="325"/>
      <c r="D514" s="326"/>
      <c r="E514" s="325"/>
      <c r="F514" s="326"/>
      <c r="G514" s="325"/>
      <c r="H514" s="32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25"/>
      <c r="B515" s="325"/>
      <c r="C515" s="325"/>
      <c r="D515" s="326"/>
      <c r="E515" s="325"/>
      <c r="F515" s="326"/>
      <c r="G515" s="325"/>
      <c r="H515" s="32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25"/>
      <c r="B516" s="325"/>
      <c r="C516" s="325"/>
      <c r="D516" s="326"/>
      <c r="E516" s="325"/>
      <c r="F516" s="326"/>
      <c r="G516" s="325"/>
      <c r="H516" s="32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25"/>
      <c r="B517" s="325"/>
      <c r="C517" s="325"/>
      <c r="D517" s="326"/>
      <c r="E517" s="325"/>
      <c r="F517" s="326"/>
      <c r="G517" s="325"/>
      <c r="H517" s="32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25"/>
      <c r="B518" s="325"/>
      <c r="C518" s="325"/>
      <c r="D518" s="326"/>
      <c r="E518" s="325"/>
      <c r="F518" s="326"/>
      <c r="G518" s="325"/>
      <c r="H518" s="32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25"/>
      <c r="B519" s="325"/>
      <c r="C519" s="325"/>
      <c r="D519" s="326"/>
      <c r="E519" s="325"/>
      <c r="F519" s="326"/>
      <c r="G519" s="325"/>
      <c r="H519" s="32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25"/>
      <c r="B520" s="325"/>
      <c r="C520" s="325"/>
      <c r="D520" s="326"/>
      <c r="E520" s="325"/>
      <c r="F520" s="326"/>
      <c r="G520" s="325"/>
      <c r="H520" s="32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25"/>
      <c r="B521" s="325"/>
      <c r="C521" s="325"/>
      <c r="D521" s="326"/>
      <c r="E521" s="325"/>
      <c r="F521" s="326"/>
      <c r="G521" s="325"/>
      <c r="H521" s="32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25"/>
      <c r="B522" s="325"/>
      <c r="C522" s="325"/>
      <c r="D522" s="326"/>
      <c r="E522" s="325"/>
      <c r="F522" s="326"/>
      <c r="G522" s="325"/>
      <c r="H522" s="32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25"/>
      <c r="B523" s="325"/>
      <c r="C523" s="325"/>
      <c r="D523" s="326"/>
      <c r="E523" s="325"/>
      <c r="F523" s="326"/>
      <c r="G523" s="325"/>
      <c r="H523" s="32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25"/>
      <c r="B524" s="325"/>
      <c r="C524" s="325"/>
      <c r="D524" s="326"/>
      <c r="E524" s="325"/>
      <c r="F524" s="326"/>
      <c r="G524" s="325"/>
      <c r="H524" s="32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25"/>
      <c r="B525" s="325"/>
      <c r="C525" s="325"/>
      <c r="D525" s="326"/>
      <c r="E525" s="325"/>
      <c r="F525" s="326"/>
      <c r="G525" s="325"/>
      <c r="H525" s="32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25"/>
      <c r="B526" s="325"/>
      <c r="C526" s="325"/>
      <c r="D526" s="326"/>
      <c r="E526" s="325"/>
      <c r="F526" s="326"/>
      <c r="G526" s="325"/>
      <c r="H526" s="32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25"/>
      <c r="B527" s="325"/>
      <c r="C527" s="325"/>
      <c r="D527" s="326"/>
      <c r="E527" s="325"/>
      <c r="F527" s="326"/>
      <c r="G527" s="325"/>
      <c r="H527" s="32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25"/>
      <c r="B528" s="325"/>
      <c r="C528" s="325"/>
      <c r="D528" s="326"/>
      <c r="E528" s="325"/>
      <c r="F528" s="326"/>
      <c r="G528" s="325"/>
      <c r="H528" s="32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25"/>
      <c r="B529" s="325"/>
      <c r="C529" s="325"/>
      <c r="D529" s="326"/>
      <c r="E529" s="325"/>
      <c r="F529" s="326"/>
      <c r="G529" s="325"/>
      <c r="H529" s="32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25"/>
      <c r="B530" s="325"/>
      <c r="C530" s="325"/>
      <c r="D530" s="326"/>
      <c r="E530" s="325"/>
      <c r="F530" s="326"/>
      <c r="G530" s="325"/>
      <c r="H530" s="32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25"/>
      <c r="B531" s="325"/>
      <c r="C531" s="325"/>
      <c r="D531" s="326"/>
      <c r="E531" s="325"/>
      <c r="F531" s="326"/>
      <c r="G531" s="325"/>
      <c r="H531" s="32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25"/>
      <c r="B532" s="325"/>
      <c r="C532" s="325"/>
      <c r="D532" s="326"/>
      <c r="E532" s="325"/>
      <c r="F532" s="326"/>
      <c r="G532" s="325"/>
      <c r="H532" s="32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25"/>
      <c r="B533" s="325"/>
      <c r="C533" s="325"/>
      <c r="D533" s="326"/>
      <c r="E533" s="325"/>
      <c r="F533" s="326"/>
      <c r="G533" s="325"/>
      <c r="H533" s="32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25"/>
      <c r="B534" s="325"/>
      <c r="C534" s="325"/>
      <c r="D534" s="326"/>
      <c r="E534" s="325"/>
      <c r="F534" s="326"/>
      <c r="G534" s="325"/>
      <c r="H534" s="32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25"/>
      <c r="B535" s="325"/>
      <c r="C535" s="325"/>
      <c r="D535" s="326"/>
      <c r="E535" s="325"/>
      <c r="F535" s="326"/>
      <c r="G535" s="325"/>
      <c r="H535" s="32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25"/>
      <c r="B536" s="325"/>
      <c r="C536" s="325"/>
      <c r="D536" s="326"/>
      <c r="E536" s="325"/>
      <c r="F536" s="326"/>
      <c r="G536" s="325"/>
      <c r="H536" s="32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25"/>
      <c r="B537" s="325"/>
      <c r="C537" s="325"/>
      <c r="D537" s="326"/>
      <c r="E537" s="325"/>
      <c r="F537" s="326"/>
      <c r="G537" s="325"/>
      <c r="H537" s="32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25"/>
      <c r="B538" s="325"/>
      <c r="C538" s="325"/>
      <c r="D538" s="326"/>
      <c r="E538" s="325"/>
      <c r="F538" s="326"/>
      <c r="G538" s="325"/>
      <c r="H538" s="32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25"/>
      <c r="B539" s="325"/>
      <c r="C539" s="325"/>
      <c r="D539" s="326"/>
      <c r="E539" s="325"/>
      <c r="F539" s="326"/>
      <c r="G539" s="325"/>
      <c r="H539" s="32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25"/>
      <c r="B540" s="325"/>
      <c r="C540" s="325"/>
      <c r="D540" s="326"/>
      <c r="E540" s="325"/>
      <c r="F540" s="326"/>
      <c r="G540" s="325"/>
      <c r="H540" s="32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25"/>
      <c r="B541" s="325"/>
      <c r="C541" s="325"/>
      <c r="D541" s="326"/>
      <c r="E541" s="325"/>
      <c r="F541" s="326"/>
      <c r="G541" s="325"/>
      <c r="H541" s="32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25"/>
      <c r="B542" s="325"/>
      <c r="C542" s="325"/>
      <c r="D542" s="326"/>
      <c r="E542" s="325"/>
      <c r="F542" s="326"/>
      <c r="G542" s="325"/>
      <c r="H542" s="32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25"/>
      <c r="B543" s="325"/>
      <c r="C543" s="325"/>
      <c r="D543" s="326"/>
      <c r="E543" s="325"/>
      <c r="F543" s="326"/>
      <c r="G543" s="325"/>
      <c r="H543" s="32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25"/>
      <c r="B544" s="325"/>
      <c r="C544" s="325"/>
      <c r="D544" s="326"/>
      <c r="E544" s="325"/>
      <c r="F544" s="326"/>
      <c r="G544" s="325"/>
      <c r="H544" s="32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25"/>
      <c r="B545" s="325"/>
      <c r="C545" s="325"/>
      <c r="D545" s="326"/>
      <c r="E545" s="325"/>
      <c r="F545" s="326"/>
      <c r="G545" s="325"/>
      <c r="H545" s="32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25"/>
      <c r="B546" s="325"/>
      <c r="C546" s="325"/>
      <c r="D546" s="326"/>
      <c r="E546" s="325"/>
      <c r="F546" s="326"/>
      <c r="G546" s="325"/>
      <c r="H546" s="32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25"/>
      <c r="B547" s="325"/>
      <c r="C547" s="325"/>
      <c r="D547" s="326"/>
      <c r="E547" s="325"/>
      <c r="F547" s="326"/>
      <c r="G547" s="325"/>
      <c r="H547" s="32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25"/>
      <c r="B548" s="325"/>
      <c r="C548" s="325"/>
      <c r="D548" s="326"/>
      <c r="E548" s="325"/>
      <c r="F548" s="326"/>
      <c r="G548" s="325"/>
      <c r="H548" s="32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25"/>
      <c r="B549" s="325"/>
      <c r="C549" s="325"/>
      <c r="D549" s="326"/>
      <c r="E549" s="325"/>
      <c r="F549" s="326"/>
      <c r="G549" s="325"/>
      <c r="H549" s="32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25"/>
      <c r="B550" s="325"/>
      <c r="C550" s="325"/>
      <c r="D550" s="326"/>
      <c r="E550" s="325"/>
      <c r="F550" s="326"/>
      <c r="G550" s="325"/>
      <c r="H550" s="32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25"/>
      <c r="B551" s="325"/>
      <c r="C551" s="325"/>
      <c r="D551" s="326"/>
      <c r="E551" s="325"/>
      <c r="F551" s="326"/>
      <c r="G551" s="325"/>
      <c r="H551" s="32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25"/>
      <c r="B552" s="325"/>
      <c r="C552" s="325"/>
      <c r="D552" s="326"/>
      <c r="E552" s="325"/>
      <c r="F552" s="326"/>
      <c r="G552" s="325"/>
      <c r="H552" s="32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25"/>
      <c r="B553" s="325"/>
      <c r="C553" s="325"/>
      <c r="D553" s="326"/>
      <c r="E553" s="325"/>
      <c r="F553" s="326"/>
      <c r="G553" s="325"/>
      <c r="H553" s="32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25"/>
      <c r="B554" s="325"/>
      <c r="C554" s="325"/>
      <c r="D554" s="326"/>
      <c r="E554" s="325"/>
      <c r="F554" s="326"/>
      <c r="G554" s="325"/>
      <c r="H554" s="32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25"/>
      <c r="B555" s="325"/>
      <c r="C555" s="325"/>
      <c r="D555" s="326"/>
      <c r="E555" s="325"/>
      <c r="F555" s="326"/>
      <c r="G555" s="325"/>
      <c r="H555" s="32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25"/>
      <c r="B556" s="325"/>
      <c r="C556" s="325"/>
      <c r="D556" s="326"/>
      <c r="E556" s="325"/>
      <c r="F556" s="326"/>
      <c r="G556" s="325"/>
      <c r="H556" s="32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25"/>
      <c r="B557" s="325"/>
      <c r="C557" s="325"/>
      <c r="D557" s="326"/>
      <c r="E557" s="325"/>
      <c r="F557" s="326"/>
      <c r="G557" s="325"/>
      <c r="H557" s="32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25"/>
      <c r="B558" s="325"/>
      <c r="C558" s="325"/>
      <c r="D558" s="326"/>
      <c r="E558" s="325"/>
      <c r="F558" s="326"/>
      <c r="G558" s="325"/>
      <c r="H558" s="32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25"/>
      <c r="B559" s="325"/>
      <c r="C559" s="325"/>
      <c r="D559" s="326"/>
      <c r="E559" s="325"/>
      <c r="F559" s="326"/>
      <c r="G559" s="325"/>
      <c r="H559" s="32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25"/>
      <c r="B560" s="325"/>
      <c r="C560" s="325"/>
      <c r="D560" s="326"/>
      <c r="E560" s="325"/>
      <c r="F560" s="326"/>
      <c r="G560" s="325"/>
      <c r="H560" s="32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25"/>
      <c r="B561" s="325"/>
      <c r="C561" s="325"/>
      <c r="D561" s="326"/>
      <c r="E561" s="325"/>
      <c r="F561" s="326"/>
      <c r="G561" s="325"/>
      <c r="H561" s="32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25"/>
      <c r="B562" s="325"/>
      <c r="C562" s="325"/>
      <c r="D562" s="326"/>
      <c r="E562" s="325"/>
      <c r="F562" s="326"/>
      <c r="G562" s="325"/>
      <c r="H562" s="32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25"/>
      <c r="B563" s="325"/>
      <c r="C563" s="325"/>
      <c r="D563" s="326"/>
      <c r="E563" s="325"/>
      <c r="F563" s="326"/>
      <c r="G563" s="325"/>
      <c r="H563" s="32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25"/>
      <c r="B564" s="325"/>
      <c r="C564" s="325"/>
      <c r="D564" s="326"/>
      <c r="E564" s="325"/>
      <c r="F564" s="326"/>
      <c r="G564" s="325"/>
      <c r="H564" s="32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25"/>
      <c r="B565" s="325"/>
      <c r="C565" s="325"/>
      <c r="D565" s="326"/>
      <c r="E565" s="325"/>
      <c r="F565" s="326"/>
      <c r="G565" s="325"/>
      <c r="H565" s="32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25"/>
      <c r="B566" s="325"/>
      <c r="C566" s="325"/>
      <c r="D566" s="326"/>
      <c r="E566" s="325"/>
      <c r="F566" s="326"/>
      <c r="G566" s="325"/>
      <c r="H566" s="32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25"/>
      <c r="B567" s="325"/>
      <c r="C567" s="325"/>
      <c r="D567" s="326"/>
      <c r="E567" s="325"/>
      <c r="F567" s="326"/>
      <c r="G567" s="325"/>
      <c r="H567" s="32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25"/>
      <c r="B568" s="325"/>
      <c r="C568" s="325"/>
      <c r="D568" s="326"/>
      <c r="E568" s="325"/>
      <c r="F568" s="326"/>
      <c r="G568" s="325"/>
      <c r="H568" s="32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25"/>
      <c r="B569" s="325"/>
      <c r="C569" s="325"/>
      <c r="D569" s="326"/>
      <c r="E569" s="325"/>
      <c r="F569" s="326"/>
      <c r="G569" s="325"/>
      <c r="H569" s="32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25"/>
      <c r="B570" s="325"/>
      <c r="C570" s="325"/>
      <c r="D570" s="326"/>
      <c r="E570" s="325"/>
      <c r="F570" s="326"/>
      <c r="G570" s="325"/>
      <c r="H570" s="32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25"/>
      <c r="B571" s="325"/>
      <c r="C571" s="325"/>
      <c r="D571" s="326"/>
      <c r="E571" s="325"/>
      <c r="F571" s="326"/>
      <c r="G571" s="325"/>
      <c r="H571" s="32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25"/>
      <c r="B572" s="325"/>
      <c r="C572" s="325"/>
      <c r="D572" s="326"/>
      <c r="E572" s="325"/>
      <c r="F572" s="326"/>
      <c r="G572" s="325"/>
      <c r="H572" s="32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25"/>
      <c r="B573" s="325"/>
      <c r="C573" s="325"/>
      <c r="D573" s="326"/>
      <c r="E573" s="325"/>
      <c r="F573" s="326"/>
      <c r="G573" s="325"/>
      <c r="H573" s="32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25"/>
      <c r="B574" s="325"/>
      <c r="C574" s="325"/>
      <c r="D574" s="326"/>
      <c r="E574" s="325"/>
      <c r="F574" s="326"/>
      <c r="G574" s="325"/>
      <c r="H574" s="32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25"/>
      <c r="B575" s="325"/>
      <c r="C575" s="325"/>
      <c r="D575" s="326"/>
      <c r="E575" s="325"/>
      <c r="F575" s="326"/>
      <c r="G575" s="325"/>
      <c r="H575" s="32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25"/>
      <c r="B576" s="325"/>
      <c r="C576" s="325"/>
      <c r="D576" s="326"/>
      <c r="E576" s="325"/>
      <c r="F576" s="326"/>
      <c r="G576" s="325"/>
      <c r="H576" s="32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25"/>
      <c r="B577" s="325"/>
      <c r="C577" s="325"/>
      <c r="D577" s="326"/>
      <c r="E577" s="325"/>
      <c r="F577" s="326"/>
      <c r="G577" s="325"/>
      <c r="H577" s="32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25"/>
      <c r="B578" s="325"/>
      <c r="C578" s="325"/>
      <c r="D578" s="326"/>
      <c r="E578" s="325"/>
      <c r="F578" s="326"/>
      <c r="G578" s="325"/>
      <c r="H578" s="32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25"/>
      <c r="B579" s="325"/>
      <c r="C579" s="325"/>
      <c r="D579" s="326"/>
      <c r="E579" s="325"/>
      <c r="F579" s="326"/>
      <c r="G579" s="325"/>
      <c r="H579" s="32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25"/>
      <c r="B580" s="325"/>
      <c r="C580" s="325"/>
      <c r="D580" s="326"/>
      <c r="E580" s="325"/>
      <c r="F580" s="326"/>
      <c r="G580" s="325"/>
      <c r="H580" s="32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25"/>
      <c r="B581" s="325"/>
      <c r="C581" s="325"/>
      <c r="D581" s="326"/>
      <c r="E581" s="325"/>
      <c r="F581" s="326"/>
      <c r="G581" s="325"/>
      <c r="H581" s="32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25"/>
      <c r="B582" s="325"/>
      <c r="C582" s="325"/>
      <c r="D582" s="326"/>
      <c r="E582" s="325"/>
      <c r="F582" s="326"/>
      <c r="G582" s="325"/>
      <c r="H582" s="32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25"/>
      <c r="B583" s="325"/>
      <c r="C583" s="325"/>
      <c r="D583" s="326"/>
      <c r="E583" s="325"/>
      <c r="F583" s="326"/>
      <c r="G583" s="325"/>
      <c r="H583" s="32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25"/>
      <c r="B584" s="325"/>
      <c r="C584" s="325"/>
      <c r="D584" s="326"/>
      <c r="E584" s="325"/>
      <c r="F584" s="326"/>
      <c r="G584" s="325"/>
      <c r="H584" s="32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25"/>
      <c r="B585" s="325"/>
      <c r="C585" s="325"/>
      <c r="D585" s="326"/>
      <c r="E585" s="325"/>
      <c r="F585" s="326"/>
      <c r="G585" s="325"/>
      <c r="H585" s="32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25"/>
      <c r="B586" s="325"/>
      <c r="C586" s="325"/>
      <c r="D586" s="326"/>
      <c r="E586" s="325"/>
      <c r="F586" s="326"/>
      <c r="G586" s="325"/>
      <c r="H586" s="32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25"/>
      <c r="B587" s="325"/>
      <c r="C587" s="325"/>
      <c r="D587" s="326"/>
      <c r="E587" s="325"/>
      <c r="F587" s="326"/>
      <c r="G587" s="325"/>
      <c r="H587" s="32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25"/>
      <c r="B588" s="325"/>
      <c r="C588" s="325"/>
      <c r="D588" s="326"/>
      <c r="E588" s="325"/>
      <c r="F588" s="326"/>
      <c r="G588" s="325"/>
      <c r="H588" s="32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25"/>
      <c r="B589" s="325"/>
      <c r="C589" s="325"/>
      <c r="D589" s="326"/>
      <c r="E589" s="325"/>
      <c r="F589" s="326"/>
      <c r="G589" s="325"/>
      <c r="H589" s="32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25"/>
      <c r="B590" s="325"/>
      <c r="C590" s="325"/>
      <c r="D590" s="326"/>
      <c r="E590" s="325"/>
      <c r="F590" s="326"/>
      <c r="G590" s="325"/>
      <c r="H590" s="32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25"/>
      <c r="B591" s="325"/>
      <c r="C591" s="325"/>
      <c r="D591" s="326"/>
      <c r="E591" s="325"/>
      <c r="F591" s="326"/>
      <c r="G591" s="325"/>
      <c r="H591" s="32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25"/>
      <c r="B592" s="325"/>
      <c r="C592" s="325"/>
      <c r="D592" s="326"/>
      <c r="E592" s="325"/>
      <c r="F592" s="326"/>
      <c r="G592" s="325"/>
      <c r="H592" s="32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25"/>
      <c r="B593" s="325"/>
      <c r="C593" s="325"/>
      <c r="D593" s="326"/>
      <c r="E593" s="325"/>
      <c r="F593" s="326"/>
      <c r="G593" s="325"/>
      <c r="H593" s="32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25"/>
      <c r="B594" s="325"/>
      <c r="C594" s="325"/>
      <c r="D594" s="326"/>
      <c r="E594" s="325"/>
      <c r="F594" s="326"/>
      <c r="G594" s="325"/>
      <c r="H594" s="32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25"/>
      <c r="B595" s="325"/>
      <c r="C595" s="325"/>
      <c r="D595" s="326"/>
      <c r="E595" s="325"/>
      <c r="F595" s="326"/>
      <c r="G595" s="325"/>
      <c r="H595" s="32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25"/>
      <c r="B596" s="325"/>
      <c r="C596" s="325"/>
      <c r="D596" s="326"/>
      <c r="E596" s="325"/>
      <c r="F596" s="326"/>
      <c r="G596" s="325"/>
      <c r="H596" s="32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25"/>
      <c r="B597" s="325"/>
      <c r="C597" s="325"/>
      <c r="D597" s="326"/>
      <c r="E597" s="325"/>
      <c r="F597" s="326"/>
      <c r="G597" s="325"/>
      <c r="H597" s="32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25"/>
      <c r="B598" s="325"/>
      <c r="C598" s="325"/>
      <c r="D598" s="326"/>
      <c r="E598" s="325"/>
      <c r="F598" s="326"/>
      <c r="G598" s="325"/>
      <c r="H598" s="32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25"/>
      <c r="B599" s="325"/>
      <c r="C599" s="325"/>
      <c r="D599" s="326"/>
      <c r="E599" s="325"/>
      <c r="F599" s="326"/>
      <c r="G599" s="325"/>
      <c r="H599" s="32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25"/>
      <c r="B600" s="325"/>
      <c r="C600" s="325"/>
      <c r="D600" s="326"/>
      <c r="E600" s="325"/>
      <c r="F600" s="326"/>
      <c r="G600" s="325"/>
      <c r="H600" s="32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25"/>
      <c r="B601" s="325"/>
      <c r="C601" s="325"/>
      <c r="D601" s="326"/>
      <c r="E601" s="325"/>
      <c r="F601" s="326"/>
      <c r="G601" s="325"/>
      <c r="H601" s="32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25"/>
      <c r="B602" s="325"/>
      <c r="C602" s="325"/>
      <c r="D602" s="326"/>
      <c r="E602" s="325"/>
      <c r="F602" s="326"/>
      <c r="G602" s="325"/>
      <c r="H602" s="32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25"/>
      <c r="B603" s="325"/>
      <c r="C603" s="325"/>
      <c r="D603" s="326"/>
      <c r="E603" s="325"/>
      <c r="F603" s="326"/>
      <c r="G603" s="325"/>
      <c r="H603" s="32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25"/>
      <c r="B604" s="325"/>
      <c r="C604" s="325"/>
      <c r="D604" s="326"/>
      <c r="E604" s="325"/>
      <c r="F604" s="326"/>
      <c r="G604" s="325"/>
      <c r="H604" s="32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25"/>
      <c r="B605" s="325"/>
      <c r="C605" s="325"/>
      <c r="D605" s="326"/>
      <c r="E605" s="325"/>
      <c r="F605" s="326"/>
      <c r="G605" s="325"/>
      <c r="H605" s="32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25"/>
      <c r="B606" s="325"/>
      <c r="C606" s="325"/>
      <c r="D606" s="326"/>
      <c r="E606" s="325"/>
      <c r="F606" s="326"/>
      <c r="G606" s="325"/>
      <c r="H606" s="32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25"/>
      <c r="B607" s="325"/>
      <c r="C607" s="325"/>
      <c r="D607" s="326"/>
      <c r="E607" s="325"/>
      <c r="F607" s="326"/>
      <c r="G607" s="325"/>
      <c r="H607" s="32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25"/>
      <c r="B608" s="325"/>
      <c r="C608" s="325"/>
      <c r="D608" s="326"/>
      <c r="E608" s="325"/>
      <c r="F608" s="326"/>
      <c r="G608" s="325"/>
      <c r="H608" s="32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25"/>
      <c r="B609" s="325"/>
      <c r="C609" s="325"/>
      <c r="D609" s="326"/>
      <c r="E609" s="325"/>
      <c r="F609" s="326"/>
      <c r="G609" s="325"/>
      <c r="H609" s="32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25"/>
      <c r="B610" s="325"/>
      <c r="C610" s="325"/>
      <c r="D610" s="326"/>
      <c r="E610" s="325"/>
      <c r="F610" s="326"/>
      <c r="G610" s="325"/>
      <c r="H610" s="32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25"/>
      <c r="B611" s="325"/>
      <c r="C611" s="325"/>
      <c r="D611" s="326"/>
      <c r="E611" s="325"/>
      <c r="F611" s="326"/>
      <c r="G611" s="325"/>
      <c r="H611" s="32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25"/>
      <c r="B612" s="325"/>
      <c r="C612" s="325"/>
      <c r="D612" s="326"/>
      <c r="E612" s="325"/>
      <c r="F612" s="326"/>
      <c r="G612" s="325"/>
      <c r="H612" s="32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25"/>
      <c r="B613" s="325"/>
      <c r="C613" s="325"/>
      <c r="D613" s="326"/>
      <c r="E613" s="325"/>
      <c r="F613" s="326"/>
      <c r="G613" s="325"/>
      <c r="H613" s="32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25"/>
      <c r="B614" s="325"/>
      <c r="C614" s="325"/>
      <c r="D614" s="326"/>
      <c r="E614" s="325"/>
      <c r="F614" s="326"/>
      <c r="G614" s="325"/>
      <c r="H614" s="32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25"/>
      <c r="B615" s="325"/>
      <c r="C615" s="325"/>
      <c r="D615" s="326"/>
      <c r="E615" s="325"/>
      <c r="F615" s="326"/>
      <c r="G615" s="325"/>
      <c r="H615" s="32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25"/>
      <c r="B616" s="325"/>
      <c r="C616" s="325"/>
      <c r="D616" s="326"/>
      <c r="E616" s="325"/>
      <c r="F616" s="326"/>
      <c r="G616" s="325"/>
      <c r="H616" s="32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25"/>
      <c r="B617" s="325"/>
      <c r="C617" s="325"/>
      <c r="D617" s="326"/>
      <c r="E617" s="325"/>
      <c r="F617" s="326"/>
      <c r="G617" s="325"/>
      <c r="H617" s="32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25"/>
      <c r="B618" s="325"/>
      <c r="C618" s="325"/>
      <c r="D618" s="326"/>
      <c r="E618" s="325"/>
      <c r="F618" s="326"/>
      <c r="G618" s="325"/>
      <c r="H618" s="32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25"/>
      <c r="B619" s="325"/>
      <c r="C619" s="325"/>
      <c r="D619" s="326"/>
      <c r="E619" s="325"/>
      <c r="F619" s="326"/>
      <c r="G619" s="325"/>
      <c r="H619" s="32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25"/>
      <c r="B620" s="325"/>
      <c r="C620" s="325"/>
      <c r="D620" s="326"/>
      <c r="E620" s="325"/>
      <c r="F620" s="326"/>
      <c r="G620" s="325"/>
      <c r="H620" s="32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25"/>
      <c r="B621" s="325"/>
      <c r="C621" s="325"/>
      <c r="D621" s="326"/>
      <c r="E621" s="325"/>
      <c r="F621" s="326"/>
      <c r="G621" s="325"/>
      <c r="H621" s="32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25"/>
      <c r="B622" s="325"/>
      <c r="C622" s="325"/>
      <c r="D622" s="326"/>
      <c r="E622" s="325"/>
      <c r="F622" s="326"/>
      <c r="G622" s="325"/>
      <c r="H622" s="32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25"/>
      <c r="B623" s="325"/>
      <c r="C623" s="325"/>
      <c r="D623" s="326"/>
      <c r="E623" s="325"/>
      <c r="F623" s="326"/>
      <c r="G623" s="325"/>
      <c r="H623" s="32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25"/>
      <c r="B624" s="325"/>
      <c r="C624" s="325"/>
      <c r="D624" s="326"/>
      <c r="E624" s="325"/>
      <c r="F624" s="326"/>
      <c r="G624" s="325"/>
      <c r="H624" s="32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25"/>
      <c r="B625" s="325"/>
      <c r="C625" s="325"/>
      <c r="D625" s="326"/>
      <c r="E625" s="325"/>
      <c r="F625" s="326"/>
      <c r="G625" s="325"/>
      <c r="H625" s="32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25"/>
      <c r="B626" s="325"/>
      <c r="C626" s="325"/>
      <c r="D626" s="326"/>
      <c r="E626" s="325"/>
      <c r="F626" s="326"/>
      <c r="G626" s="325"/>
      <c r="H626" s="32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25"/>
      <c r="B627" s="325"/>
      <c r="C627" s="325"/>
      <c r="D627" s="326"/>
      <c r="E627" s="325"/>
      <c r="F627" s="326"/>
      <c r="G627" s="325"/>
      <c r="H627" s="32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25"/>
      <c r="B628" s="325"/>
      <c r="C628" s="325"/>
      <c r="D628" s="326"/>
      <c r="E628" s="325"/>
      <c r="F628" s="326"/>
      <c r="G628" s="325"/>
      <c r="H628" s="32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25"/>
      <c r="B629" s="325"/>
      <c r="C629" s="325"/>
      <c r="D629" s="326"/>
      <c r="E629" s="325"/>
      <c r="F629" s="326"/>
      <c r="G629" s="325"/>
      <c r="H629" s="32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25"/>
      <c r="B630" s="325"/>
      <c r="C630" s="325"/>
      <c r="D630" s="326"/>
      <c r="E630" s="325"/>
      <c r="F630" s="326"/>
      <c r="G630" s="325"/>
      <c r="H630" s="32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25"/>
      <c r="B631" s="325"/>
      <c r="C631" s="325"/>
      <c r="D631" s="326"/>
      <c r="E631" s="325"/>
      <c r="F631" s="326"/>
      <c r="G631" s="325"/>
      <c r="H631" s="32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25"/>
      <c r="B632" s="325"/>
      <c r="C632" s="325"/>
      <c r="D632" s="326"/>
      <c r="E632" s="325"/>
      <c r="F632" s="326"/>
      <c r="G632" s="325"/>
      <c r="H632" s="32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25"/>
      <c r="B633" s="325"/>
      <c r="C633" s="325"/>
      <c r="D633" s="326"/>
      <c r="E633" s="325"/>
      <c r="F633" s="326"/>
      <c r="G633" s="325"/>
      <c r="H633" s="32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25"/>
      <c r="B634" s="325"/>
      <c r="C634" s="325"/>
      <c r="D634" s="326"/>
      <c r="E634" s="325"/>
      <c r="F634" s="326"/>
      <c r="G634" s="325"/>
      <c r="H634" s="32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25"/>
      <c r="B635" s="325"/>
      <c r="C635" s="325"/>
      <c r="D635" s="326"/>
      <c r="E635" s="325"/>
      <c r="F635" s="326"/>
      <c r="G635" s="325"/>
      <c r="H635" s="32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25"/>
      <c r="B636" s="325"/>
      <c r="C636" s="325"/>
      <c r="D636" s="326"/>
      <c r="E636" s="325"/>
      <c r="F636" s="326"/>
      <c r="G636" s="325"/>
      <c r="H636" s="32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25"/>
      <c r="B637" s="325"/>
      <c r="C637" s="325"/>
      <c r="D637" s="326"/>
      <c r="E637" s="325"/>
      <c r="F637" s="326"/>
      <c r="G637" s="325"/>
      <c r="H637" s="32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25"/>
      <c r="B638" s="325"/>
      <c r="C638" s="325"/>
      <c r="D638" s="326"/>
      <c r="E638" s="325"/>
      <c r="F638" s="326"/>
      <c r="G638" s="325"/>
      <c r="H638" s="32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25"/>
      <c r="B639" s="325"/>
      <c r="C639" s="325"/>
      <c r="D639" s="326"/>
      <c r="E639" s="325"/>
      <c r="F639" s="326"/>
      <c r="G639" s="325"/>
      <c r="H639" s="32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25"/>
      <c r="B640" s="325"/>
      <c r="C640" s="325"/>
      <c r="D640" s="326"/>
      <c r="E640" s="325"/>
      <c r="F640" s="326"/>
      <c r="G640" s="325"/>
      <c r="H640" s="32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25"/>
      <c r="B641" s="325"/>
      <c r="C641" s="325"/>
      <c r="D641" s="326"/>
      <c r="E641" s="325"/>
      <c r="F641" s="326"/>
      <c r="G641" s="325"/>
      <c r="H641" s="32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25"/>
      <c r="B642" s="325"/>
      <c r="C642" s="325"/>
      <c r="D642" s="326"/>
      <c r="E642" s="325"/>
      <c r="F642" s="326"/>
      <c r="G642" s="325"/>
      <c r="H642" s="32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25"/>
      <c r="B643" s="325"/>
      <c r="C643" s="325"/>
      <c r="D643" s="326"/>
      <c r="E643" s="325"/>
      <c r="F643" s="326"/>
      <c r="G643" s="325"/>
      <c r="H643" s="32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25"/>
      <c r="B644" s="325"/>
      <c r="C644" s="325"/>
      <c r="D644" s="326"/>
      <c r="E644" s="325"/>
      <c r="F644" s="326"/>
      <c r="G644" s="325"/>
      <c r="H644" s="32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25"/>
      <c r="B645" s="325"/>
      <c r="C645" s="325"/>
      <c r="D645" s="326"/>
      <c r="E645" s="325"/>
      <c r="F645" s="326"/>
      <c r="G645" s="325"/>
      <c r="H645" s="32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25"/>
      <c r="B646" s="325"/>
      <c r="C646" s="325"/>
      <c r="D646" s="326"/>
      <c r="E646" s="325"/>
      <c r="F646" s="326"/>
      <c r="G646" s="325"/>
      <c r="H646" s="32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25"/>
      <c r="B647" s="325"/>
      <c r="C647" s="325"/>
      <c r="D647" s="326"/>
      <c r="E647" s="325"/>
      <c r="F647" s="326"/>
      <c r="G647" s="325"/>
      <c r="H647" s="32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25"/>
      <c r="B648" s="325"/>
      <c r="C648" s="325"/>
      <c r="D648" s="326"/>
      <c r="E648" s="325"/>
      <c r="F648" s="326"/>
      <c r="G648" s="325"/>
      <c r="H648" s="32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25"/>
      <c r="B649" s="325"/>
      <c r="C649" s="325"/>
      <c r="D649" s="326"/>
      <c r="E649" s="325"/>
      <c r="F649" s="326"/>
      <c r="G649" s="325"/>
      <c r="H649" s="32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25"/>
      <c r="B650" s="325"/>
      <c r="C650" s="325"/>
      <c r="D650" s="326"/>
      <c r="E650" s="325"/>
      <c r="F650" s="326"/>
      <c r="G650" s="325"/>
      <c r="H650" s="32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25"/>
      <c r="B651" s="325"/>
      <c r="C651" s="325"/>
      <c r="D651" s="326"/>
      <c r="E651" s="325"/>
      <c r="F651" s="326"/>
      <c r="G651" s="325"/>
      <c r="H651" s="32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25"/>
      <c r="B652" s="325"/>
      <c r="C652" s="325"/>
      <c r="D652" s="326"/>
      <c r="E652" s="325"/>
      <c r="F652" s="326"/>
      <c r="G652" s="325"/>
      <c r="H652" s="32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25"/>
      <c r="B653" s="325"/>
      <c r="C653" s="325"/>
      <c r="D653" s="326"/>
      <c r="E653" s="325"/>
      <c r="F653" s="326"/>
      <c r="G653" s="325"/>
      <c r="H653" s="32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25"/>
      <c r="B654" s="325"/>
      <c r="C654" s="325"/>
      <c r="D654" s="326"/>
      <c r="E654" s="325"/>
      <c r="F654" s="326"/>
      <c r="G654" s="325"/>
      <c r="H654" s="32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25"/>
      <c r="B655" s="325"/>
      <c r="C655" s="325"/>
      <c r="D655" s="326"/>
      <c r="E655" s="325"/>
      <c r="F655" s="326"/>
      <c r="G655" s="325"/>
      <c r="H655" s="32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25"/>
      <c r="B656" s="325"/>
      <c r="C656" s="325"/>
      <c r="D656" s="326"/>
      <c r="E656" s="325"/>
      <c r="F656" s="326"/>
      <c r="G656" s="325"/>
      <c r="H656" s="32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25"/>
      <c r="B657" s="325"/>
      <c r="C657" s="325"/>
      <c r="D657" s="326"/>
      <c r="E657" s="325"/>
      <c r="F657" s="326"/>
      <c r="G657" s="325"/>
      <c r="H657" s="32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25"/>
      <c r="B658" s="325"/>
      <c r="C658" s="325"/>
      <c r="D658" s="326"/>
      <c r="E658" s="325"/>
      <c r="F658" s="326"/>
      <c r="G658" s="325"/>
      <c r="H658" s="32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25"/>
      <c r="B659" s="325"/>
      <c r="C659" s="325"/>
      <c r="D659" s="326"/>
      <c r="E659" s="325"/>
      <c r="F659" s="326"/>
      <c r="G659" s="325"/>
      <c r="H659" s="32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25"/>
      <c r="B660" s="325"/>
      <c r="C660" s="325"/>
      <c r="D660" s="326"/>
      <c r="E660" s="325"/>
      <c r="F660" s="326"/>
      <c r="G660" s="325"/>
      <c r="H660" s="32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25"/>
      <c r="B661" s="325"/>
      <c r="C661" s="325"/>
      <c r="D661" s="326"/>
      <c r="E661" s="325"/>
      <c r="F661" s="326"/>
      <c r="G661" s="325"/>
      <c r="H661" s="32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25"/>
      <c r="B662" s="325"/>
      <c r="C662" s="325"/>
      <c r="D662" s="326"/>
      <c r="E662" s="325"/>
      <c r="F662" s="326"/>
      <c r="G662" s="325"/>
      <c r="H662" s="32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25"/>
      <c r="B663" s="325"/>
      <c r="C663" s="325"/>
      <c r="D663" s="326"/>
      <c r="E663" s="325"/>
      <c r="F663" s="326"/>
      <c r="G663" s="325"/>
      <c r="H663" s="32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25"/>
      <c r="B664" s="325"/>
      <c r="C664" s="325"/>
      <c r="D664" s="326"/>
      <c r="E664" s="325"/>
      <c r="F664" s="326"/>
      <c r="G664" s="325"/>
      <c r="H664" s="32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25"/>
      <c r="B665" s="325"/>
      <c r="C665" s="325"/>
      <c r="D665" s="326"/>
      <c r="E665" s="325"/>
      <c r="F665" s="326"/>
      <c r="G665" s="325"/>
      <c r="H665" s="32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25"/>
      <c r="B666" s="325"/>
      <c r="C666" s="325"/>
      <c r="D666" s="326"/>
      <c r="E666" s="325"/>
      <c r="F666" s="326"/>
      <c r="G666" s="325"/>
      <c r="H666" s="32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25"/>
      <c r="B667" s="325"/>
      <c r="C667" s="325"/>
      <c r="D667" s="326"/>
      <c r="E667" s="325"/>
      <c r="F667" s="326"/>
      <c r="G667" s="325"/>
      <c r="H667" s="32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25"/>
      <c r="B668" s="325"/>
      <c r="C668" s="325"/>
      <c r="D668" s="326"/>
      <c r="E668" s="325"/>
      <c r="F668" s="326"/>
      <c r="G668" s="325"/>
      <c r="H668" s="32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25"/>
      <c r="B669" s="325"/>
      <c r="C669" s="325"/>
      <c r="D669" s="326"/>
      <c r="E669" s="325"/>
      <c r="F669" s="326"/>
      <c r="G669" s="325"/>
      <c r="H669" s="32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25"/>
      <c r="B670" s="325"/>
      <c r="C670" s="325"/>
      <c r="D670" s="326"/>
      <c r="E670" s="325"/>
      <c r="F670" s="326"/>
      <c r="G670" s="325"/>
      <c r="H670" s="32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25"/>
      <c r="B671" s="325"/>
      <c r="C671" s="325"/>
      <c r="D671" s="326"/>
      <c r="E671" s="325"/>
      <c r="F671" s="326"/>
      <c r="G671" s="325"/>
      <c r="H671" s="32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25"/>
      <c r="B672" s="325"/>
      <c r="C672" s="325"/>
      <c r="D672" s="326"/>
      <c r="E672" s="325"/>
      <c r="F672" s="326"/>
      <c r="G672" s="325"/>
      <c r="H672" s="32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25"/>
      <c r="B673" s="325"/>
      <c r="C673" s="325"/>
      <c r="D673" s="326"/>
      <c r="E673" s="325"/>
      <c r="F673" s="326"/>
      <c r="G673" s="325"/>
      <c r="H673" s="32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25"/>
      <c r="B674" s="325"/>
      <c r="C674" s="325"/>
      <c r="D674" s="326"/>
      <c r="E674" s="325"/>
      <c r="F674" s="326"/>
      <c r="G674" s="325"/>
      <c r="H674" s="32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25"/>
      <c r="B675" s="325"/>
      <c r="C675" s="325"/>
      <c r="D675" s="326"/>
      <c r="E675" s="325"/>
      <c r="F675" s="326"/>
      <c r="G675" s="325"/>
      <c r="H675" s="32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25"/>
      <c r="B676" s="325"/>
      <c r="C676" s="325"/>
      <c r="D676" s="326"/>
      <c r="E676" s="325"/>
      <c r="F676" s="326"/>
      <c r="G676" s="325"/>
      <c r="H676" s="32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25"/>
      <c r="B677" s="325"/>
      <c r="C677" s="325"/>
      <c r="D677" s="326"/>
      <c r="E677" s="325"/>
      <c r="F677" s="326"/>
      <c r="G677" s="325"/>
      <c r="H677" s="32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25"/>
      <c r="B678" s="325"/>
      <c r="C678" s="325"/>
      <c r="D678" s="326"/>
      <c r="E678" s="325"/>
      <c r="F678" s="326"/>
      <c r="G678" s="325"/>
      <c r="H678" s="32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25"/>
      <c r="B679" s="325"/>
      <c r="C679" s="325"/>
      <c r="D679" s="326"/>
      <c r="E679" s="325"/>
      <c r="F679" s="326"/>
      <c r="G679" s="325"/>
      <c r="H679" s="32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25"/>
      <c r="B680" s="325"/>
      <c r="C680" s="325"/>
      <c r="D680" s="326"/>
      <c r="E680" s="325"/>
      <c r="F680" s="326"/>
      <c r="G680" s="325"/>
      <c r="H680" s="32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25"/>
      <c r="B681" s="325"/>
      <c r="C681" s="325"/>
      <c r="D681" s="326"/>
      <c r="E681" s="325"/>
      <c r="F681" s="326"/>
      <c r="G681" s="325"/>
      <c r="H681" s="32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25"/>
      <c r="B682" s="325"/>
      <c r="C682" s="325"/>
      <c r="D682" s="326"/>
      <c r="E682" s="325"/>
      <c r="F682" s="326"/>
      <c r="G682" s="325"/>
      <c r="H682" s="32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25"/>
      <c r="B683" s="325"/>
      <c r="C683" s="325"/>
      <c r="D683" s="326"/>
      <c r="E683" s="325"/>
      <c r="F683" s="326"/>
      <c r="G683" s="325"/>
      <c r="H683" s="32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25"/>
      <c r="B684" s="325"/>
      <c r="C684" s="325"/>
      <c r="D684" s="326"/>
      <c r="E684" s="325"/>
      <c r="F684" s="326"/>
      <c r="G684" s="325"/>
      <c r="H684" s="32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25"/>
      <c r="B685" s="325"/>
      <c r="C685" s="325"/>
      <c r="D685" s="326"/>
      <c r="E685" s="325"/>
      <c r="F685" s="326"/>
      <c r="G685" s="325"/>
      <c r="H685" s="32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25"/>
      <c r="B686" s="325"/>
      <c r="C686" s="325"/>
      <c r="D686" s="326"/>
      <c r="E686" s="325"/>
      <c r="F686" s="326"/>
      <c r="G686" s="325"/>
      <c r="H686" s="32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25"/>
      <c r="B687" s="325"/>
      <c r="C687" s="325"/>
      <c r="D687" s="326"/>
      <c r="E687" s="325"/>
      <c r="F687" s="326"/>
      <c r="G687" s="325"/>
      <c r="H687" s="32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25"/>
      <c r="B688" s="325"/>
      <c r="C688" s="325"/>
      <c r="D688" s="326"/>
      <c r="E688" s="325"/>
      <c r="F688" s="326"/>
      <c r="G688" s="325"/>
      <c r="H688" s="32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25"/>
      <c r="B689" s="325"/>
      <c r="C689" s="325"/>
      <c r="D689" s="326"/>
      <c r="E689" s="325"/>
      <c r="F689" s="326"/>
      <c r="G689" s="325"/>
      <c r="H689" s="32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25"/>
      <c r="B690" s="325"/>
      <c r="C690" s="325"/>
      <c r="D690" s="326"/>
      <c r="E690" s="325"/>
      <c r="F690" s="326"/>
      <c r="G690" s="325"/>
      <c r="H690" s="32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25"/>
      <c r="B691" s="325"/>
      <c r="C691" s="325"/>
      <c r="D691" s="326"/>
      <c r="E691" s="325"/>
      <c r="F691" s="326"/>
      <c r="G691" s="325"/>
      <c r="H691" s="32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25"/>
      <c r="B692" s="325"/>
      <c r="C692" s="325"/>
      <c r="D692" s="326"/>
      <c r="E692" s="325"/>
      <c r="F692" s="326"/>
      <c r="G692" s="325"/>
      <c r="H692" s="32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25"/>
      <c r="B693" s="325"/>
      <c r="C693" s="325"/>
      <c r="D693" s="326"/>
      <c r="E693" s="325"/>
      <c r="F693" s="326"/>
      <c r="G693" s="325"/>
      <c r="H693" s="32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25"/>
      <c r="B694" s="325"/>
      <c r="C694" s="325"/>
      <c r="D694" s="326"/>
      <c r="E694" s="325"/>
      <c r="F694" s="326"/>
      <c r="G694" s="325"/>
      <c r="H694" s="32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25"/>
      <c r="B695" s="325"/>
      <c r="C695" s="325"/>
      <c r="D695" s="326"/>
      <c r="E695" s="325"/>
      <c r="F695" s="326"/>
      <c r="G695" s="325"/>
      <c r="H695" s="32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25"/>
      <c r="B696" s="325"/>
      <c r="C696" s="325"/>
      <c r="D696" s="326"/>
      <c r="E696" s="325"/>
      <c r="F696" s="326"/>
      <c r="G696" s="325"/>
      <c r="H696" s="32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25"/>
      <c r="B697" s="325"/>
      <c r="C697" s="325"/>
      <c r="D697" s="326"/>
      <c r="E697" s="325"/>
      <c r="F697" s="326"/>
      <c r="G697" s="325"/>
      <c r="H697" s="32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25"/>
      <c r="B698" s="325"/>
      <c r="C698" s="325"/>
      <c r="D698" s="326"/>
      <c r="E698" s="325"/>
      <c r="F698" s="326"/>
      <c r="G698" s="325"/>
      <c r="H698" s="32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25"/>
      <c r="B699" s="325"/>
      <c r="C699" s="325"/>
      <c r="D699" s="326"/>
      <c r="E699" s="325"/>
      <c r="F699" s="326"/>
      <c r="G699" s="325"/>
      <c r="H699" s="32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25"/>
      <c r="B700" s="325"/>
      <c r="C700" s="325"/>
      <c r="D700" s="326"/>
      <c r="E700" s="325"/>
      <c r="F700" s="326"/>
      <c r="G700" s="325"/>
      <c r="H700" s="32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25"/>
      <c r="B701" s="325"/>
      <c r="C701" s="325"/>
      <c r="D701" s="326"/>
      <c r="E701" s="325"/>
      <c r="F701" s="326"/>
      <c r="G701" s="325"/>
      <c r="H701" s="32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25"/>
      <c r="B702" s="325"/>
      <c r="C702" s="325"/>
      <c r="D702" s="326"/>
      <c r="E702" s="325"/>
      <c r="F702" s="326"/>
      <c r="G702" s="325"/>
      <c r="H702" s="32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25"/>
      <c r="B703" s="325"/>
      <c r="C703" s="325"/>
      <c r="D703" s="326"/>
      <c r="E703" s="325"/>
      <c r="F703" s="326"/>
      <c r="G703" s="325"/>
      <c r="H703" s="32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25"/>
      <c r="B704" s="325"/>
      <c r="C704" s="325"/>
      <c r="D704" s="326"/>
      <c r="E704" s="325"/>
      <c r="F704" s="326"/>
      <c r="G704" s="325"/>
      <c r="H704" s="32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25"/>
      <c r="B705" s="325"/>
      <c r="C705" s="325"/>
      <c r="D705" s="326"/>
      <c r="E705" s="325"/>
      <c r="F705" s="326"/>
      <c r="G705" s="325"/>
      <c r="H705" s="32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25"/>
      <c r="B706" s="325"/>
      <c r="C706" s="325"/>
      <c r="D706" s="326"/>
      <c r="E706" s="325"/>
      <c r="F706" s="326"/>
      <c r="G706" s="325"/>
      <c r="H706" s="32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25"/>
      <c r="B707" s="325"/>
      <c r="C707" s="325"/>
      <c r="D707" s="326"/>
      <c r="E707" s="325"/>
      <c r="F707" s="326"/>
      <c r="G707" s="325"/>
      <c r="H707" s="32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25"/>
      <c r="B708" s="325"/>
      <c r="C708" s="325"/>
      <c r="D708" s="326"/>
      <c r="E708" s="325"/>
      <c r="F708" s="326"/>
      <c r="G708" s="325"/>
      <c r="H708" s="32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25"/>
      <c r="B709" s="325"/>
      <c r="C709" s="325"/>
      <c r="D709" s="326"/>
      <c r="E709" s="325"/>
      <c r="F709" s="326"/>
      <c r="G709" s="325"/>
      <c r="H709" s="32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25"/>
      <c r="B710" s="325"/>
      <c r="C710" s="325"/>
      <c r="D710" s="326"/>
      <c r="E710" s="325"/>
      <c r="F710" s="326"/>
      <c r="G710" s="325"/>
      <c r="H710" s="32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25"/>
      <c r="B711" s="325"/>
      <c r="C711" s="325"/>
      <c r="D711" s="326"/>
      <c r="E711" s="325"/>
      <c r="F711" s="326"/>
      <c r="G711" s="325"/>
      <c r="H711" s="32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25"/>
      <c r="B712" s="325"/>
      <c r="C712" s="325"/>
      <c r="D712" s="326"/>
      <c r="E712" s="325"/>
      <c r="F712" s="326"/>
      <c r="G712" s="325"/>
      <c r="H712" s="32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25"/>
      <c r="B713" s="325"/>
      <c r="C713" s="325"/>
      <c r="D713" s="326"/>
      <c r="E713" s="325"/>
      <c r="F713" s="326"/>
      <c r="G713" s="325"/>
      <c r="H713" s="32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25"/>
      <c r="B714" s="325"/>
      <c r="C714" s="325"/>
      <c r="D714" s="326"/>
      <c r="E714" s="325"/>
      <c r="F714" s="326"/>
      <c r="G714" s="325"/>
      <c r="H714" s="32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25"/>
      <c r="B715" s="325"/>
      <c r="C715" s="325"/>
      <c r="D715" s="326"/>
      <c r="E715" s="325"/>
      <c r="F715" s="326"/>
      <c r="G715" s="325"/>
      <c r="H715" s="32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25"/>
      <c r="B716" s="325"/>
      <c r="C716" s="325"/>
      <c r="D716" s="326"/>
      <c r="E716" s="325"/>
      <c r="F716" s="326"/>
      <c r="G716" s="325"/>
      <c r="H716" s="32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25"/>
      <c r="B717" s="325"/>
      <c r="C717" s="325"/>
      <c r="D717" s="326"/>
      <c r="E717" s="325"/>
      <c r="F717" s="326"/>
      <c r="G717" s="325"/>
      <c r="H717" s="32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25"/>
      <c r="B718" s="325"/>
      <c r="C718" s="325"/>
      <c r="D718" s="326"/>
      <c r="E718" s="325"/>
      <c r="F718" s="326"/>
      <c r="G718" s="325"/>
      <c r="H718" s="32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25"/>
      <c r="B719" s="325"/>
      <c r="C719" s="325"/>
      <c r="D719" s="326"/>
      <c r="E719" s="325"/>
      <c r="F719" s="326"/>
      <c r="G719" s="325"/>
      <c r="H719" s="32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25"/>
      <c r="B720" s="325"/>
      <c r="C720" s="325"/>
      <c r="D720" s="326"/>
      <c r="E720" s="325"/>
      <c r="F720" s="326"/>
      <c r="G720" s="325"/>
      <c r="H720" s="32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25"/>
      <c r="B721" s="325"/>
      <c r="C721" s="325"/>
      <c r="D721" s="326"/>
      <c r="E721" s="325"/>
      <c r="F721" s="326"/>
      <c r="G721" s="325"/>
      <c r="H721" s="32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25"/>
      <c r="B722" s="325"/>
      <c r="C722" s="325"/>
      <c r="D722" s="326"/>
      <c r="E722" s="325"/>
      <c r="F722" s="326"/>
      <c r="G722" s="325"/>
      <c r="H722" s="32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25"/>
      <c r="B723" s="325"/>
      <c r="C723" s="325"/>
      <c r="D723" s="326"/>
      <c r="E723" s="325"/>
      <c r="F723" s="326"/>
      <c r="G723" s="325"/>
      <c r="H723" s="32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25"/>
      <c r="B724" s="325"/>
      <c r="C724" s="325"/>
      <c r="D724" s="326"/>
      <c r="E724" s="325"/>
      <c r="F724" s="326"/>
      <c r="G724" s="325"/>
      <c r="H724" s="32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25"/>
      <c r="B725" s="325"/>
      <c r="C725" s="325"/>
      <c r="D725" s="326"/>
      <c r="E725" s="325"/>
      <c r="F725" s="326"/>
      <c r="G725" s="325"/>
      <c r="H725" s="32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25"/>
      <c r="B726" s="325"/>
      <c r="C726" s="325"/>
      <c r="D726" s="326"/>
      <c r="E726" s="325"/>
      <c r="F726" s="326"/>
      <c r="G726" s="325"/>
      <c r="H726" s="32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25"/>
      <c r="B727" s="325"/>
      <c r="C727" s="325"/>
      <c r="D727" s="326"/>
      <c r="E727" s="325"/>
      <c r="F727" s="326"/>
      <c r="G727" s="325"/>
      <c r="H727" s="32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25"/>
      <c r="B728" s="325"/>
      <c r="C728" s="325"/>
      <c r="D728" s="326"/>
      <c r="E728" s="325"/>
      <c r="F728" s="326"/>
      <c r="G728" s="325"/>
      <c r="H728" s="32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25"/>
      <c r="B729" s="325"/>
      <c r="C729" s="325"/>
      <c r="D729" s="326"/>
      <c r="E729" s="325"/>
      <c r="F729" s="326"/>
      <c r="G729" s="325"/>
      <c r="H729" s="32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25"/>
      <c r="B730" s="325"/>
      <c r="C730" s="325"/>
      <c r="D730" s="326"/>
      <c r="E730" s="325"/>
      <c r="F730" s="326"/>
      <c r="G730" s="325"/>
      <c r="H730" s="32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25"/>
      <c r="B731" s="325"/>
      <c r="C731" s="325"/>
      <c r="D731" s="326"/>
      <c r="E731" s="325"/>
      <c r="F731" s="326"/>
      <c r="G731" s="325"/>
      <c r="H731" s="32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25"/>
      <c r="B732" s="325"/>
      <c r="C732" s="325"/>
      <c r="D732" s="326"/>
      <c r="E732" s="325"/>
      <c r="F732" s="326"/>
      <c r="G732" s="325"/>
      <c r="H732" s="32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25"/>
      <c r="B733" s="325"/>
      <c r="C733" s="325"/>
      <c r="D733" s="326"/>
      <c r="E733" s="325"/>
      <c r="F733" s="326"/>
      <c r="G733" s="325"/>
      <c r="H733" s="32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25"/>
      <c r="B734" s="325"/>
      <c r="C734" s="325"/>
      <c r="D734" s="326"/>
      <c r="E734" s="325"/>
      <c r="F734" s="326"/>
      <c r="G734" s="325"/>
      <c r="H734" s="32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25"/>
      <c r="B735" s="325"/>
      <c r="C735" s="325"/>
      <c r="D735" s="326"/>
      <c r="E735" s="325"/>
      <c r="F735" s="326"/>
      <c r="G735" s="325"/>
      <c r="H735" s="32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25"/>
      <c r="B736" s="325"/>
      <c r="C736" s="325"/>
      <c r="D736" s="326"/>
      <c r="E736" s="325"/>
      <c r="F736" s="326"/>
      <c r="G736" s="325"/>
      <c r="H736" s="32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25"/>
      <c r="B737" s="325"/>
      <c r="C737" s="325"/>
      <c r="D737" s="326"/>
      <c r="E737" s="325"/>
      <c r="F737" s="326"/>
      <c r="G737" s="325"/>
      <c r="H737" s="32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25"/>
      <c r="B738" s="325"/>
      <c r="C738" s="325"/>
      <c r="D738" s="326"/>
      <c r="E738" s="325"/>
      <c r="F738" s="326"/>
      <c r="G738" s="325"/>
      <c r="H738" s="32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25"/>
      <c r="B739" s="325"/>
      <c r="C739" s="325"/>
      <c r="D739" s="326"/>
      <c r="E739" s="325"/>
      <c r="F739" s="326"/>
      <c r="G739" s="325"/>
      <c r="H739" s="32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25"/>
      <c r="B740" s="325"/>
      <c r="C740" s="325"/>
      <c r="D740" s="326"/>
      <c r="E740" s="325"/>
      <c r="F740" s="326"/>
      <c r="G740" s="325"/>
      <c r="H740" s="32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25"/>
      <c r="B741" s="325"/>
      <c r="C741" s="325"/>
      <c r="D741" s="326"/>
      <c r="E741" s="325"/>
      <c r="F741" s="326"/>
      <c r="G741" s="325"/>
      <c r="H741" s="32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25"/>
      <c r="B742" s="325"/>
      <c r="C742" s="325"/>
      <c r="D742" s="326"/>
      <c r="E742" s="325"/>
      <c r="F742" s="326"/>
      <c r="G742" s="325"/>
      <c r="H742" s="32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25"/>
      <c r="B743" s="325"/>
      <c r="C743" s="325"/>
      <c r="D743" s="326"/>
      <c r="E743" s="325"/>
      <c r="F743" s="326"/>
      <c r="G743" s="325"/>
      <c r="H743" s="32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25"/>
      <c r="B744" s="325"/>
      <c r="C744" s="325"/>
      <c r="D744" s="326"/>
      <c r="E744" s="325"/>
      <c r="F744" s="326"/>
      <c r="G744" s="325"/>
      <c r="H744" s="32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25"/>
      <c r="B745" s="325"/>
      <c r="C745" s="325"/>
      <c r="D745" s="326"/>
      <c r="E745" s="325"/>
      <c r="F745" s="326"/>
      <c r="G745" s="325"/>
      <c r="H745" s="32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25"/>
      <c r="B746" s="325"/>
      <c r="C746" s="325"/>
      <c r="D746" s="326"/>
      <c r="E746" s="325"/>
      <c r="F746" s="326"/>
      <c r="G746" s="325"/>
      <c r="H746" s="32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25"/>
      <c r="B747" s="325"/>
      <c r="C747" s="325"/>
      <c r="D747" s="326"/>
      <c r="E747" s="325"/>
      <c r="F747" s="326"/>
      <c r="G747" s="325"/>
      <c r="H747" s="32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25"/>
      <c r="B748" s="325"/>
      <c r="C748" s="325"/>
      <c r="D748" s="326"/>
      <c r="E748" s="325"/>
      <c r="F748" s="326"/>
      <c r="G748" s="325"/>
      <c r="H748" s="32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25"/>
      <c r="B749" s="325"/>
      <c r="C749" s="325"/>
      <c r="D749" s="326"/>
      <c r="E749" s="325"/>
      <c r="F749" s="326"/>
      <c r="G749" s="325"/>
      <c r="H749" s="32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25"/>
      <c r="B750" s="325"/>
      <c r="C750" s="325"/>
      <c r="D750" s="326"/>
      <c r="E750" s="325"/>
      <c r="F750" s="326"/>
      <c r="G750" s="325"/>
      <c r="H750" s="32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25"/>
      <c r="B751" s="325"/>
      <c r="C751" s="325"/>
      <c r="D751" s="326"/>
      <c r="E751" s="325"/>
      <c r="F751" s="326"/>
      <c r="G751" s="325"/>
      <c r="H751" s="32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25"/>
      <c r="B752" s="325"/>
      <c r="C752" s="325"/>
      <c r="D752" s="326"/>
      <c r="E752" s="325"/>
      <c r="F752" s="326"/>
      <c r="G752" s="325"/>
      <c r="H752" s="32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25"/>
      <c r="B753" s="325"/>
      <c r="C753" s="325"/>
      <c r="D753" s="326"/>
      <c r="E753" s="325"/>
      <c r="F753" s="326"/>
      <c r="G753" s="325"/>
      <c r="H753" s="32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25"/>
      <c r="B754" s="325"/>
      <c r="C754" s="325"/>
      <c r="D754" s="326"/>
      <c r="E754" s="325"/>
      <c r="F754" s="326"/>
      <c r="G754" s="325"/>
      <c r="H754" s="32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25"/>
      <c r="B755" s="325"/>
      <c r="C755" s="325"/>
      <c r="D755" s="326"/>
      <c r="E755" s="325"/>
      <c r="F755" s="326"/>
      <c r="G755" s="325"/>
      <c r="H755" s="32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25"/>
      <c r="B756" s="325"/>
      <c r="C756" s="325"/>
      <c r="D756" s="326"/>
      <c r="E756" s="325"/>
      <c r="F756" s="326"/>
      <c r="G756" s="325"/>
      <c r="H756" s="32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25"/>
      <c r="B757" s="325"/>
      <c r="C757" s="325"/>
      <c r="D757" s="326"/>
      <c r="E757" s="325"/>
      <c r="F757" s="326"/>
      <c r="G757" s="325"/>
      <c r="H757" s="32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25"/>
      <c r="B758" s="325"/>
      <c r="C758" s="325"/>
      <c r="D758" s="326"/>
      <c r="E758" s="325"/>
      <c r="F758" s="326"/>
      <c r="G758" s="325"/>
      <c r="H758" s="32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25"/>
      <c r="B759" s="325"/>
      <c r="C759" s="325"/>
      <c r="D759" s="326"/>
      <c r="E759" s="325"/>
      <c r="F759" s="326"/>
      <c r="G759" s="325"/>
      <c r="H759" s="32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25"/>
      <c r="B760" s="325"/>
      <c r="C760" s="325"/>
      <c r="D760" s="326"/>
      <c r="E760" s="325"/>
      <c r="F760" s="326"/>
      <c r="G760" s="325"/>
      <c r="H760" s="32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25"/>
      <c r="B761" s="325"/>
      <c r="C761" s="325"/>
      <c r="D761" s="326"/>
      <c r="E761" s="325"/>
      <c r="F761" s="326"/>
      <c r="G761" s="325"/>
      <c r="H761" s="32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25"/>
      <c r="B762" s="325"/>
      <c r="C762" s="325"/>
      <c r="D762" s="326"/>
      <c r="E762" s="325"/>
      <c r="F762" s="326"/>
      <c r="G762" s="325"/>
      <c r="H762" s="32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25"/>
      <c r="B763" s="325"/>
      <c r="C763" s="325"/>
      <c r="D763" s="326"/>
      <c r="E763" s="325"/>
      <c r="F763" s="326"/>
      <c r="G763" s="325"/>
      <c r="H763" s="32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25"/>
      <c r="B764" s="325"/>
      <c r="C764" s="325"/>
      <c r="D764" s="326"/>
      <c r="E764" s="325"/>
      <c r="F764" s="326"/>
      <c r="G764" s="325"/>
      <c r="H764" s="32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25"/>
      <c r="B765" s="325"/>
      <c r="C765" s="325"/>
      <c r="D765" s="326"/>
      <c r="E765" s="325"/>
      <c r="F765" s="326"/>
      <c r="G765" s="325"/>
      <c r="H765" s="32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25"/>
      <c r="B766" s="325"/>
      <c r="C766" s="325"/>
      <c r="D766" s="326"/>
      <c r="E766" s="325"/>
      <c r="F766" s="326"/>
      <c r="G766" s="325"/>
      <c r="H766" s="32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25"/>
      <c r="B767" s="325"/>
      <c r="C767" s="325"/>
      <c r="D767" s="326"/>
      <c r="E767" s="325"/>
      <c r="F767" s="326"/>
      <c r="G767" s="325"/>
      <c r="H767" s="32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25"/>
      <c r="B768" s="325"/>
      <c r="C768" s="325"/>
      <c r="D768" s="326"/>
      <c r="E768" s="325"/>
      <c r="F768" s="326"/>
      <c r="G768" s="325"/>
      <c r="H768" s="32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25"/>
      <c r="B769" s="325"/>
      <c r="C769" s="325"/>
      <c r="D769" s="326"/>
      <c r="E769" s="325"/>
      <c r="F769" s="326"/>
      <c r="G769" s="325"/>
      <c r="H769" s="32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25"/>
      <c r="B770" s="325"/>
      <c r="C770" s="325"/>
      <c r="D770" s="326"/>
      <c r="E770" s="325"/>
      <c r="F770" s="326"/>
      <c r="G770" s="325"/>
      <c r="H770" s="32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25"/>
      <c r="B771" s="325"/>
      <c r="C771" s="325"/>
      <c r="D771" s="326"/>
      <c r="E771" s="325"/>
      <c r="F771" s="326"/>
      <c r="G771" s="325"/>
      <c r="H771" s="32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25"/>
      <c r="B772" s="325"/>
      <c r="C772" s="325"/>
      <c r="D772" s="326"/>
      <c r="E772" s="325"/>
      <c r="F772" s="326"/>
      <c r="G772" s="325"/>
      <c r="H772" s="32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25"/>
      <c r="B773" s="325"/>
      <c r="C773" s="325"/>
      <c r="D773" s="326"/>
      <c r="E773" s="325"/>
      <c r="F773" s="326"/>
      <c r="G773" s="325"/>
      <c r="H773" s="32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25"/>
      <c r="B774" s="325"/>
      <c r="C774" s="325"/>
      <c r="D774" s="326"/>
      <c r="E774" s="325"/>
      <c r="F774" s="326"/>
      <c r="G774" s="325"/>
      <c r="H774" s="32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25"/>
      <c r="B775" s="325"/>
      <c r="C775" s="325"/>
      <c r="D775" s="326"/>
      <c r="E775" s="325"/>
      <c r="F775" s="326"/>
      <c r="G775" s="325"/>
      <c r="H775" s="32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25"/>
      <c r="B776" s="325"/>
      <c r="C776" s="325"/>
      <c r="D776" s="326"/>
      <c r="E776" s="325"/>
      <c r="F776" s="326"/>
      <c r="G776" s="325"/>
      <c r="H776" s="32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25"/>
      <c r="B777" s="325"/>
      <c r="C777" s="325"/>
      <c r="D777" s="326"/>
      <c r="E777" s="325"/>
      <c r="F777" s="326"/>
      <c r="G777" s="325"/>
      <c r="H777" s="32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25"/>
      <c r="B778" s="325"/>
      <c r="C778" s="325"/>
      <c r="D778" s="326"/>
      <c r="E778" s="325"/>
      <c r="F778" s="326"/>
      <c r="G778" s="325"/>
      <c r="H778" s="32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25"/>
      <c r="B779" s="325"/>
      <c r="C779" s="325"/>
      <c r="D779" s="326"/>
      <c r="E779" s="325"/>
      <c r="F779" s="326"/>
      <c r="G779" s="325"/>
      <c r="H779" s="32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25"/>
      <c r="B780" s="325"/>
      <c r="C780" s="325"/>
      <c r="D780" s="326"/>
      <c r="E780" s="325"/>
      <c r="F780" s="326"/>
      <c r="G780" s="325"/>
      <c r="H780" s="32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25"/>
      <c r="B781" s="325"/>
      <c r="C781" s="325"/>
      <c r="D781" s="326"/>
      <c r="E781" s="325"/>
      <c r="F781" s="326"/>
      <c r="G781" s="325"/>
      <c r="H781" s="32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25"/>
      <c r="B782" s="325"/>
      <c r="C782" s="325"/>
      <c r="D782" s="326"/>
      <c r="E782" s="325"/>
      <c r="F782" s="326"/>
      <c r="G782" s="325"/>
      <c r="H782" s="32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25"/>
      <c r="B783" s="325"/>
      <c r="C783" s="325"/>
      <c r="D783" s="326"/>
      <c r="E783" s="325"/>
      <c r="F783" s="326"/>
      <c r="G783" s="325"/>
      <c r="H783" s="32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25"/>
      <c r="B784" s="325"/>
      <c r="C784" s="325"/>
      <c r="D784" s="326"/>
      <c r="E784" s="325"/>
      <c r="F784" s="326"/>
      <c r="G784" s="325"/>
      <c r="H784" s="32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25"/>
      <c r="B785" s="325"/>
      <c r="C785" s="325"/>
      <c r="D785" s="326"/>
      <c r="E785" s="325"/>
      <c r="F785" s="326"/>
      <c r="G785" s="325"/>
      <c r="H785" s="32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25"/>
      <c r="B786" s="325"/>
      <c r="C786" s="325"/>
      <c r="D786" s="326"/>
      <c r="E786" s="325"/>
      <c r="F786" s="326"/>
      <c r="G786" s="325"/>
      <c r="H786" s="32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25"/>
      <c r="B787" s="325"/>
      <c r="C787" s="325"/>
      <c r="D787" s="326"/>
      <c r="E787" s="325"/>
      <c r="F787" s="326"/>
      <c r="G787" s="325"/>
      <c r="H787" s="32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25"/>
      <c r="B788" s="325"/>
      <c r="C788" s="325"/>
      <c r="D788" s="326"/>
      <c r="E788" s="325"/>
      <c r="F788" s="326"/>
      <c r="G788" s="325"/>
      <c r="H788" s="32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25"/>
      <c r="B789" s="325"/>
      <c r="C789" s="325"/>
      <c r="D789" s="326"/>
      <c r="E789" s="325"/>
      <c r="F789" s="326"/>
      <c r="G789" s="325"/>
      <c r="H789" s="32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25"/>
      <c r="B790" s="325"/>
      <c r="C790" s="325"/>
      <c r="D790" s="326"/>
      <c r="E790" s="325"/>
      <c r="F790" s="326"/>
      <c r="G790" s="325"/>
      <c r="H790" s="32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25"/>
      <c r="B791" s="325"/>
      <c r="C791" s="325"/>
      <c r="D791" s="326"/>
      <c r="E791" s="325"/>
      <c r="F791" s="326"/>
      <c r="G791" s="325"/>
      <c r="H791" s="32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25"/>
      <c r="B792" s="325"/>
      <c r="C792" s="325"/>
      <c r="D792" s="326"/>
      <c r="E792" s="325"/>
      <c r="F792" s="326"/>
      <c r="G792" s="325"/>
      <c r="H792" s="32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25"/>
      <c r="B793" s="325"/>
      <c r="C793" s="325"/>
      <c r="D793" s="326"/>
      <c r="E793" s="325"/>
      <c r="F793" s="326"/>
      <c r="G793" s="325"/>
      <c r="H793" s="32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25"/>
      <c r="B794" s="325"/>
      <c r="C794" s="325"/>
      <c r="D794" s="326"/>
      <c r="E794" s="325"/>
      <c r="F794" s="326"/>
      <c r="G794" s="325"/>
      <c r="H794" s="32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25"/>
      <c r="B795" s="325"/>
      <c r="C795" s="325"/>
      <c r="D795" s="326"/>
      <c r="E795" s="325"/>
      <c r="F795" s="326"/>
      <c r="G795" s="325"/>
      <c r="H795" s="32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25"/>
      <c r="B796" s="325"/>
      <c r="C796" s="325"/>
      <c r="D796" s="326"/>
      <c r="E796" s="325"/>
      <c r="F796" s="326"/>
      <c r="G796" s="325"/>
      <c r="H796" s="32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25"/>
      <c r="B797" s="325"/>
      <c r="C797" s="325"/>
      <c r="D797" s="326"/>
      <c r="E797" s="325"/>
      <c r="F797" s="326"/>
      <c r="G797" s="325"/>
      <c r="H797" s="32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25"/>
      <c r="B798" s="325"/>
      <c r="C798" s="325"/>
      <c r="D798" s="326"/>
      <c r="E798" s="325"/>
      <c r="F798" s="326"/>
      <c r="G798" s="325"/>
      <c r="H798" s="32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25"/>
      <c r="B799" s="325"/>
      <c r="C799" s="325"/>
      <c r="D799" s="326"/>
      <c r="E799" s="325"/>
      <c r="F799" s="326"/>
      <c r="G799" s="325"/>
      <c r="H799" s="32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25"/>
      <c r="B800" s="325"/>
      <c r="C800" s="325"/>
      <c r="D800" s="326"/>
      <c r="E800" s="325"/>
      <c r="F800" s="326"/>
      <c r="G800" s="325"/>
      <c r="H800" s="32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25"/>
      <c r="B801" s="325"/>
      <c r="C801" s="325"/>
      <c r="D801" s="326"/>
      <c r="E801" s="325"/>
      <c r="F801" s="326"/>
      <c r="G801" s="325"/>
      <c r="H801" s="32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25"/>
      <c r="B802" s="325"/>
      <c r="C802" s="325"/>
      <c r="D802" s="326"/>
      <c r="E802" s="325"/>
      <c r="F802" s="326"/>
      <c r="G802" s="325"/>
      <c r="H802" s="32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25"/>
      <c r="B803" s="325"/>
      <c r="C803" s="325"/>
      <c r="D803" s="326"/>
      <c r="E803" s="325"/>
      <c r="F803" s="326"/>
      <c r="G803" s="325"/>
      <c r="H803" s="32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25"/>
      <c r="B804" s="325"/>
      <c r="C804" s="325"/>
      <c r="D804" s="326"/>
      <c r="E804" s="325"/>
      <c r="F804" s="326"/>
      <c r="G804" s="325"/>
      <c r="H804" s="32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25"/>
      <c r="B805" s="325"/>
      <c r="C805" s="325"/>
      <c r="D805" s="326"/>
      <c r="E805" s="325"/>
      <c r="F805" s="326"/>
      <c r="G805" s="325"/>
      <c r="H805" s="32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25"/>
      <c r="B806" s="325"/>
      <c r="C806" s="325"/>
      <c r="D806" s="326"/>
      <c r="E806" s="325"/>
      <c r="F806" s="326"/>
      <c r="G806" s="325"/>
      <c r="H806" s="32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25"/>
      <c r="B807" s="325"/>
      <c r="C807" s="325"/>
      <c r="D807" s="326"/>
      <c r="E807" s="325"/>
      <c r="F807" s="326"/>
      <c r="G807" s="325"/>
      <c r="H807" s="32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25"/>
      <c r="B808" s="325"/>
      <c r="C808" s="325"/>
      <c r="D808" s="326"/>
      <c r="E808" s="325"/>
      <c r="F808" s="326"/>
      <c r="G808" s="325"/>
      <c r="H808" s="32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25"/>
      <c r="B809" s="325"/>
      <c r="C809" s="325"/>
      <c r="D809" s="326"/>
      <c r="E809" s="325"/>
      <c r="F809" s="326"/>
      <c r="G809" s="325"/>
      <c r="H809" s="32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25"/>
      <c r="B810" s="325"/>
      <c r="C810" s="325"/>
      <c r="D810" s="326"/>
      <c r="E810" s="325"/>
      <c r="F810" s="326"/>
      <c r="G810" s="325"/>
      <c r="H810" s="32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25"/>
      <c r="B811" s="325"/>
      <c r="C811" s="325"/>
      <c r="D811" s="326"/>
      <c r="E811" s="325"/>
      <c r="F811" s="326"/>
      <c r="G811" s="325"/>
      <c r="H811" s="32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25"/>
      <c r="B812" s="325"/>
      <c r="C812" s="325"/>
      <c r="D812" s="326"/>
      <c r="E812" s="325"/>
      <c r="F812" s="326"/>
      <c r="G812" s="325"/>
      <c r="H812" s="32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25"/>
      <c r="B813" s="325"/>
      <c r="C813" s="325"/>
      <c r="D813" s="326"/>
      <c r="E813" s="325"/>
      <c r="F813" s="326"/>
      <c r="G813" s="325"/>
      <c r="H813" s="32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25"/>
      <c r="B814" s="325"/>
      <c r="C814" s="325"/>
      <c r="D814" s="326"/>
      <c r="E814" s="325"/>
      <c r="F814" s="326"/>
      <c r="G814" s="325"/>
      <c r="H814" s="32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25"/>
      <c r="B815" s="325"/>
      <c r="C815" s="325"/>
      <c r="D815" s="326"/>
      <c r="E815" s="325"/>
      <c r="F815" s="326"/>
      <c r="G815" s="325"/>
      <c r="H815" s="32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25"/>
      <c r="B816" s="325"/>
      <c r="C816" s="325"/>
      <c r="D816" s="326"/>
      <c r="E816" s="325"/>
      <c r="F816" s="326"/>
      <c r="G816" s="325"/>
      <c r="H816" s="32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25"/>
      <c r="B817" s="325"/>
      <c r="C817" s="325"/>
      <c r="D817" s="326"/>
      <c r="E817" s="325"/>
      <c r="F817" s="326"/>
      <c r="G817" s="325"/>
      <c r="H817" s="32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25"/>
      <c r="B818" s="325"/>
      <c r="C818" s="325"/>
      <c r="D818" s="326"/>
      <c r="E818" s="325"/>
      <c r="F818" s="326"/>
      <c r="G818" s="325"/>
      <c r="H818" s="32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25"/>
      <c r="B819" s="325"/>
      <c r="C819" s="325"/>
      <c r="D819" s="326"/>
      <c r="E819" s="325"/>
      <c r="F819" s="326"/>
      <c r="G819" s="325"/>
      <c r="H819" s="32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25"/>
      <c r="B820" s="325"/>
      <c r="C820" s="325"/>
      <c r="D820" s="326"/>
      <c r="E820" s="325"/>
      <c r="F820" s="326"/>
      <c r="G820" s="325"/>
      <c r="H820" s="32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25"/>
      <c r="B821" s="325"/>
      <c r="C821" s="325"/>
      <c r="D821" s="326"/>
      <c r="E821" s="325"/>
      <c r="F821" s="326"/>
      <c r="G821" s="325"/>
      <c r="H821" s="32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25"/>
      <c r="B822" s="325"/>
      <c r="C822" s="325"/>
      <c r="D822" s="326"/>
      <c r="E822" s="325"/>
      <c r="F822" s="326"/>
      <c r="G822" s="325"/>
      <c r="H822" s="32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25"/>
      <c r="B823" s="325"/>
      <c r="C823" s="325"/>
      <c r="D823" s="326"/>
      <c r="E823" s="325"/>
      <c r="F823" s="326"/>
      <c r="G823" s="325"/>
      <c r="H823" s="32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25"/>
      <c r="B824" s="325"/>
      <c r="C824" s="325"/>
      <c r="D824" s="326"/>
      <c r="E824" s="325"/>
      <c r="F824" s="326"/>
      <c r="G824" s="325"/>
      <c r="H824" s="32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25"/>
      <c r="B825" s="325"/>
      <c r="C825" s="325"/>
      <c r="D825" s="326"/>
      <c r="E825" s="325"/>
      <c r="F825" s="326"/>
      <c r="G825" s="325"/>
      <c r="H825" s="32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25"/>
      <c r="B826" s="325"/>
      <c r="C826" s="325"/>
      <c r="D826" s="326"/>
      <c r="E826" s="325"/>
      <c r="F826" s="326"/>
      <c r="G826" s="325"/>
      <c r="H826" s="32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25"/>
      <c r="B827" s="325"/>
      <c r="C827" s="325"/>
      <c r="D827" s="326"/>
      <c r="E827" s="325"/>
      <c r="F827" s="326"/>
      <c r="G827" s="325"/>
      <c r="H827" s="32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25"/>
      <c r="B828" s="325"/>
      <c r="C828" s="325"/>
      <c r="D828" s="326"/>
      <c r="E828" s="325"/>
      <c r="F828" s="326"/>
      <c r="G828" s="325"/>
      <c r="H828" s="32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25"/>
      <c r="B829" s="325"/>
      <c r="C829" s="325"/>
      <c r="D829" s="326"/>
      <c r="E829" s="325"/>
      <c r="F829" s="326"/>
      <c r="G829" s="325"/>
      <c r="H829" s="32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25"/>
      <c r="B830" s="325"/>
      <c r="C830" s="325"/>
      <c r="D830" s="326"/>
      <c r="E830" s="325"/>
      <c r="F830" s="326"/>
      <c r="G830" s="325"/>
      <c r="H830" s="32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25"/>
      <c r="B831" s="325"/>
      <c r="C831" s="325"/>
      <c r="D831" s="326"/>
      <c r="E831" s="325"/>
      <c r="F831" s="326"/>
      <c r="G831" s="325"/>
      <c r="H831" s="32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25"/>
      <c r="B832" s="325"/>
      <c r="C832" s="325"/>
      <c r="D832" s="326"/>
      <c r="E832" s="325"/>
      <c r="F832" s="326"/>
      <c r="G832" s="325"/>
      <c r="H832" s="32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25"/>
      <c r="B833" s="325"/>
      <c r="C833" s="325"/>
      <c r="D833" s="326"/>
      <c r="E833" s="325"/>
      <c r="F833" s="326"/>
      <c r="G833" s="325"/>
      <c r="H833" s="32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25"/>
      <c r="B834" s="325"/>
      <c r="C834" s="325"/>
      <c r="D834" s="326"/>
      <c r="E834" s="325"/>
      <c r="F834" s="326"/>
      <c r="G834" s="325"/>
      <c r="H834" s="32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25"/>
      <c r="B835" s="325"/>
      <c r="C835" s="325"/>
      <c r="D835" s="326"/>
      <c r="E835" s="325"/>
      <c r="F835" s="326"/>
      <c r="G835" s="325"/>
      <c r="H835" s="32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25"/>
      <c r="B836" s="325"/>
      <c r="C836" s="325"/>
      <c r="D836" s="326"/>
      <c r="E836" s="325"/>
      <c r="F836" s="326"/>
      <c r="G836" s="325"/>
      <c r="H836" s="32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25"/>
      <c r="B837" s="325"/>
      <c r="C837" s="325"/>
      <c r="D837" s="326"/>
      <c r="E837" s="325"/>
      <c r="F837" s="326"/>
      <c r="G837" s="325"/>
      <c r="H837" s="32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25"/>
      <c r="B838" s="325"/>
      <c r="C838" s="325"/>
      <c r="D838" s="326"/>
      <c r="E838" s="325"/>
      <c r="F838" s="326"/>
      <c r="G838" s="325"/>
      <c r="H838" s="32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25"/>
      <c r="B839" s="325"/>
      <c r="C839" s="325"/>
      <c r="D839" s="326"/>
      <c r="E839" s="325"/>
      <c r="F839" s="326"/>
      <c r="G839" s="325"/>
      <c r="H839" s="32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25"/>
      <c r="B840" s="325"/>
      <c r="C840" s="325"/>
      <c r="D840" s="326"/>
      <c r="E840" s="325"/>
      <c r="F840" s="326"/>
      <c r="G840" s="325"/>
      <c r="H840" s="32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25"/>
      <c r="B841" s="325"/>
      <c r="C841" s="325"/>
      <c r="D841" s="326"/>
      <c r="E841" s="325"/>
      <c r="F841" s="326"/>
      <c r="G841" s="325"/>
      <c r="H841" s="32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25"/>
      <c r="B842" s="325"/>
      <c r="C842" s="325"/>
      <c r="D842" s="326"/>
      <c r="E842" s="325"/>
      <c r="F842" s="326"/>
      <c r="G842" s="325"/>
      <c r="H842" s="32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25"/>
      <c r="B843" s="325"/>
      <c r="C843" s="325"/>
      <c r="D843" s="326"/>
      <c r="E843" s="325"/>
      <c r="F843" s="326"/>
      <c r="G843" s="325"/>
      <c r="H843" s="32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25"/>
      <c r="B844" s="325"/>
      <c r="C844" s="325"/>
      <c r="D844" s="326"/>
      <c r="E844" s="325"/>
      <c r="F844" s="326"/>
      <c r="G844" s="325"/>
      <c r="H844" s="32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25"/>
      <c r="B845" s="325"/>
      <c r="C845" s="325"/>
      <c r="D845" s="326"/>
      <c r="E845" s="325"/>
      <c r="F845" s="326"/>
      <c r="G845" s="325"/>
      <c r="H845" s="32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25"/>
      <c r="B846" s="325"/>
      <c r="C846" s="325"/>
      <c r="D846" s="326"/>
      <c r="E846" s="325"/>
      <c r="F846" s="326"/>
      <c r="G846" s="325"/>
      <c r="H846" s="32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25"/>
      <c r="B847" s="325"/>
      <c r="C847" s="325"/>
      <c r="D847" s="326"/>
      <c r="E847" s="325"/>
      <c r="F847" s="326"/>
      <c r="G847" s="325"/>
      <c r="H847" s="32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25"/>
      <c r="B848" s="325"/>
      <c r="C848" s="325"/>
      <c r="D848" s="326"/>
      <c r="E848" s="325"/>
      <c r="F848" s="326"/>
      <c r="G848" s="325"/>
      <c r="H848" s="32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25"/>
      <c r="B849" s="325"/>
      <c r="C849" s="325"/>
      <c r="D849" s="326"/>
      <c r="E849" s="325"/>
      <c r="F849" s="326"/>
      <c r="G849" s="325"/>
      <c r="H849" s="32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25"/>
      <c r="B850" s="325"/>
      <c r="C850" s="325"/>
      <c r="D850" s="326"/>
      <c r="E850" s="325"/>
      <c r="F850" s="326"/>
      <c r="G850" s="325"/>
      <c r="H850" s="32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25"/>
      <c r="B851" s="325"/>
      <c r="C851" s="325"/>
      <c r="D851" s="326"/>
      <c r="E851" s="325"/>
      <c r="F851" s="326"/>
      <c r="G851" s="325"/>
      <c r="H851" s="32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25"/>
      <c r="B852" s="325"/>
      <c r="C852" s="325"/>
      <c r="D852" s="326"/>
      <c r="E852" s="325"/>
      <c r="F852" s="326"/>
      <c r="G852" s="325"/>
      <c r="H852" s="32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25"/>
      <c r="B853" s="325"/>
      <c r="C853" s="325"/>
      <c r="D853" s="326"/>
      <c r="E853" s="325"/>
      <c r="F853" s="326"/>
      <c r="G853" s="325"/>
      <c r="H853" s="32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25"/>
      <c r="B854" s="325"/>
      <c r="C854" s="325"/>
      <c r="D854" s="326"/>
      <c r="E854" s="325"/>
      <c r="F854" s="326"/>
      <c r="G854" s="325"/>
      <c r="H854" s="32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25"/>
      <c r="B855" s="325"/>
      <c r="C855" s="325"/>
      <c r="D855" s="326"/>
      <c r="E855" s="325"/>
      <c r="F855" s="326"/>
      <c r="G855" s="325"/>
      <c r="H855" s="32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25"/>
      <c r="B856" s="325"/>
      <c r="C856" s="325"/>
      <c r="D856" s="326"/>
      <c r="E856" s="325"/>
      <c r="F856" s="326"/>
      <c r="G856" s="325"/>
      <c r="H856" s="32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25"/>
      <c r="B857" s="325"/>
      <c r="C857" s="325"/>
      <c r="D857" s="326"/>
      <c r="E857" s="325"/>
      <c r="F857" s="326"/>
      <c r="G857" s="325"/>
      <c r="H857" s="32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25"/>
      <c r="B858" s="325"/>
      <c r="C858" s="325"/>
      <c r="D858" s="326"/>
      <c r="E858" s="325"/>
      <c r="F858" s="326"/>
      <c r="G858" s="325"/>
      <c r="H858" s="32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25"/>
      <c r="B859" s="325"/>
      <c r="C859" s="325"/>
      <c r="D859" s="326"/>
      <c r="E859" s="325"/>
      <c r="F859" s="326"/>
      <c r="G859" s="325"/>
      <c r="H859" s="32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25"/>
      <c r="B860" s="325"/>
      <c r="C860" s="325"/>
      <c r="D860" s="326"/>
      <c r="E860" s="325"/>
      <c r="F860" s="326"/>
      <c r="G860" s="325"/>
      <c r="H860" s="32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25"/>
      <c r="B861" s="325"/>
      <c r="C861" s="325"/>
      <c r="D861" s="326"/>
      <c r="E861" s="325"/>
      <c r="F861" s="326"/>
      <c r="G861" s="325"/>
      <c r="H861" s="32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25"/>
      <c r="B862" s="325"/>
      <c r="C862" s="325"/>
      <c r="D862" s="326"/>
      <c r="E862" s="325"/>
      <c r="F862" s="326"/>
      <c r="G862" s="325"/>
      <c r="H862" s="32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25"/>
      <c r="B863" s="325"/>
      <c r="C863" s="325"/>
      <c r="D863" s="326"/>
      <c r="E863" s="325"/>
      <c r="F863" s="326"/>
      <c r="G863" s="325"/>
      <c r="H863" s="32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25"/>
      <c r="B864" s="325"/>
      <c r="C864" s="325"/>
      <c r="D864" s="326"/>
      <c r="E864" s="325"/>
      <c r="F864" s="326"/>
      <c r="G864" s="325"/>
      <c r="H864" s="32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25"/>
      <c r="B865" s="325"/>
      <c r="C865" s="325"/>
      <c r="D865" s="326"/>
      <c r="E865" s="325"/>
      <c r="F865" s="326"/>
      <c r="G865" s="325"/>
      <c r="H865" s="32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25"/>
      <c r="B866" s="325"/>
      <c r="C866" s="325"/>
      <c r="D866" s="326"/>
      <c r="E866" s="325"/>
      <c r="F866" s="326"/>
      <c r="G866" s="325"/>
      <c r="H866" s="32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25"/>
      <c r="B867" s="325"/>
      <c r="C867" s="325"/>
      <c r="D867" s="326"/>
      <c r="E867" s="325"/>
      <c r="F867" s="326"/>
      <c r="G867" s="325"/>
      <c r="H867" s="32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25"/>
      <c r="B868" s="325"/>
      <c r="C868" s="325"/>
      <c r="D868" s="326"/>
      <c r="E868" s="325"/>
      <c r="F868" s="326"/>
      <c r="G868" s="325"/>
      <c r="H868" s="32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25"/>
      <c r="B869" s="325"/>
      <c r="C869" s="325"/>
      <c r="D869" s="326"/>
      <c r="E869" s="325"/>
      <c r="F869" s="326"/>
      <c r="G869" s="325"/>
      <c r="H869" s="32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25"/>
      <c r="B870" s="325"/>
      <c r="C870" s="325"/>
      <c r="D870" s="326"/>
      <c r="E870" s="325"/>
      <c r="F870" s="326"/>
      <c r="G870" s="325"/>
      <c r="H870" s="32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25"/>
      <c r="B871" s="325"/>
      <c r="C871" s="325"/>
      <c r="D871" s="326"/>
      <c r="E871" s="325"/>
      <c r="F871" s="326"/>
      <c r="G871" s="325"/>
      <c r="H871" s="32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25"/>
      <c r="B872" s="325"/>
      <c r="C872" s="325"/>
      <c r="D872" s="326"/>
      <c r="E872" s="325"/>
      <c r="F872" s="326"/>
      <c r="G872" s="325"/>
      <c r="H872" s="32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25"/>
      <c r="B873" s="325"/>
      <c r="C873" s="325"/>
      <c r="D873" s="326"/>
      <c r="E873" s="325"/>
      <c r="F873" s="326"/>
      <c r="G873" s="325"/>
      <c r="H873" s="32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25"/>
      <c r="B874" s="325"/>
      <c r="C874" s="325"/>
      <c r="D874" s="326"/>
      <c r="E874" s="325"/>
      <c r="F874" s="326"/>
      <c r="G874" s="325"/>
      <c r="H874" s="32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25"/>
      <c r="B875" s="325"/>
      <c r="C875" s="325"/>
      <c r="D875" s="326"/>
      <c r="E875" s="325"/>
      <c r="F875" s="326"/>
      <c r="G875" s="325"/>
      <c r="H875" s="32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25"/>
      <c r="B876" s="325"/>
      <c r="C876" s="325"/>
      <c r="D876" s="326"/>
      <c r="E876" s="325"/>
      <c r="F876" s="326"/>
      <c r="G876" s="325"/>
      <c r="H876" s="32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25"/>
      <c r="B877" s="325"/>
      <c r="C877" s="325"/>
      <c r="D877" s="326"/>
      <c r="E877" s="325"/>
      <c r="F877" s="326"/>
      <c r="G877" s="325"/>
      <c r="H877" s="32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25"/>
      <c r="B878" s="325"/>
      <c r="C878" s="325"/>
      <c r="D878" s="326"/>
      <c r="E878" s="325"/>
      <c r="F878" s="326"/>
      <c r="G878" s="325"/>
      <c r="H878" s="32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25"/>
      <c r="B879" s="325"/>
      <c r="C879" s="325"/>
      <c r="D879" s="326"/>
      <c r="E879" s="325"/>
      <c r="F879" s="326"/>
      <c r="G879" s="325"/>
      <c r="H879" s="32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25"/>
      <c r="B880" s="325"/>
      <c r="C880" s="325"/>
      <c r="D880" s="326"/>
      <c r="E880" s="325"/>
      <c r="F880" s="326"/>
      <c r="G880" s="325"/>
      <c r="H880" s="32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25"/>
      <c r="B881" s="325"/>
      <c r="C881" s="325"/>
      <c r="D881" s="326"/>
      <c r="E881" s="325"/>
      <c r="F881" s="326"/>
      <c r="G881" s="325"/>
      <c r="H881" s="32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25"/>
      <c r="B882" s="325"/>
      <c r="C882" s="325"/>
      <c r="D882" s="326"/>
      <c r="E882" s="325"/>
      <c r="F882" s="326"/>
      <c r="G882" s="325"/>
      <c r="H882" s="32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25"/>
      <c r="B883" s="325"/>
      <c r="C883" s="325"/>
      <c r="D883" s="326"/>
      <c r="E883" s="325"/>
      <c r="F883" s="326"/>
      <c r="G883" s="325"/>
      <c r="H883" s="32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25"/>
      <c r="B884" s="325"/>
      <c r="C884" s="325"/>
      <c r="D884" s="326"/>
      <c r="E884" s="325"/>
      <c r="F884" s="326"/>
      <c r="G884" s="325"/>
      <c r="H884" s="32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25"/>
      <c r="B885" s="325"/>
      <c r="C885" s="325"/>
      <c r="D885" s="326"/>
      <c r="E885" s="325"/>
      <c r="F885" s="326"/>
      <c r="G885" s="325"/>
      <c r="H885" s="32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25"/>
      <c r="B886" s="325"/>
      <c r="C886" s="325"/>
      <c r="D886" s="326"/>
      <c r="E886" s="325"/>
      <c r="F886" s="326"/>
      <c r="G886" s="325"/>
      <c r="H886" s="32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25"/>
      <c r="B887" s="325"/>
      <c r="C887" s="325"/>
      <c r="D887" s="326"/>
      <c r="E887" s="325"/>
      <c r="F887" s="326"/>
      <c r="G887" s="325"/>
      <c r="H887" s="32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25"/>
      <c r="B888" s="325"/>
      <c r="C888" s="325"/>
      <c r="D888" s="326"/>
      <c r="E888" s="325"/>
      <c r="F888" s="326"/>
      <c r="G888" s="325"/>
      <c r="H888" s="32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25"/>
      <c r="B889" s="325"/>
      <c r="C889" s="325"/>
      <c r="D889" s="326"/>
      <c r="E889" s="325"/>
      <c r="F889" s="326"/>
      <c r="G889" s="325"/>
      <c r="H889" s="32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25"/>
      <c r="B890" s="325"/>
      <c r="C890" s="325"/>
      <c r="D890" s="326"/>
      <c r="E890" s="325"/>
      <c r="F890" s="326"/>
      <c r="G890" s="325"/>
      <c r="H890" s="32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25"/>
      <c r="B891" s="325"/>
      <c r="C891" s="325"/>
      <c r="D891" s="326"/>
      <c r="E891" s="325"/>
      <c r="F891" s="326"/>
      <c r="G891" s="325"/>
      <c r="H891" s="32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25"/>
      <c r="B892" s="325"/>
      <c r="C892" s="325"/>
      <c r="D892" s="326"/>
      <c r="E892" s="325"/>
      <c r="F892" s="326"/>
      <c r="G892" s="325"/>
      <c r="H892" s="32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25"/>
      <c r="B893" s="325"/>
      <c r="C893" s="325"/>
      <c r="D893" s="326"/>
      <c r="E893" s="325"/>
      <c r="F893" s="326"/>
      <c r="G893" s="325"/>
      <c r="H893" s="32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25"/>
      <c r="B894" s="325"/>
      <c r="C894" s="325"/>
      <c r="D894" s="326"/>
      <c r="E894" s="325"/>
      <c r="F894" s="326"/>
      <c r="G894" s="325"/>
      <c r="H894" s="32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25"/>
      <c r="B895" s="325"/>
      <c r="C895" s="325"/>
      <c r="D895" s="326"/>
      <c r="E895" s="325"/>
      <c r="F895" s="326"/>
      <c r="G895" s="325"/>
      <c r="H895" s="32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25"/>
      <c r="B896" s="325"/>
      <c r="C896" s="325"/>
      <c r="D896" s="326"/>
      <c r="E896" s="325"/>
      <c r="F896" s="326"/>
      <c r="G896" s="325"/>
      <c r="H896" s="32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25"/>
      <c r="B897" s="325"/>
      <c r="C897" s="325"/>
      <c r="D897" s="326"/>
      <c r="E897" s="325"/>
      <c r="F897" s="326"/>
      <c r="G897" s="325"/>
      <c r="H897" s="32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25"/>
      <c r="B898" s="325"/>
      <c r="C898" s="325"/>
      <c r="D898" s="326"/>
      <c r="E898" s="325"/>
      <c r="F898" s="326"/>
      <c r="G898" s="325"/>
      <c r="H898" s="32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25"/>
      <c r="B899" s="325"/>
      <c r="C899" s="325"/>
      <c r="D899" s="326"/>
      <c r="E899" s="325"/>
      <c r="F899" s="326"/>
      <c r="G899" s="325"/>
      <c r="H899" s="32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25"/>
      <c r="B900" s="325"/>
      <c r="C900" s="325"/>
      <c r="D900" s="326"/>
      <c r="E900" s="325"/>
      <c r="F900" s="326"/>
      <c r="G900" s="325"/>
      <c r="H900" s="32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25"/>
      <c r="B901" s="325"/>
      <c r="C901" s="325"/>
      <c r="D901" s="326"/>
      <c r="E901" s="325"/>
      <c r="F901" s="326"/>
      <c r="G901" s="325"/>
      <c r="H901" s="32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25"/>
      <c r="B902" s="325"/>
      <c r="C902" s="325"/>
      <c r="D902" s="326"/>
      <c r="E902" s="325"/>
      <c r="F902" s="326"/>
      <c r="G902" s="325"/>
      <c r="H902" s="32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25"/>
      <c r="B903" s="325"/>
      <c r="C903" s="325"/>
      <c r="D903" s="326"/>
      <c r="E903" s="325"/>
      <c r="F903" s="326"/>
      <c r="G903" s="325"/>
      <c r="H903" s="32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25"/>
      <c r="B904" s="325"/>
      <c r="C904" s="325"/>
      <c r="D904" s="326"/>
      <c r="E904" s="325"/>
      <c r="F904" s="326"/>
      <c r="G904" s="325"/>
      <c r="H904" s="32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25"/>
      <c r="B905" s="325"/>
      <c r="C905" s="325"/>
      <c r="D905" s="326"/>
      <c r="E905" s="325"/>
      <c r="F905" s="326"/>
      <c r="G905" s="325"/>
      <c r="H905" s="32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25"/>
      <c r="B906" s="325"/>
      <c r="C906" s="325"/>
      <c r="D906" s="326"/>
      <c r="E906" s="325"/>
      <c r="F906" s="326"/>
      <c r="G906" s="325"/>
      <c r="H906" s="32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25"/>
      <c r="B907" s="325"/>
      <c r="C907" s="325"/>
      <c r="D907" s="326"/>
      <c r="E907" s="325"/>
      <c r="F907" s="326"/>
      <c r="G907" s="325"/>
      <c r="H907" s="32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25"/>
      <c r="B908" s="325"/>
      <c r="C908" s="325"/>
      <c r="D908" s="326"/>
      <c r="E908" s="325"/>
      <c r="F908" s="326"/>
      <c r="G908" s="325"/>
      <c r="H908" s="32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25"/>
      <c r="B909" s="325"/>
      <c r="C909" s="325"/>
      <c r="D909" s="326"/>
      <c r="E909" s="325"/>
      <c r="F909" s="326"/>
      <c r="G909" s="325"/>
      <c r="H909" s="32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25"/>
      <c r="B910" s="325"/>
      <c r="C910" s="325"/>
      <c r="D910" s="326"/>
      <c r="E910" s="325"/>
      <c r="F910" s="326"/>
      <c r="G910" s="325"/>
      <c r="H910" s="32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25"/>
      <c r="B911" s="325"/>
      <c r="C911" s="325"/>
      <c r="D911" s="326"/>
      <c r="E911" s="325"/>
      <c r="F911" s="326"/>
      <c r="G911" s="325"/>
      <c r="H911" s="32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25"/>
      <c r="B912" s="325"/>
      <c r="C912" s="325"/>
      <c r="D912" s="326"/>
      <c r="E912" s="325"/>
      <c r="F912" s="326"/>
      <c r="G912" s="325"/>
      <c r="H912" s="32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25"/>
      <c r="B913" s="325"/>
      <c r="C913" s="325"/>
      <c r="D913" s="326"/>
      <c r="E913" s="325"/>
      <c r="F913" s="326"/>
      <c r="G913" s="325"/>
      <c r="H913" s="32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25"/>
      <c r="B914" s="325"/>
      <c r="C914" s="325"/>
      <c r="D914" s="326"/>
      <c r="E914" s="325"/>
      <c r="F914" s="326"/>
      <c r="G914" s="325"/>
      <c r="H914" s="32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25"/>
      <c r="B915" s="325"/>
      <c r="C915" s="325"/>
      <c r="D915" s="326"/>
      <c r="E915" s="325"/>
      <c r="F915" s="326"/>
      <c r="G915" s="325"/>
      <c r="H915" s="32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25"/>
      <c r="B916" s="325"/>
      <c r="C916" s="325"/>
      <c r="D916" s="326"/>
      <c r="E916" s="325"/>
      <c r="F916" s="326"/>
      <c r="G916" s="325"/>
      <c r="H916" s="32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25"/>
      <c r="B917" s="325"/>
      <c r="C917" s="325"/>
      <c r="D917" s="326"/>
      <c r="E917" s="325"/>
      <c r="F917" s="326"/>
      <c r="G917" s="325"/>
      <c r="H917" s="32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25"/>
      <c r="B918" s="325"/>
      <c r="C918" s="325"/>
      <c r="D918" s="326"/>
      <c r="E918" s="325"/>
      <c r="F918" s="326"/>
      <c r="G918" s="325"/>
      <c r="H918" s="32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25"/>
      <c r="B919" s="325"/>
      <c r="C919" s="325"/>
      <c r="D919" s="326"/>
      <c r="E919" s="325"/>
      <c r="F919" s="326"/>
      <c r="G919" s="325"/>
      <c r="H919" s="32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25"/>
      <c r="B920" s="325"/>
      <c r="C920" s="325"/>
      <c r="D920" s="326"/>
      <c r="E920" s="325"/>
      <c r="F920" s="326"/>
      <c r="G920" s="325"/>
      <c r="H920" s="32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25"/>
      <c r="B921" s="325"/>
      <c r="C921" s="325"/>
      <c r="D921" s="326"/>
      <c r="E921" s="325"/>
      <c r="F921" s="326"/>
      <c r="G921" s="325"/>
      <c r="H921" s="32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25"/>
      <c r="B922" s="325"/>
      <c r="C922" s="325"/>
      <c r="D922" s="326"/>
      <c r="E922" s="325"/>
      <c r="F922" s="326"/>
      <c r="G922" s="325"/>
      <c r="H922" s="32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25"/>
      <c r="B923" s="325"/>
      <c r="C923" s="325"/>
      <c r="D923" s="326"/>
      <c r="E923" s="325"/>
      <c r="F923" s="326"/>
      <c r="G923" s="325"/>
      <c r="H923" s="32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25"/>
      <c r="B924" s="325"/>
      <c r="C924" s="325"/>
      <c r="D924" s="326"/>
      <c r="E924" s="325"/>
      <c r="F924" s="326"/>
      <c r="G924" s="325"/>
      <c r="H924" s="32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25"/>
      <c r="B925" s="325"/>
      <c r="C925" s="325"/>
      <c r="D925" s="326"/>
      <c r="E925" s="325"/>
      <c r="F925" s="326"/>
      <c r="G925" s="325"/>
      <c r="H925" s="32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25"/>
      <c r="B926" s="325"/>
      <c r="C926" s="325"/>
      <c r="D926" s="326"/>
      <c r="E926" s="325"/>
      <c r="F926" s="326"/>
      <c r="G926" s="325"/>
      <c r="H926" s="32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25"/>
      <c r="B927" s="325"/>
      <c r="C927" s="325"/>
      <c r="D927" s="326"/>
      <c r="E927" s="325"/>
      <c r="F927" s="326"/>
      <c r="G927" s="325"/>
      <c r="H927" s="32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25"/>
      <c r="B928" s="325"/>
      <c r="C928" s="325"/>
      <c r="D928" s="326"/>
      <c r="E928" s="325"/>
      <c r="F928" s="326"/>
      <c r="G928" s="325"/>
      <c r="H928" s="32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25"/>
      <c r="B929" s="325"/>
      <c r="C929" s="325"/>
      <c r="D929" s="326"/>
      <c r="E929" s="325"/>
      <c r="F929" s="326"/>
      <c r="G929" s="325"/>
      <c r="H929" s="32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25"/>
      <c r="B930" s="325"/>
      <c r="C930" s="325"/>
      <c r="D930" s="326"/>
      <c r="E930" s="325"/>
      <c r="F930" s="326"/>
      <c r="G930" s="325"/>
      <c r="H930" s="32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25"/>
      <c r="B931" s="325"/>
      <c r="C931" s="325"/>
      <c r="D931" s="326"/>
      <c r="E931" s="325"/>
      <c r="F931" s="326"/>
      <c r="G931" s="325"/>
      <c r="H931" s="32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25"/>
      <c r="B932" s="325"/>
      <c r="C932" s="325"/>
      <c r="D932" s="326"/>
      <c r="E932" s="325"/>
      <c r="F932" s="326"/>
      <c r="G932" s="325"/>
      <c r="H932" s="32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25"/>
      <c r="B933" s="325"/>
      <c r="C933" s="325"/>
      <c r="D933" s="326"/>
      <c r="E933" s="325"/>
      <c r="F933" s="326"/>
      <c r="G933" s="325"/>
      <c r="H933" s="32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25"/>
      <c r="B934" s="325"/>
      <c r="C934" s="325"/>
      <c r="D934" s="326"/>
      <c r="E934" s="325"/>
      <c r="F934" s="326"/>
      <c r="G934" s="325"/>
      <c r="H934" s="32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25"/>
      <c r="B935" s="325"/>
      <c r="C935" s="325"/>
      <c r="D935" s="326"/>
      <c r="E935" s="325"/>
      <c r="F935" s="326"/>
      <c r="G935" s="325"/>
      <c r="H935" s="32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25"/>
      <c r="B936" s="325"/>
      <c r="C936" s="325"/>
      <c r="D936" s="326"/>
      <c r="E936" s="325"/>
      <c r="F936" s="326"/>
      <c r="G936" s="325"/>
      <c r="H936" s="32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25"/>
      <c r="B937" s="325"/>
      <c r="C937" s="325"/>
      <c r="D937" s="326"/>
      <c r="E937" s="325"/>
      <c r="F937" s="326"/>
      <c r="G937" s="325"/>
      <c r="H937" s="32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25"/>
      <c r="B938" s="325"/>
      <c r="C938" s="325"/>
      <c r="D938" s="326"/>
      <c r="E938" s="325"/>
      <c r="F938" s="326"/>
      <c r="G938" s="325"/>
      <c r="H938" s="32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25"/>
      <c r="B939" s="325"/>
      <c r="C939" s="325"/>
      <c r="D939" s="326"/>
      <c r="E939" s="325"/>
      <c r="F939" s="326"/>
      <c r="G939" s="325"/>
      <c r="H939" s="32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25"/>
      <c r="B940" s="325"/>
      <c r="C940" s="325"/>
      <c r="D940" s="326"/>
      <c r="E940" s="325"/>
      <c r="F940" s="326"/>
      <c r="G940" s="325"/>
      <c r="H940" s="32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25"/>
      <c r="B941" s="325"/>
      <c r="C941" s="325"/>
      <c r="D941" s="326"/>
      <c r="E941" s="325"/>
      <c r="F941" s="326"/>
      <c r="G941" s="325"/>
      <c r="H941" s="32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25"/>
      <c r="B942" s="325"/>
      <c r="C942" s="325"/>
      <c r="D942" s="326"/>
      <c r="E942" s="325"/>
      <c r="F942" s="326"/>
      <c r="G942" s="325"/>
      <c r="H942" s="32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25"/>
      <c r="B943" s="325"/>
      <c r="C943" s="325"/>
      <c r="D943" s="326"/>
      <c r="E943" s="325"/>
      <c r="F943" s="326"/>
      <c r="G943" s="325"/>
      <c r="H943" s="32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25"/>
      <c r="B944" s="325"/>
      <c r="C944" s="325"/>
      <c r="D944" s="326"/>
      <c r="E944" s="325"/>
      <c r="F944" s="326"/>
      <c r="G944" s="325"/>
      <c r="H944" s="32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25"/>
      <c r="B945" s="325"/>
      <c r="C945" s="325"/>
      <c r="D945" s="326"/>
      <c r="E945" s="325"/>
      <c r="F945" s="326"/>
      <c r="G945" s="325"/>
      <c r="H945" s="32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25"/>
      <c r="B946" s="325"/>
      <c r="C946" s="325"/>
      <c r="D946" s="326"/>
      <c r="E946" s="325"/>
      <c r="F946" s="326"/>
      <c r="G946" s="325"/>
      <c r="H946" s="32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25"/>
      <c r="B947" s="325"/>
      <c r="C947" s="325"/>
      <c r="D947" s="326"/>
      <c r="E947" s="325"/>
      <c r="F947" s="326"/>
      <c r="G947" s="325"/>
      <c r="H947" s="32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25"/>
      <c r="B948" s="325"/>
      <c r="C948" s="325"/>
      <c r="D948" s="326"/>
      <c r="E948" s="325"/>
      <c r="F948" s="326"/>
      <c r="G948" s="325"/>
      <c r="H948" s="32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25"/>
      <c r="B949" s="325"/>
      <c r="C949" s="325"/>
      <c r="D949" s="326"/>
      <c r="E949" s="325"/>
      <c r="F949" s="326"/>
      <c r="G949" s="325"/>
      <c r="H949" s="32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25"/>
      <c r="B950" s="325"/>
      <c r="C950" s="325"/>
      <c r="D950" s="326"/>
      <c r="E950" s="325"/>
      <c r="F950" s="326"/>
      <c r="G950" s="325"/>
      <c r="H950" s="32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25"/>
      <c r="B951" s="325"/>
      <c r="C951" s="325"/>
      <c r="D951" s="326"/>
      <c r="E951" s="325"/>
      <c r="F951" s="326"/>
      <c r="G951" s="325"/>
      <c r="H951" s="32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25"/>
      <c r="B952" s="325"/>
      <c r="C952" s="325"/>
      <c r="D952" s="326"/>
      <c r="E952" s="325"/>
      <c r="F952" s="326"/>
      <c r="G952" s="325"/>
      <c r="H952" s="32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25"/>
      <c r="B953" s="325"/>
      <c r="C953" s="325"/>
      <c r="D953" s="326"/>
      <c r="E953" s="325"/>
      <c r="F953" s="326"/>
      <c r="G953" s="325"/>
      <c r="H953" s="32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25"/>
      <c r="B954" s="325"/>
      <c r="C954" s="325"/>
      <c r="D954" s="326"/>
      <c r="E954" s="325"/>
      <c r="F954" s="326"/>
      <c r="G954" s="325"/>
      <c r="H954" s="32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25"/>
      <c r="B955" s="325"/>
      <c r="C955" s="325"/>
      <c r="D955" s="326"/>
      <c r="E955" s="325"/>
      <c r="F955" s="326"/>
      <c r="G955" s="325"/>
      <c r="H955" s="32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25"/>
      <c r="B956" s="325"/>
      <c r="C956" s="325"/>
      <c r="D956" s="326"/>
      <c r="E956" s="325"/>
      <c r="F956" s="326"/>
      <c r="G956" s="325"/>
      <c r="H956" s="32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25"/>
      <c r="B957" s="325"/>
      <c r="C957" s="325"/>
      <c r="D957" s="326"/>
      <c r="E957" s="325"/>
      <c r="F957" s="326"/>
      <c r="G957" s="325"/>
      <c r="H957" s="32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25"/>
      <c r="B958" s="325"/>
      <c r="C958" s="325"/>
      <c r="D958" s="326"/>
      <c r="E958" s="325"/>
      <c r="F958" s="326"/>
      <c r="G958" s="325"/>
      <c r="H958" s="32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25"/>
      <c r="B959" s="325"/>
      <c r="C959" s="325"/>
      <c r="D959" s="326"/>
      <c r="E959" s="325"/>
      <c r="F959" s="326"/>
      <c r="G959" s="325"/>
      <c r="H959" s="32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25"/>
      <c r="B960" s="325"/>
      <c r="C960" s="325"/>
      <c r="D960" s="326"/>
      <c r="E960" s="325"/>
      <c r="F960" s="326"/>
      <c r="G960" s="325"/>
      <c r="H960" s="32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25"/>
      <c r="B961" s="325"/>
      <c r="C961" s="325"/>
      <c r="D961" s="326"/>
      <c r="E961" s="325"/>
      <c r="F961" s="326"/>
      <c r="G961" s="325"/>
      <c r="H961" s="32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25"/>
      <c r="B962" s="325"/>
      <c r="C962" s="325"/>
      <c r="D962" s="326"/>
      <c r="E962" s="325"/>
      <c r="F962" s="326"/>
      <c r="G962" s="325"/>
      <c r="H962" s="32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25"/>
      <c r="B963" s="325"/>
      <c r="C963" s="325"/>
      <c r="D963" s="326"/>
      <c r="E963" s="325"/>
      <c r="F963" s="326"/>
      <c r="G963" s="325"/>
      <c r="H963" s="32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25"/>
      <c r="B964" s="325"/>
      <c r="C964" s="325"/>
      <c r="D964" s="326"/>
      <c r="E964" s="325"/>
      <c r="F964" s="326"/>
      <c r="G964" s="325"/>
      <c r="H964" s="32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25"/>
      <c r="B965" s="325"/>
      <c r="C965" s="325"/>
      <c r="D965" s="326"/>
      <c r="E965" s="325"/>
      <c r="F965" s="326"/>
      <c r="G965" s="325"/>
      <c r="H965" s="32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25"/>
      <c r="B966" s="325"/>
      <c r="C966" s="325"/>
      <c r="D966" s="326"/>
      <c r="E966" s="325"/>
      <c r="F966" s="326"/>
      <c r="G966" s="325"/>
      <c r="H966" s="32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25"/>
      <c r="B967" s="325"/>
      <c r="C967" s="325"/>
      <c r="D967" s="326"/>
      <c r="E967" s="325"/>
      <c r="F967" s="326"/>
      <c r="G967" s="325"/>
      <c r="H967" s="32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25"/>
      <c r="B968" s="325"/>
      <c r="C968" s="325"/>
      <c r="D968" s="326"/>
      <c r="E968" s="325"/>
      <c r="F968" s="326"/>
      <c r="G968" s="325"/>
      <c r="H968" s="32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25"/>
      <c r="B969" s="325"/>
      <c r="C969" s="325"/>
      <c r="D969" s="326"/>
      <c r="E969" s="325"/>
      <c r="F969" s="326"/>
      <c r="G969" s="325"/>
      <c r="H969" s="32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25"/>
      <c r="B970" s="325"/>
      <c r="C970" s="325"/>
      <c r="D970" s="326"/>
      <c r="E970" s="325"/>
      <c r="F970" s="326"/>
      <c r="G970" s="325"/>
      <c r="H970" s="32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25"/>
      <c r="B971" s="325"/>
      <c r="C971" s="325"/>
      <c r="D971" s="326"/>
      <c r="E971" s="325"/>
      <c r="F971" s="326"/>
      <c r="G971" s="325"/>
      <c r="H971" s="32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25"/>
      <c r="B972" s="325"/>
      <c r="C972" s="325"/>
      <c r="D972" s="326"/>
      <c r="E972" s="325"/>
      <c r="F972" s="326"/>
      <c r="G972" s="325"/>
      <c r="H972" s="32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25"/>
      <c r="B973" s="325"/>
      <c r="C973" s="325"/>
      <c r="D973" s="326"/>
      <c r="E973" s="325"/>
      <c r="F973" s="326"/>
      <c r="G973" s="325"/>
      <c r="H973" s="32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25"/>
      <c r="B974" s="325"/>
      <c r="C974" s="325"/>
      <c r="D974" s="326"/>
      <c r="E974" s="325"/>
      <c r="F974" s="326"/>
      <c r="G974" s="325"/>
      <c r="H974" s="32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25"/>
      <c r="B975" s="325"/>
      <c r="C975" s="325"/>
      <c r="D975" s="326"/>
      <c r="E975" s="325"/>
      <c r="F975" s="326"/>
      <c r="G975" s="325"/>
      <c r="H975" s="32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25"/>
      <c r="B976" s="325"/>
      <c r="C976" s="325"/>
      <c r="D976" s="326"/>
      <c r="E976" s="325"/>
      <c r="F976" s="326"/>
      <c r="G976" s="325"/>
      <c r="H976" s="32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25"/>
      <c r="B977" s="325"/>
      <c r="C977" s="325"/>
      <c r="D977" s="326"/>
      <c r="E977" s="325"/>
      <c r="F977" s="326"/>
      <c r="G977" s="325"/>
      <c r="H977" s="32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25"/>
      <c r="B978" s="325"/>
      <c r="C978" s="325"/>
      <c r="D978" s="326"/>
      <c r="E978" s="325"/>
      <c r="F978" s="326"/>
      <c r="G978" s="325"/>
      <c r="H978" s="32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25"/>
      <c r="B979" s="325"/>
      <c r="C979" s="325"/>
      <c r="D979" s="326"/>
      <c r="E979" s="325"/>
      <c r="F979" s="326"/>
      <c r="G979" s="325"/>
      <c r="H979" s="32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25"/>
      <c r="B980" s="325"/>
      <c r="C980" s="325"/>
      <c r="D980" s="326"/>
      <c r="E980" s="325"/>
      <c r="F980" s="326"/>
      <c r="G980" s="325"/>
      <c r="H980" s="32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25"/>
      <c r="B981" s="325"/>
      <c r="C981" s="325"/>
      <c r="D981" s="326"/>
      <c r="E981" s="325"/>
      <c r="F981" s="326"/>
      <c r="G981" s="325"/>
      <c r="H981" s="32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25"/>
      <c r="B982" s="325"/>
      <c r="C982" s="325"/>
      <c r="D982" s="326"/>
      <c r="E982" s="325"/>
      <c r="F982" s="326"/>
      <c r="G982" s="325"/>
      <c r="H982" s="32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25"/>
      <c r="B983" s="325"/>
      <c r="C983" s="325"/>
      <c r="D983" s="326"/>
      <c r="E983" s="325"/>
      <c r="F983" s="326"/>
      <c r="G983" s="325"/>
      <c r="H983" s="32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25"/>
      <c r="B984" s="325"/>
      <c r="C984" s="325"/>
      <c r="D984" s="326"/>
      <c r="E984" s="325"/>
      <c r="F984" s="326"/>
      <c r="G984" s="325"/>
      <c r="H984" s="32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25"/>
      <c r="B985" s="325"/>
      <c r="C985" s="325"/>
      <c r="D985" s="326"/>
      <c r="E985" s="325"/>
      <c r="F985" s="326"/>
      <c r="G985" s="325"/>
      <c r="H985" s="32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25"/>
      <c r="B986" s="325"/>
      <c r="C986" s="325"/>
      <c r="D986" s="326"/>
      <c r="E986" s="325"/>
      <c r="F986" s="326"/>
      <c r="G986" s="325"/>
      <c r="H986" s="32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25"/>
      <c r="B987" s="325"/>
      <c r="C987" s="325"/>
      <c r="D987" s="326"/>
      <c r="E987" s="325"/>
      <c r="F987" s="326"/>
      <c r="G987" s="325"/>
      <c r="H987" s="32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25"/>
      <c r="B988" s="325"/>
      <c r="C988" s="325"/>
      <c r="D988" s="326"/>
      <c r="E988" s="325"/>
      <c r="F988" s="326"/>
      <c r="G988" s="325"/>
      <c r="H988" s="32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25"/>
      <c r="B989" s="325"/>
      <c r="C989" s="325"/>
      <c r="D989" s="326"/>
      <c r="E989" s="325"/>
      <c r="F989" s="326"/>
      <c r="G989" s="325"/>
      <c r="H989" s="32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25"/>
      <c r="B990" s="325"/>
      <c r="C990" s="325"/>
      <c r="D990" s="326"/>
      <c r="E990" s="325"/>
      <c r="F990" s="326"/>
      <c r="G990" s="325"/>
      <c r="H990" s="32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25"/>
      <c r="B991" s="325"/>
      <c r="C991" s="325"/>
      <c r="D991" s="326"/>
      <c r="E991" s="325"/>
      <c r="F991" s="326"/>
      <c r="G991" s="325"/>
      <c r="H991" s="32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25"/>
      <c r="B992" s="325"/>
      <c r="C992" s="325"/>
      <c r="D992" s="326"/>
      <c r="E992" s="325"/>
      <c r="F992" s="326"/>
      <c r="G992" s="325"/>
      <c r="H992" s="32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25"/>
      <c r="B993" s="325"/>
      <c r="C993" s="325"/>
      <c r="D993" s="326"/>
      <c r="E993" s="325"/>
      <c r="F993" s="326"/>
      <c r="G993" s="325"/>
      <c r="H993" s="32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25"/>
      <c r="B994" s="325"/>
      <c r="C994" s="325"/>
      <c r="D994" s="326"/>
      <c r="E994" s="325"/>
      <c r="F994" s="326"/>
      <c r="G994" s="325"/>
      <c r="H994" s="32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25"/>
      <c r="B995" s="325"/>
      <c r="C995" s="325"/>
      <c r="D995" s="326"/>
      <c r="E995" s="325"/>
      <c r="F995" s="326"/>
      <c r="G995" s="325"/>
      <c r="H995" s="32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25"/>
      <c r="B996" s="325"/>
      <c r="C996" s="325"/>
      <c r="D996" s="326"/>
      <c r="E996" s="325"/>
      <c r="F996" s="326"/>
      <c r="G996" s="325"/>
      <c r="H996" s="32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B33:C33"/>
    <mergeCell ref="B34:C34"/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5:C25"/>
    <mergeCell ref="B26:D26"/>
    <mergeCell ref="E26:J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Фінансування</vt:lpstr>
      <vt:lpstr>Кошторис  витрат</vt:lpstr>
      <vt:lpstr>Реєстр документів</vt:lpstr>
      <vt:lpstr>'Кошторис  витрат'!Область_печати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Галина Жуковська</cp:lastModifiedBy>
  <cp:lastPrinted>2025-11-10T11:58:41Z</cp:lastPrinted>
  <dcterms:created xsi:type="dcterms:W3CDTF">2020-11-14T13:09:40Z</dcterms:created>
  <dcterms:modified xsi:type="dcterms:W3CDTF">2025-11-11T14:13:00Z</dcterms:modified>
</cp:coreProperties>
</file>