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19420" windowHeight="11020" activeTab="1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14210"/>
</workbook>
</file>

<file path=xl/calcChain.xml><?xml version="1.0" encoding="utf-8"?>
<calcChain xmlns="http://schemas.openxmlformats.org/spreadsheetml/2006/main">
  <c r="Z107" i="2"/>
  <c r="Z108"/>
  <c r="Z109"/>
  <c r="Z110"/>
  <c r="Z111"/>
  <c r="Z112"/>
  <c r="Y107"/>
  <c r="Y108"/>
  <c r="Y109"/>
  <c r="Y110"/>
  <c r="Y111"/>
  <c r="Y112"/>
  <c r="X107"/>
  <c r="X108"/>
  <c r="X109"/>
  <c r="X110"/>
  <c r="X111"/>
  <c r="X112"/>
  <c r="W107"/>
  <c r="W108"/>
  <c r="W109"/>
  <c r="W110"/>
  <c r="W111"/>
  <c r="W112"/>
  <c r="Z52"/>
  <c r="Z53"/>
  <c r="Z54"/>
  <c r="Z55"/>
  <c r="Z56"/>
  <c r="Z57"/>
  <c r="Z58"/>
  <c r="Z59"/>
  <c r="Z60"/>
  <c r="Z61"/>
  <c r="Z62"/>
  <c r="Y52"/>
  <c r="Y53"/>
  <c r="Y54"/>
  <c r="Y55"/>
  <c r="Y56"/>
  <c r="Y57"/>
  <c r="Y58"/>
  <c r="Y59"/>
  <c r="Y60"/>
  <c r="Y61"/>
  <c r="Y62"/>
  <c r="X62"/>
  <c r="X52"/>
  <c r="X53"/>
  <c r="X54"/>
  <c r="X55"/>
  <c r="X56"/>
  <c r="X57"/>
  <c r="X58"/>
  <c r="X59"/>
  <c r="X60"/>
  <c r="X61"/>
  <c r="W62"/>
  <c r="W52"/>
  <c r="W53"/>
  <c r="W54"/>
  <c r="W55"/>
  <c r="W56"/>
  <c r="W57"/>
  <c r="W58"/>
  <c r="W59"/>
  <c r="W60"/>
  <c r="W61"/>
  <c r="Z31"/>
  <c r="Y31"/>
  <c r="X31"/>
  <c r="W31"/>
  <c r="I62" i="3"/>
  <c r="F16"/>
  <c r="F59"/>
  <c r="D12"/>
  <c r="D59"/>
  <c r="D54"/>
  <c r="D49"/>
  <c r="D41"/>
  <c r="D40"/>
  <c r="D26"/>
  <c r="D18"/>
  <c r="C19"/>
  <c r="C20"/>
  <c r="C22"/>
  <c r="C24"/>
  <c r="J22" i="2"/>
  <c r="J129"/>
  <c r="J107"/>
  <c r="J108"/>
  <c r="J109"/>
  <c r="J110"/>
  <c r="J111"/>
  <c r="J112"/>
  <c r="J31"/>
  <c r="J52"/>
  <c r="J53"/>
  <c r="J54"/>
  <c r="J55"/>
  <c r="J56"/>
  <c r="J57"/>
  <c r="J58"/>
  <c r="J59"/>
  <c r="J60"/>
  <c r="J61"/>
  <c r="J62"/>
  <c r="G107"/>
  <c r="G108"/>
  <c r="G109"/>
  <c r="G110"/>
  <c r="G111"/>
  <c r="G112"/>
  <c r="G52"/>
  <c r="G53"/>
  <c r="G54"/>
  <c r="G55"/>
  <c r="G56"/>
  <c r="G57"/>
  <c r="G58"/>
  <c r="G59"/>
  <c r="G60"/>
  <c r="G61"/>
  <c r="G62"/>
  <c r="G63"/>
  <c r="G31"/>
  <c r="G33"/>
  <c r="J33"/>
  <c r="M33"/>
  <c r="P33"/>
  <c r="S33"/>
  <c r="V33"/>
  <c r="W33"/>
  <c r="G22"/>
  <c r="G23"/>
  <c r="G24"/>
  <c r="I82" i="3"/>
  <c r="F82"/>
  <c r="D82"/>
  <c r="I72"/>
  <c r="F72"/>
  <c r="D72"/>
  <c r="V191" i="2"/>
  <c r="S191"/>
  <c r="P191"/>
  <c r="M191"/>
  <c r="W191"/>
  <c r="Y191"/>
  <c r="Z191"/>
  <c r="J191"/>
  <c r="G191"/>
  <c r="V190"/>
  <c r="S190"/>
  <c r="P190"/>
  <c r="M190"/>
  <c r="J190"/>
  <c r="G190"/>
  <c r="V189"/>
  <c r="S189"/>
  <c r="P189"/>
  <c r="X189"/>
  <c r="M189"/>
  <c r="W189"/>
  <c r="Y189"/>
  <c r="J189"/>
  <c r="G189"/>
  <c r="V188"/>
  <c r="S188"/>
  <c r="P188"/>
  <c r="M188"/>
  <c r="J188"/>
  <c r="G188"/>
  <c r="W188"/>
  <c r="Y188"/>
  <c r="Z188"/>
  <c r="V187"/>
  <c r="S187"/>
  <c r="P187"/>
  <c r="X187"/>
  <c r="M187"/>
  <c r="W187"/>
  <c r="Y187"/>
  <c r="J187"/>
  <c r="G187"/>
  <c r="V186"/>
  <c r="S186"/>
  <c r="P186"/>
  <c r="M186"/>
  <c r="J186"/>
  <c r="J183"/>
  <c r="G186"/>
  <c r="V185"/>
  <c r="S185"/>
  <c r="P185"/>
  <c r="M185"/>
  <c r="J185"/>
  <c r="G185"/>
  <c r="V184"/>
  <c r="S184"/>
  <c r="S183"/>
  <c r="P184"/>
  <c r="M184"/>
  <c r="J184"/>
  <c r="G184"/>
  <c r="W184"/>
  <c r="T183"/>
  <c r="Q183"/>
  <c r="N183"/>
  <c r="K183"/>
  <c r="H183"/>
  <c r="E183"/>
  <c r="V182"/>
  <c r="S182"/>
  <c r="P182"/>
  <c r="M182"/>
  <c r="J182"/>
  <c r="G182"/>
  <c r="W182"/>
  <c r="V181"/>
  <c r="S181"/>
  <c r="P181"/>
  <c r="M181"/>
  <c r="W181"/>
  <c r="J181"/>
  <c r="G181"/>
  <c r="V180"/>
  <c r="V179"/>
  <c r="S180"/>
  <c r="S179"/>
  <c r="P180"/>
  <c r="M180"/>
  <c r="J180"/>
  <c r="G180"/>
  <c r="G179"/>
  <c r="T179"/>
  <c r="Q179"/>
  <c r="N179"/>
  <c r="K179"/>
  <c r="H179"/>
  <c r="E179"/>
  <c r="V178"/>
  <c r="S178"/>
  <c r="P178"/>
  <c r="M178"/>
  <c r="J178"/>
  <c r="G178"/>
  <c r="W178"/>
  <c r="V177"/>
  <c r="S177"/>
  <c r="P177"/>
  <c r="M177"/>
  <c r="J177"/>
  <c r="G177"/>
  <c r="V176"/>
  <c r="V174"/>
  <c r="S176"/>
  <c r="S174"/>
  <c r="P176"/>
  <c r="M176"/>
  <c r="J176"/>
  <c r="J174"/>
  <c r="G176"/>
  <c r="V175"/>
  <c r="S175"/>
  <c r="P175"/>
  <c r="M175"/>
  <c r="M174"/>
  <c r="J175"/>
  <c r="G175"/>
  <c r="T174"/>
  <c r="Q174"/>
  <c r="N174"/>
  <c r="K174"/>
  <c r="H174"/>
  <c r="E174"/>
  <c r="E192"/>
  <c r="V173"/>
  <c r="S173"/>
  <c r="P173"/>
  <c r="X173"/>
  <c r="M173"/>
  <c r="W173"/>
  <c r="J173"/>
  <c r="G173"/>
  <c r="V172"/>
  <c r="S172"/>
  <c r="P172"/>
  <c r="M172"/>
  <c r="J172"/>
  <c r="X172"/>
  <c r="G172"/>
  <c r="W172"/>
  <c r="Y172"/>
  <c r="Z172"/>
  <c r="V171"/>
  <c r="S171"/>
  <c r="P171"/>
  <c r="M171"/>
  <c r="J171"/>
  <c r="G171"/>
  <c r="V170"/>
  <c r="S170"/>
  <c r="S169"/>
  <c r="P170"/>
  <c r="M170"/>
  <c r="J170"/>
  <c r="X170"/>
  <c r="G170"/>
  <c r="G169"/>
  <c r="T169"/>
  <c r="Q169"/>
  <c r="N169"/>
  <c r="K169"/>
  <c r="H169"/>
  <c r="E169"/>
  <c r="T167"/>
  <c r="Q167"/>
  <c r="N167"/>
  <c r="K167"/>
  <c r="H167"/>
  <c r="E167"/>
  <c r="V166"/>
  <c r="S166"/>
  <c r="P166"/>
  <c r="M166"/>
  <c r="J166"/>
  <c r="G166"/>
  <c r="V165"/>
  <c r="S165"/>
  <c r="P165"/>
  <c r="M165"/>
  <c r="J165"/>
  <c r="G165"/>
  <c r="W165"/>
  <c r="V164"/>
  <c r="S164"/>
  <c r="P164"/>
  <c r="M164"/>
  <c r="J164"/>
  <c r="G164"/>
  <c r="V163"/>
  <c r="V167"/>
  <c r="S163"/>
  <c r="S167"/>
  <c r="P163"/>
  <c r="M163"/>
  <c r="J163"/>
  <c r="G163"/>
  <c r="G167"/>
  <c r="T161"/>
  <c r="Q161"/>
  <c r="N161"/>
  <c r="K161"/>
  <c r="H161"/>
  <c r="E161"/>
  <c r="V160"/>
  <c r="V161"/>
  <c r="S160"/>
  <c r="S161"/>
  <c r="P160"/>
  <c r="M160"/>
  <c r="J160"/>
  <c r="G160"/>
  <c r="V159"/>
  <c r="S159"/>
  <c r="P159"/>
  <c r="M159"/>
  <c r="J159"/>
  <c r="G159"/>
  <c r="T157"/>
  <c r="Q157"/>
  <c r="N157"/>
  <c r="K157"/>
  <c r="H157"/>
  <c r="E157"/>
  <c r="V156"/>
  <c r="S156"/>
  <c r="P156"/>
  <c r="X156"/>
  <c r="M156"/>
  <c r="W156"/>
  <c r="Y156"/>
  <c r="Z156"/>
  <c r="J156"/>
  <c r="G156"/>
  <c r="V155"/>
  <c r="S155"/>
  <c r="P155"/>
  <c r="M155"/>
  <c r="J155"/>
  <c r="X155"/>
  <c r="G155"/>
  <c r="V154"/>
  <c r="S154"/>
  <c r="P154"/>
  <c r="X154"/>
  <c r="M154"/>
  <c r="W154"/>
  <c r="Y154"/>
  <c r="Z154"/>
  <c r="J154"/>
  <c r="G154"/>
  <c r="V153"/>
  <c r="V157"/>
  <c r="S153"/>
  <c r="S157"/>
  <c r="P153"/>
  <c r="M153"/>
  <c r="J153"/>
  <c r="G153"/>
  <c r="G157"/>
  <c r="V152"/>
  <c r="S152"/>
  <c r="P152"/>
  <c r="M152"/>
  <c r="J152"/>
  <c r="G152"/>
  <c r="T150"/>
  <c r="Q150"/>
  <c r="N150"/>
  <c r="K150"/>
  <c r="H150"/>
  <c r="E150"/>
  <c r="V149"/>
  <c r="S149"/>
  <c r="P149"/>
  <c r="M149"/>
  <c r="W149"/>
  <c r="J149"/>
  <c r="G149"/>
  <c r="V148"/>
  <c r="S148"/>
  <c r="P148"/>
  <c r="M148"/>
  <c r="J148"/>
  <c r="X148"/>
  <c r="G148"/>
  <c r="V147"/>
  <c r="S147"/>
  <c r="P147"/>
  <c r="M147"/>
  <c r="W147"/>
  <c r="J147"/>
  <c r="G147"/>
  <c r="V146"/>
  <c r="S146"/>
  <c r="P146"/>
  <c r="M146"/>
  <c r="J146"/>
  <c r="X146"/>
  <c r="G146"/>
  <c r="V145"/>
  <c r="S145"/>
  <c r="P145"/>
  <c r="X145"/>
  <c r="M145"/>
  <c r="J145"/>
  <c r="G145"/>
  <c r="V144"/>
  <c r="V150"/>
  <c r="S144"/>
  <c r="P144"/>
  <c r="M144"/>
  <c r="J144"/>
  <c r="G144"/>
  <c r="W144"/>
  <c r="T142"/>
  <c r="Q142"/>
  <c r="N142"/>
  <c r="K142"/>
  <c r="H142"/>
  <c r="E142"/>
  <c r="V141"/>
  <c r="S141"/>
  <c r="P141"/>
  <c r="M141"/>
  <c r="J141"/>
  <c r="X141"/>
  <c r="G141"/>
  <c r="W141"/>
  <c r="Y141"/>
  <c r="Z141"/>
  <c r="V140"/>
  <c r="S140"/>
  <c r="P140"/>
  <c r="M140"/>
  <c r="W140"/>
  <c r="J140"/>
  <c r="G140"/>
  <c r="V139"/>
  <c r="S139"/>
  <c r="P139"/>
  <c r="M139"/>
  <c r="J139"/>
  <c r="G139"/>
  <c r="W139"/>
  <c r="Y139"/>
  <c r="Z139"/>
  <c r="V138"/>
  <c r="S138"/>
  <c r="P138"/>
  <c r="M138"/>
  <c r="W138"/>
  <c r="Y138"/>
  <c r="Z138"/>
  <c r="J138"/>
  <c r="G138"/>
  <c r="V137"/>
  <c r="S137"/>
  <c r="S142"/>
  <c r="P137"/>
  <c r="M137"/>
  <c r="J137"/>
  <c r="X137"/>
  <c r="G137"/>
  <c r="V136"/>
  <c r="S136"/>
  <c r="P136"/>
  <c r="X136"/>
  <c r="M136"/>
  <c r="M142"/>
  <c r="J136"/>
  <c r="G136"/>
  <c r="T134"/>
  <c r="Q134"/>
  <c r="N134"/>
  <c r="K134"/>
  <c r="H134"/>
  <c r="E134"/>
  <c r="V133"/>
  <c r="S133"/>
  <c r="P133"/>
  <c r="M133"/>
  <c r="W133"/>
  <c r="Y133"/>
  <c r="Z133"/>
  <c r="J133"/>
  <c r="G133"/>
  <c r="V132"/>
  <c r="S132"/>
  <c r="P132"/>
  <c r="M132"/>
  <c r="J132"/>
  <c r="G132"/>
  <c r="W132"/>
  <c r="Y132"/>
  <c r="Z132"/>
  <c r="V131"/>
  <c r="S131"/>
  <c r="P131"/>
  <c r="X131"/>
  <c r="M131"/>
  <c r="J131"/>
  <c r="G131"/>
  <c r="V130"/>
  <c r="S130"/>
  <c r="S134"/>
  <c r="P130"/>
  <c r="M130"/>
  <c r="J130"/>
  <c r="X130"/>
  <c r="G130"/>
  <c r="W130"/>
  <c r="V129"/>
  <c r="S129"/>
  <c r="P129"/>
  <c r="M129"/>
  <c r="W129"/>
  <c r="W134"/>
  <c r="G129"/>
  <c r="V128"/>
  <c r="S128"/>
  <c r="P128"/>
  <c r="X128"/>
  <c r="M128"/>
  <c r="J128"/>
  <c r="G128"/>
  <c r="W128"/>
  <c r="V127"/>
  <c r="S127"/>
  <c r="P127"/>
  <c r="M127"/>
  <c r="W127"/>
  <c r="J127"/>
  <c r="X127"/>
  <c r="Y127"/>
  <c r="Z127"/>
  <c r="G127"/>
  <c r="V126"/>
  <c r="S126"/>
  <c r="P126"/>
  <c r="X126"/>
  <c r="M126"/>
  <c r="J126"/>
  <c r="G126"/>
  <c r="V125"/>
  <c r="S125"/>
  <c r="P125"/>
  <c r="M125"/>
  <c r="W125"/>
  <c r="J125"/>
  <c r="X125"/>
  <c r="G125"/>
  <c r="V124"/>
  <c r="S124"/>
  <c r="P124"/>
  <c r="P134"/>
  <c r="M124"/>
  <c r="J124"/>
  <c r="G124"/>
  <c r="W124"/>
  <c r="V123"/>
  <c r="V134"/>
  <c r="S123"/>
  <c r="P123"/>
  <c r="M123"/>
  <c r="W123"/>
  <c r="J123"/>
  <c r="J134"/>
  <c r="G123"/>
  <c r="V120"/>
  <c r="S120"/>
  <c r="P120"/>
  <c r="X120"/>
  <c r="M120"/>
  <c r="J120"/>
  <c r="G120"/>
  <c r="V119"/>
  <c r="V117"/>
  <c r="S119"/>
  <c r="P119"/>
  <c r="M119"/>
  <c r="W119"/>
  <c r="W117"/>
  <c r="J119"/>
  <c r="G119"/>
  <c r="V118"/>
  <c r="S118"/>
  <c r="S117"/>
  <c r="P118"/>
  <c r="P117"/>
  <c r="M118"/>
  <c r="J118"/>
  <c r="G118"/>
  <c r="T117"/>
  <c r="Q117"/>
  <c r="N117"/>
  <c r="K117"/>
  <c r="H117"/>
  <c r="H121"/>
  <c r="E117"/>
  <c r="V116"/>
  <c r="S116"/>
  <c r="P116"/>
  <c r="M116"/>
  <c r="J116"/>
  <c r="G116"/>
  <c r="V115"/>
  <c r="V113"/>
  <c r="S115"/>
  <c r="P115"/>
  <c r="M115"/>
  <c r="M113"/>
  <c r="J115"/>
  <c r="X115"/>
  <c r="Y115"/>
  <c r="Z115"/>
  <c r="G115"/>
  <c r="V114"/>
  <c r="S114"/>
  <c r="P114"/>
  <c r="X114"/>
  <c r="M114"/>
  <c r="J114"/>
  <c r="G114"/>
  <c r="W114"/>
  <c r="T113"/>
  <c r="Q113"/>
  <c r="N113"/>
  <c r="K113"/>
  <c r="H113"/>
  <c r="E113"/>
  <c r="V106"/>
  <c r="S106"/>
  <c r="P106"/>
  <c r="M106"/>
  <c r="J106"/>
  <c r="G106"/>
  <c r="W106"/>
  <c r="T105"/>
  <c r="Q105"/>
  <c r="N105"/>
  <c r="K105"/>
  <c r="H105"/>
  <c r="E105"/>
  <c r="V102"/>
  <c r="S102"/>
  <c r="P102"/>
  <c r="X102"/>
  <c r="M102"/>
  <c r="J102"/>
  <c r="G102"/>
  <c r="V101"/>
  <c r="S101"/>
  <c r="P101"/>
  <c r="M101"/>
  <c r="J101"/>
  <c r="J99"/>
  <c r="G101"/>
  <c r="V100"/>
  <c r="S100"/>
  <c r="P100"/>
  <c r="X100"/>
  <c r="M100"/>
  <c r="J100"/>
  <c r="G100"/>
  <c r="G99"/>
  <c r="T99"/>
  <c r="Q99"/>
  <c r="N99"/>
  <c r="K99"/>
  <c r="H99"/>
  <c r="E99"/>
  <c r="V98"/>
  <c r="S98"/>
  <c r="P98"/>
  <c r="X98"/>
  <c r="M98"/>
  <c r="J98"/>
  <c r="G98"/>
  <c r="V97"/>
  <c r="V95"/>
  <c r="S97"/>
  <c r="P97"/>
  <c r="M97"/>
  <c r="J97"/>
  <c r="G97"/>
  <c r="V96"/>
  <c r="S96"/>
  <c r="S95"/>
  <c r="P96"/>
  <c r="M96"/>
  <c r="J96"/>
  <c r="G96"/>
  <c r="T95"/>
  <c r="Q95"/>
  <c r="N95"/>
  <c r="K95"/>
  <c r="H95"/>
  <c r="E95"/>
  <c r="V94"/>
  <c r="S94"/>
  <c r="P94"/>
  <c r="M94"/>
  <c r="J94"/>
  <c r="G94"/>
  <c r="W94"/>
  <c r="V93"/>
  <c r="V91"/>
  <c r="V103"/>
  <c r="S93"/>
  <c r="P93"/>
  <c r="M93"/>
  <c r="M91"/>
  <c r="J93"/>
  <c r="X93"/>
  <c r="G93"/>
  <c r="V92"/>
  <c r="S92"/>
  <c r="S91"/>
  <c r="S103"/>
  <c r="P92"/>
  <c r="M92"/>
  <c r="J92"/>
  <c r="G92"/>
  <c r="G91"/>
  <c r="T91"/>
  <c r="Q91"/>
  <c r="N91"/>
  <c r="K91"/>
  <c r="H91"/>
  <c r="E91"/>
  <c r="V88"/>
  <c r="S88"/>
  <c r="P88"/>
  <c r="X88"/>
  <c r="M88"/>
  <c r="J88"/>
  <c r="G88"/>
  <c r="V87"/>
  <c r="V85"/>
  <c r="S87"/>
  <c r="P87"/>
  <c r="M87"/>
  <c r="J87"/>
  <c r="G87"/>
  <c r="V86"/>
  <c r="S86"/>
  <c r="S85"/>
  <c r="P86"/>
  <c r="P85"/>
  <c r="M86"/>
  <c r="J86"/>
  <c r="G86"/>
  <c r="G85"/>
  <c r="T85"/>
  <c r="Q85"/>
  <c r="N85"/>
  <c r="K85"/>
  <c r="H85"/>
  <c r="E85"/>
  <c r="V84"/>
  <c r="S84"/>
  <c r="P84"/>
  <c r="X84"/>
  <c r="Y84"/>
  <c r="M84"/>
  <c r="J84"/>
  <c r="G84"/>
  <c r="W84"/>
  <c r="V83"/>
  <c r="V81"/>
  <c r="S83"/>
  <c r="P83"/>
  <c r="M83"/>
  <c r="J83"/>
  <c r="J81"/>
  <c r="G83"/>
  <c r="V82"/>
  <c r="S82"/>
  <c r="S81"/>
  <c r="P82"/>
  <c r="P81"/>
  <c r="M82"/>
  <c r="J82"/>
  <c r="G82"/>
  <c r="T81"/>
  <c r="Q81"/>
  <c r="N81"/>
  <c r="K81"/>
  <c r="H81"/>
  <c r="E81"/>
  <c r="V80"/>
  <c r="S80"/>
  <c r="P80"/>
  <c r="M80"/>
  <c r="J80"/>
  <c r="G80"/>
  <c r="V79"/>
  <c r="V77"/>
  <c r="S79"/>
  <c r="P79"/>
  <c r="M79"/>
  <c r="W79"/>
  <c r="J79"/>
  <c r="G79"/>
  <c r="V78"/>
  <c r="S78"/>
  <c r="P78"/>
  <c r="X78"/>
  <c r="M78"/>
  <c r="J78"/>
  <c r="G78"/>
  <c r="W78"/>
  <c r="T77"/>
  <c r="Q77"/>
  <c r="N77"/>
  <c r="K77"/>
  <c r="H77"/>
  <c r="E77"/>
  <c r="V76"/>
  <c r="S76"/>
  <c r="P76"/>
  <c r="X76"/>
  <c r="Y76"/>
  <c r="Z76"/>
  <c r="M76"/>
  <c r="J76"/>
  <c r="G76"/>
  <c r="W76"/>
  <c r="V75"/>
  <c r="V73"/>
  <c r="S75"/>
  <c r="P75"/>
  <c r="M75"/>
  <c r="J75"/>
  <c r="J73"/>
  <c r="G75"/>
  <c r="V74"/>
  <c r="S74"/>
  <c r="P74"/>
  <c r="M74"/>
  <c r="J74"/>
  <c r="G74"/>
  <c r="G73"/>
  <c r="T73"/>
  <c r="Q73"/>
  <c r="N73"/>
  <c r="K73"/>
  <c r="H73"/>
  <c r="E73"/>
  <c r="V72"/>
  <c r="S72"/>
  <c r="P72"/>
  <c r="X72"/>
  <c r="Y72"/>
  <c r="M72"/>
  <c r="J72"/>
  <c r="G72"/>
  <c r="W72"/>
  <c r="V71"/>
  <c r="S71"/>
  <c r="P71"/>
  <c r="M71"/>
  <c r="J71"/>
  <c r="X71"/>
  <c r="G71"/>
  <c r="V70"/>
  <c r="S70"/>
  <c r="P70"/>
  <c r="X70"/>
  <c r="X69"/>
  <c r="M70"/>
  <c r="J70"/>
  <c r="G70"/>
  <c r="T69"/>
  <c r="Q69"/>
  <c r="N69"/>
  <c r="K69"/>
  <c r="H69"/>
  <c r="E69"/>
  <c r="V66"/>
  <c r="S66"/>
  <c r="W66"/>
  <c r="P66"/>
  <c r="X66"/>
  <c r="Y66"/>
  <c r="Z66"/>
  <c r="M66"/>
  <c r="V65"/>
  <c r="V64"/>
  <c r="S65"/>
  <c r="P65"/>
  <c r="M65"/>
  <c r="M64"/>
  <c r="T64"/>
  <c r="Q64"/>
  <c r="N64"/>
  <c r="K64"/>
  <c r="V63"/>
  <c r="S63"/>
  <c r="W63"/>
  <c r="P63"/>
  <c r="M63"/>
  <c r="J63"/>
  <c r="V51"/>
  <c r="V50"/>
  <c r="S51"/>
  <c r="S50"/>
  <c r="S67"/>
  <c r="P51"/>
  <c r="M51"/>
  <c r="M50"/>
  <c r="J51"/>
  <c r="J50"/>
  <c r="J67"/>
  <c r="G51"/>
  <c r="G50"/>
  <c r="G67"/>
  <c r="T50"/>
  <c r="Q50"/>
  <c r="N50"/>
  <c r="K50"/>
  <c r="K67"/>
  <c r="H50"/>
  <c r="H67"/>
  <c r="E50"/>
  <c r="E67"/>
  <c r="V47"/>
  <c r="S47"/>
  <c r="P47"/>
  <c r="M47"/>
  <c r="J47"/>
  <c r="X47"/>
  <c r="G47"/>
  <c r="V46"/>
  <c r="S46"/>
  <c r="P46"/>
  <c r="X46"/>
  <c r="M46"/>
  <c r="J46"/>
  <c r="G46"/>
  <c r="V45"/>
  <c r="S45"/>
  <c r="S44"/>
  <c r="S48"/>
  <c r="P45"/>
  <c r="M45"/>
  <c r="J45"/>
  <c r="G45"/>
  <c r="W45"/>
  <c r="Y45"/>
  <c r="T44"/>
  <c r="Q44"/>
  <c r="N44"/>
  <c r="K44"/>
  <c r="H44"/>
  <c r="E44"/>
  <c r="V43"/>
  <c r="S43"/>
  <c r="P43"/>
  <c r="M43"/>
  <c r="J43"/>
  <c r="G43"/>
  <c r="V42"/>
  <c r="S42"/>
  <c r="P42"/>
  <c r="P40"/>
  <c r="M42"/>
  <c r="J42"/>
  <c r="G42"/>
  <c r="V41"/>
  <c r="S41"/>
  <c r="S40"/>
  <c r="P41"/>
  <c r="M41"/>
  <c r="J41"/>
  <c r="X41"/>
  <c r="G41"/>
  <c r="W41"/>
  <c r="Y41"/>
  <c r="T40"/>
  <c r="Q40"/>
  <c r="Q48"/>
  <c r="N40"/>
  <c r="K40"/>
  <c r="H40"/>
  <c r="E40"/>
  <c r="V39"/>
  <c r="S39"/>
  <c r="P39"/>
  <c r="M39"/>
  <c r="J39"/>
  <c r="G39"/>
  <c r="V38"/>
  <c r="S38"/>
  <c r="P38"/>
  <c r="X38"/>
  <c r="M38"/>
  <c r="W38"/>
  <c r="Y38"/>
  <c r="Z38"/>
  <c r="J38"/>
  <c r="G38"/>
  <c r="V37"/>
  <c r="S37"/>
  <c r="S36"/>
  <c r="P37"/>
  <c r="M37"/>
  <c r="J37"/>
  <c r="X37"/>
  <c r="G37"/>
  <c r="T36"/>
  <c r="Q36"/>
  <c r="N36"/>
  <c r="K36"/>
  <c r="H36"/>
  <c r="E36"/>
  <c r="V32"/>
  <c r="V29"/>
  <c r="S32"/>
  <c r="S29"/>
  <c r="P32"/>
  <c r="M32"/>
  <c r="J32"/>
  <c r="G32"/>
  <c r="W32"/>
  <c r="Y32"/>
  <c r="Z32"/>
  <c r="V30"/>
  <c r="S30"/>
  <c r="P30"/>
  <c r="M30"/>
  <c r="J30"/>
  <c r="G30"/>
  <c r="T29"/>
  <c r="Q29"/>
  <c r="N29"/>
  <c r="K29"/>
  <c r="H29"/>
  <c r="E29"/>
  <c r="V24"/>
  <c r="S24"/>
  <c r="P24"/>
  <c r="X24"/>
  <c r="M24"/>
  <c r="W24"/>
  <c r="J24"/>
  <c r="V23"/>
  <c r="S23"/>
  <c r="W23"/>
  <c r="P23"/>
  <c r="M23"/>
  <c r="J23"/>
  <c r="V22"/>
  <c r="X22"/>
  <c r="S22"/>
  <c r="S21"/>
  <c r="Q28"/>
  <c r="S28"/>
  <c r="P22"/>
  <c r="M22"/>
  <c r="T21"/>
  <c r="Q21"/>
  <c r="N21"/>
  <c r="K21"/>
  <c r="H21"/>
  <c r="E21"/>
  <c r="V20"/>
  <c r="S20"/>
  <c r="P20"/>
  <c r="X20"/>
  <c r="M20"/>
  <c r="J20"/>
  <c r="G20"/>
  <c r="W20"/>
  <c r="V19"/>
  <c r="V17"/>
  <c r="T27"/>
  <c r="V27"/>
  <c r="S19"/>
  <c r="P19"/>
  <c r="M19"/>
  <c r="W19"/>
  <c r="J19"/>
  <c r="G19"/>
  <c r="V18"/>
  <c r="S18"/>
  <c r="S17"/>
  <c r="Q27"/>
  <c r="S27"/>
  <c r="P18"/>
  <c r="P17"/>
  <c r="N27"/>
  <c r="P27"/>
  <c r="M18"/>
  <c r="J18"/>
  <c r="G18"/>
  <c r="T17"/>
  <c r="Q17"/>
  <c r="N17"/>
  <c r="K17"/>
  <c r="H17"/>
  <c r="E17"/>
  <c r="V16"/>
  <c r="S16"/>
  <c r="P16"/>
  <c r="M16"/>
  <c r="J16"/>
  <c r="G16"/>
  <c r="V15"/>
  <c r="S15"/>
  <c r="P15"/>
  <c r="M15"/>
  <c r="W15"/>
  <c r="J15"/>
  <c r="J13"/>
  <c r="G15"/>
  <c r="V14"/>
  <c r="S14"/>
  <c r="P14"/>
  <c r="M14"/>
  <c r="J14"/>
  <c r="G14"/>
  <c r="T13"/>
  <c r="Q13"/>
  <c r="N13"/>
  <c r="K13"/>
  <c r="H13"/>
  <c r="E13"/>
  <c r="A5"/>
  <c r="A4"/>
  <c r="A3"/>
  <c r="A2"/>
  <c r="H30" i="1"/>
  <c r="G30"/>
  <c r="F30"/>
  <c r="E30"/>
  <c r="D30"/>
  <c r="J29"/>
  <c r="N29"/>
  <c r="I29"/>
  <c r="J28"/>
  <c r="J27"/>
  <c r="M13" i="2"/>
  <c r="K26"/>
  <c r="M26"/>
  <c r="W14"/>
  <c r="S13"/>
  <c r="Q26"/>
  <c r="S26"/>
  <c r="X32"/>
  <c r="V36"/>
  <c r="X191"/>
  <c r="X39"/>
  <c r="N67"/>
  <c r="P77"/>
  <c r="N121"/>
  <c r="V105"/>
  <c r="W118"/>
  <c r="M117"/>
  <c r="M121"/>
  <c r="W120"/>
  <c r="W146"/>
  <c r="M179"/>
  <c r="P161"/>
  <c r="X82"/>
  <c r="X81"/>
  <c r="W87"/>
  <c r="M169"/>
  <c r="J179"/>
  <c r="W39"/>
  <c r="Y39"/>
  <c r="Z39"/>
  <c r="T67"/>
  <c r="X138"/>
  <c r="X139"/>
  <c r="X152"/>
  <c r="X166"/>
  <c r="W176"/>
  <c r="W177"/>
  <c r="Y177"/>
  <c r="Z177"/>
  <c r="N192"/>
  <c r="V13"/>
  <c r="T26"/>
  <c r="P13"/>
  <c r="N26"/>
  <c r="P21"/>
  <c r="N28"/>
  <c r="P28"/>
  <c r="S73"/>
  <c r="M73"/>
  <c r="W80"/>
  <c r="M81"/>
  <c r="G95"/>
  <c r="X133"/>
  <c r="J157"/>
  <c r="W166"/>
  <c r="Y166"/>
  <c r="Z166"/>
  <c r="J44"/>
  <c r="V44"/>
  <c r="W93"/>
  <c r="X94"/>
  <c r="Y94"/>
  <c r="Z94"/>
  <c r="V99"/>
  <c r="S105"/>
  <c r="M105"/>
  <c r="E121"/>
  <c r="W153"/>
  <c r="X181"/>
  <c r="X182"/>
  <c r="Y182"/>
  <c r="Z182"/>
  <c r="W190"/>
  <c r="P169"/>
  <c r="M40"/>
  <c r="W43"/>
  <c r="W101"/>
  <c r="W102"/>
  <c r="Y102"/>
  <c r="Z102"/>
  <c r="W126"/>
  <c r="M134"/>
  <c r="W131"/>
  <c r="Y131"/>
  <c r="Z131"/>
  <c r="X178"/>
  <c r="E89"/>
  <c r="V183"/>
  <c r="P183"/>
  <c r="W16"/>
  <c r="M17"/>
  <c r="K27"/>
  <c r="J29"/>
  <c r="X45"/>
  <c r="P44"/>
  <c r="G77"/>
  <c r="S77"/>
  <c r="W83"/>
  <c r="W88"/>
  <c r="M95"/>
  <c r="W97"/>
  <c r="W116"/>
  <c r="Q121"/>
  <c r="X124"/>
  <c r="H192"/>
  <c r="X185"/>
  <c r="X140"/>
  <c r="X147"/>
  <c r="X149"/>
  <c r="Y149"/>
  <c r="Z149"/>
  <c r="X153"/>
  <c r="T192"/>
  <c r="W186"/>
  <c r="X188"/>
  <c r="J36"/>
  <c r="V40"/>
  <c r="X43"/>
  <c r="W47"/>
  <c r="X51"/>
  <c r="W71"/>
  <c r="Y71"/>
  <c r="Z71"/>
  <c r="X80"/>
  <c r="W98"/>
  <c r="X101"/>
  <c r="X129"/>
  <c r="X132"/>
  <c r="W148"/>
  <c r="Y148"/>
  <c r="Z148"/>
  <c r="W155"/>
  <c r="Y155"/>
  <c r="Z155"/>
  <c r="X159"/>
  <c r="X165"/>
  <c r="W171"/>
  <c r="Y171"/>
  <c r="Z171"/>
  <c r="V169"/>
  <c r="X176"/>
  <c r="X177"/>
  <c r="X190"/>
  <c r="E48"/>
  <c r="H48"/>
  <c r="M99"/>
  <c r="P99"/>
  <c r="S113"/>
  <c r="S121"/>
  <c r="P157"/>
  <c r="X15"/>
  <c r="G13"/>
  <c r="E26"/>
  <c r="X14"/>
  <c r="Y14"/>
  <c r="Z14"/>
  <c r="W51"/>
  <c r="Q67"/>
  <c r="S69"/>
  <c r="W74"/>
  <c r="Q89"/>
  <c r="N89"/>
  <c r="K89"/>
  <c r="M21"/>
  <c r="K28"/>
  <c r="M28"/>
  <c r="T48"/>
  <c r="W75"/>
  <c r="W73"/>
  <c r="M77"/>
  <c r="W82"/>
  <c r="G81"/>
  <c r="W92"/>
  <c r="J30" i="1"/>
  <c r="J21" i="2"/>
  <c r="H28"/>
  <c r="J28"/>
  <c r="W42"/>
  <c r="W40"/>
  <c r="N48"/>
  <c r="S64"/>
  <c r="M69"/>
  <c r="X116"/>
  <c r="Y116"/>
  <c r="Z116"/>
  <c r="X42"/>
  <c r="X83"/>
  <c r="Y83"/>
  <c r="J91"/>
  <c r="W100"/>
  <c r="S99"/>
  <c r="P113"/>
  <c r="W115"/>
  <c r="M161"/>
  <c r="W159"/>
  <c r="X175"/>
  <c r="P174"/>
  <c r="W65"/>
  <c r="W64"/>
  <c r="K121"/>
  <c r="W163"/>
  <c r="X164"/>
  <c r="J167"/>
  <c r="X184"/>
  <c r="J40"/>
  <c r="M85"/>
  <c r="W96"/>
  <c r="J113"/>
  <c r="G150"/>
  <c r="S150"/>
  <c r="X171"/>
  <c r="J169"/>
  <c r="G105"/>
  <c r="G117"/>
  <c r="V142"/>
  <c r="J150"/>
  <c r="X144"/>
  <c r="X160"/>
  <c r="J161"/>
  <c r="X163"/>
  <c r="P167"/>
  <c r="X180"/>
  <c r="X179"/>
  <c r="P179"/>
  <c r="P192"/>
  <c r="G183"/>
  <c r="P142"/>
  <c r="W175"/>
  <c r="G174"/>
  <c r="W170"/>
  <c r="Y170"/>
  <c r="Z170"/>
  <c r="Q192"/>
  <c r="Z189"/>
  <c r="Y126"/>
  <c r="Z126"/>
  <c r="Z187"/>
  <c r="Y124"/>
  <c r="Z124"/>
  <c r="Y147"/>
  <c r="Z147"/>
  <c r="Y128"/>
  <c r="Z128"/>
  <c r="X161"/>
  <c r="Z84"/>
  <c r="Y176"/>
  <c r="Z176"/>
  <c r="Z72"/>
  <c r="Y153"/>
  <c r="Z153"/>
  <c r="Y173"/>
  <c r="Z173"/>
  <c r="V192"/>
  <c r="X99"/>
  <c r="X169"/>
  <c r="Y140"/>
  <c r="Z140"/>
  <c r="Y125"/>
  <c r="Z125"/>
  <c r="Z83"/>
  <c r="W169"/>
  <c r="Y100"/>
  <c r="Z100"/>
  <c r="W91"/>
  <c r="W113"/>
  <c r="Y184"/>
  <c r="Z184"/>
  <c r="W77"/>
  <c r="Z41"/>
  <c r="W105"/>
  <c r="Y175"/>
  <c r="Z175"/>
  <c r="Y159"/>
  <c r="Z159"/>
  <c r="Z45"/>
  <c r="Y42"/>
  <c r="Z42"/>
  <c r="G26"/>
  <c r="X186"/>
  <c r="Y186"/>
  <c r="Z186"/>
  <c r="Y24"/>
  <c r="Z24"/>
  <c r="X23"/>
  <c r="Y23"/>
  <c r="Z23"/>
  <c r="H26"/>
  <c r="G89"/>
  <c r="X85"/>
  <c r="Y88"/>
  <c r="Z88"/>
  <c r="X113"/>
  <c r="Y113"/>
  <c r="Z113"/>
  <c r="Y114"/>
  <c r="Z114"/>
  <c r="V121"/>
  <c r="G36"/>
  <c r="W37"/>
  <c r="Y37"/>
  <c r="Z37"/>
  <c r="K48"/>
  <c r="W46"/>
  <c r="Y46"/>
  <c r="Z46"/>
  <c r="M44"/>
  <c r="P64"/>
  <c r="X65"/>
  <c r="X64"/>
  <c r="X50"/>
  <c r="X67"/>
  <c r="X74"/>
  <c r="P73"/>
  <c r="T89"/>
  <c r="J85"/>
  <c r="J89"/>
  <c r="X87"/>
  <c r="Y87"/>
  <c r="Z87"/>
  <c r="T121"/>
  <c r="X119"/>
  <c r="Y119"/>
  <c r="Z119"/>
  <c r="J117"/>
  <c r="W137"/>
  <c r="G142"/>
  <c r="W145"/>
  <c r="Y145"/>
  <c r="Z145"/>
  <c r="M150"/>
  <c r="W152"/>
  <c r="M157"/>
  <c r="W160"/>
  <c r="Y160"/>
  <c r="Z160"/>
  <c r="G161"/>
  <c r="W164"/>
  <c r="Y164"/>
  <c r="Z164"/>
  <c r="M167"/>
  <c r="Y178"/>
  <c r="Z178"/>
  <c r="G192"/>
  <c r="Y181"/>
  <c r="Z181"/>
  <c r="K192"/>
  <c r="S192"/>
  <c r="M183"/>
  <c r="M192"/>
  <c r="W185"/>
  <c r="W22"/>
  <c r="W21"/>
  <c r="G21"/>
  <c r="E28"/>
  <c r="G28"/>
  <c r="W28"/>
  <c r="G29"/>
  <c r="J105"/>
  <c r="Y190"/>
  <c r="Z190"/>
  <c r="Y101"/>
  <c r="Z101"/>
  <c r="W174"/>
  <c r="J77"/>
  <c r="X79"/>
  <c r="Y79"/>
  <c r="Z79"/>
  <c r="H89"/>
  <c r="P91"/>
  <c r="X92"/>
  <c r="X91"/>
  <c r="Y91"/>
  <c r="Z91"/>
  <c r="M89"/>
  <c r="X75"/>
  <c r="Y75"/>
  <c r="Z75"/>
  <c r="G44"/>
  <c r="Y165"/>
  <c r="Z165"/>
  <c r="J17"/>
  <c r="H27"/>
  <c r="J27"/>
  <c r="X27"/>
  <c r="X19"/>
  <c r="X17"/>
  <c r="Y17"/>
  <c r="Z17"/>
  <c r="X36"/>
  <c r="M103"/>
  <c r="G103"/>
  <c r="Y106"/>
  <c r="Z106"/>
  <c r="W121"/>
  <c r="Y137"/>
  <c r="Z137"/>
  <c r="Y97"/>
  <c r="Z97"/>
  <c r="Y80"/>
  <c r="Z80"/>
  <c r="Y169"/>
  <c r="Z169"/>
  <c r="J192"/>
  <c r="M29"/>
  <c r="W30"/>
  <c r="W29"/>
  <c r="P50"/>
  <c r="X63"/>
  <c r="X96"/>
  <c r="P95"/>
  <c r="J95"/>
  <c r="J103"/>
  <c r="X97"/>
  <c r="P105"/>
  <c r="P121"/>
  <c r="X106"/>
  <c r="X105"/>
  <c r="Y105"/>
  <c r="Z105"/>
  <c r="Q25"/>
  <c r="W167"/>
  <c r="Y98"/>
  <c r="Z98"/>
  <c r="V48"/>
  <c r="X86"/>
  <c r="X123"/>
  <c r="Y123"/>
  <c r="Z123"/>
  <c r="W26"/>
  <c r="X183"/>
  <c r="W180"/>
  <c r="Y180"/>
  <c r="Z180"/>
  <c r="X118"/>
  <c r="W99"/>
  <c r="Y99"/>
  <c r="Z99"/>
  <c r="G40"/>
  <c r="W136"/>
  <c r="P69"/>
  <c r="J69"/>
  <c r="Y120"/>
  <c r="Z120"/>
  <c r="Y15"/>
  <c r="Z15"/>
  <c r="Y19"/>
  <c r="Z19"/>
  <c r="Y43"/>
  <c r="Z43"/>
  <c r="W18"/>
  <c r="W17"/>
  <c r="G17"/>
  <c r="E27"/>
  <c r="G27"/>
  <c r="W27"/>
  <c r="Y27"/>
  <c r="Z27"/>
  <c r="Y146"/>
  <c r="Z146"/>
  <c r="X30"/>
  <c r="P29"/>
  <c r="X40"/>
  <c r="Y40"/>
  <c r="Z40"/>
  <c r="X44"/>
  <c r="G69"/>
  <c r="W70"/>
  <c r="Y70"/>
  <c r="Z70"/>
  <c r="S89"/>
  <c r="P150"/>
  <c r="J142"/>
  <c r="W86"/>
  <c r="X174"/>
  <c r="Y174"/>
  <c r="Z174"/>
  <c r="G113"/>
  <c r="G121"/>
  <c r="V21"/>
  <c r="G134"/>
  <c r="P36"/>
  <c r="P48"/>
  <c r="X16"/>
  <c r="X13"/>
  <c r="X18"/>
  <c r="Y18"/>
  <c r="Z18"/>
  <c r="M36"/>
  <c r="V69"/>
  <c r="V89"/>
  <c r="V67"/>
  <c r="X33"/>
  <c r="Y33"/>
  <c r="Z33"/>
  <c r="F62" i="3"/>
  <c r="K62"/>
  <c r="D62"/>
  <c r="D87"/>
  <c r="Y129" i="2"/>
  <c r="Z129"/>
  <c r="X77"/>
  <c r="Y77"/>
  <c r="Z77"/>
  <c r="Y78"/>
  <c r="Z78"/>
  <c r="Y47"/>
  <c r="Z47"/>
  <c r="W44"/>
  <c r="W69"/>
  <c r="Y69"/>
  <c r="Z69"/>
  <c r="X150"/>
  <c r="Y144"/>
  <c r="Z144"/>
  <c r="T28"/>
  <c r="V28"/>
  <c r="X28"/>
  <c r="W81"/>
  <c r="Y82"/>
  <c r="Z82"/>
  <c r="W50"/>
  <c r="Y51"/>
  <c r="Z51"/>
  <c r="Y16"/>
  <c r="Z16"/>
  <c r="W13"/>
  <c r="X21"/>
  <c r="Y21"/>
  <c r="Z21"/>
  <c r="Y22"/>
  <c r="Z22"/>
  <c r="W36"/>
  <c r="Y36"/>
  <c r="Z36"/>
  <c r="X142"/>
  <c r="W95"/>
  <c r="P26"/>
  <c r="N25"/>
  <c r="M67"/>
  <c r="S25"/>
  <c r="S34"/>
  <c r="X167"/>
  <c r="Y167"/>
  <c r="Z167"/>
  <c r="Y163"/>
  <c r="Z163"/>
  <c r="J121"/>
  <c r="Y63"/>
  <c r="Z63"/>
  <c r="M27"/>
  <c r="M25"/>
  <c r="M34"/>
  <c r="K25"/>
  <c r="Y93"/>
  <c r="Z93"/>
  <c r="V26"/>
  <c r="V25"/>
  <c r="V34"/>
  <c r="Y130"/>
  <c r="Z130"/>
  <c r="J48"/>
  <c r="Y20"/>
  <c r="Z20"/>
  <c r="X157"/>
  <c r="B29" i="1"/>
  <c r="K29"/>
  <c r="Y118" i="2"/>
  <c r="Z118"/>
  <c r="X117"/>
  <c r="Y30"/>
  <c r="Z30"/>
  <c r="X48"/>
  <c r="W85"/>
  <c r="Y85"/>
  <c r="Z85"/>
  <c r="Y86"/>
  <c r="Z86"/>
  <c r="W142"/>
  <c r="Y142"/>
  <c r="Z142"/>
  <c r="Y136"/>
  <c r="Z136"/>
  <c r="P103"/>
  <c r="P67"/>
  <c r="W161"/>
  <c r="Y161"/>
  <c r="Z161"/>
  <c r="X95"/>
  <c r="X103"/>
  <c r="Y96"/>
  <c r="Z96"/>
  <c r="X134"/>
  <c r="Y134"/>
  <c r="Z134"/>
  <c r="Y64"/>
  <c r="Z64"/>
  <c r="X29"/>
  <c r="Y29"/>
  <c r="Z29"/>
  <c r="X192"/>
  <c r="Y185"/>
  <c r="Z185"/>
  <c r="W183"/>
  <c r="P89"/>
  <c r="M48"/>
  <c r="M193"/>
  <c r="M195"/>
  <c r="Y92"/>
  <c r="Z92"/>
  <c r="H25"/>
  <c r="J26"/>
  <c r="J25"/>
  <c r="J34"/>
  <c r="J193"/>
  <c r="J200"/>
  <c r="J202"/>
  <c r="V193"/>
  <c r="L28" i="1"/>
  <c r="L30"/>
  <c r="S193" i="2"/>
  <c r="L27" i="1"/>
  <c r="Y65" i="2"/>
  <c r="Z65"/>
  <c r="G25"/>
  <c r="G34"/>
  <c r="G193"/>
  <c r="C27" i="1"/>
  <c r="Y28" i="2"/>
  <c r="Z28"/>
  <c r="E25"/>
  <c r="G48"/>
  <c r="W179"/>
  <c r="Y179"/>
  <c r="Z179"/>
  <c r="Y152"/>
  <c r="Z152"/>
  <c r="W157"/>
  <c r="Y157"/>
  <c r="Z157"/>
  <c r="Y74"/>
  <c r="Z74"/>
  <c r="X73"/>
  <c r="W150"/>
  <c r="Y150"/>
  <c r="Z150"/>
  <c r="G195"/>
  <c r="N27" i="1"/>
  <c r="S195" i="2"/>
  <c r="Y13"/>
  <c r="Z13"/>
  <c r="W89"/>
  <c r="Y81"/>
  <c r="Z81"/>
  <c r="Y50"/>
  <c r="Z50"/>
  <c r="W67"/>
  <c r="Y67"/>
  <c r="Z67"/>
  <c r="Y44"/>
  <c r="Z44"/>
  <c r="W48"/>
  <c r="Y48"/>
  <c r="Z48"/>
  <c r="Y95"/>
  <c r="Z95"/>
  <c r="W103"/>
  <c r="Y103"/>
  <c r="Z103"/>
  <c r="T25"/>
  <c r="P25"/>
  <c r="P34"/>
  <c r="X26"/>
  <c r="W25"/>
  <c r="W34"/>
  <c r="C28" i="1"/>
  <c r="P193" i="2"/>
  <c r="P195"/>
  <c r="J195"/>
  <c r="V195"/>
  <c r="Y73"/>
  <c r="Z73"/>
  <c r="X89"/>
  <c r="X121"/>
  <c r="Y121"/>
  <c r="Z121"/>
  <c r="Y117"/>
  <c r="Z117"/>
  <c r="C30" i="1"/>
  <c r="Y183" i="2"/>
  <c r="Z183"/>
  <c r="W192"/>
  <c r="Y192"/>
  <c r="Z192"/>
  <c r="Y89"/>
  <c r="Z89"/>
  <c r="W193"/>
  <c r="W195"/>
  <c r="I27" i="1"/>
  <c r="K27"/>
  <c r="X25" i="2"/>
  <c r="X34"/>
  <c r="X193"/>
  <c r="Y26"/>
  <c r="Z26"/>
  <c r="B27" i="1"/>
  <c r="N28"/>
  <c r="X195" i="2"/>
  <c r="Y25"/>
  <c r="Z25"/>
  <c r="Y34"/>
  <c r="Z34"/>
  <c r="Y193"/>
  <c r="Z193"/>
  <c r="B28" i="1"/>
  <c r="B30"/>
  <c r="K28"/>
  <c r="K30"/>
  <c r="M29"/>
  <c r="M30"/>
  <c r="I28"/>
  <c r="I30"/>
  <c r="N30"/>
</calcChain>
</file>

<file path=xl/sharedStrings.xml><?xml version="1.0" encoding="utf-8"?>
<sst xmlns="http://schemas.openxmlformats.org/spreadsheetml/2006/main" count="993" uniqueCount="479">
  <si>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</si>
  <si>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</si>
  <si>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</si>
  <si>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</si>
  <si>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</si>
  <si>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</si>
  <si>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</si>
  <si>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</si>
  <si>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</si>
  <si>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</si>
  <si>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</si>
  <si>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</si>
  <si>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</si>
  <si>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</si>
  <si>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</si>
  <si>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</si>
  <si>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</si>
  <si>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</si>
  <si>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</si>
  <si>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</si>
  <si>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</si>
  <si>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</si>
  <si>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</si>
  <si>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</si>
  <si>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</si>
  <si>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</si>
  <si>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</si>
  <si>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</si>
  <si>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</si>
  <si>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</si>
  <si>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</si>
  <si>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</si>
  <si>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</si>
  <si>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</si>
  <si>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</si>
  <si>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</si>
  <si>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</si>
  <si>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</si>
  <si>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</si>
  <si>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</si>
  <si>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</si>
  <si>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</si>
  <si>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</si>
  <si>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</si>
  <si>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</si>
  <si>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</si>
  <si>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</si>
  <si>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</si>
  <si>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</si>
  <si>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</si>
  <si>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</si>
  <si>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</si>
  <si>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</si>
  <si>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</si>
  <si>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</si>
  <si>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</si>
  <si>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</si>
  <si>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</si>
  <si>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</si>
  <si>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</si>
  <si>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</si>
  <si>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</si>
  <si>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</si>
  <si>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</si>
  <si>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</si>
  <si>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</si>
  <si>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</si>
  <si>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</si>
  <si>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</si>
  <si>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</si>
  <si>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</si>
  <si>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</si>
  <si>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</si>
  <si>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</si>
  <si>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</si>
  <si>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</si>
  <si>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</si>
  <si>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</si>
  <si>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</si>
  <si>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</si>
  <si>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</si>
  <si>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</si>
  <si>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</si>
  <si>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</si>
  <si>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</si>
  <si>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</si>
  <si>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</si>
  <si>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</si>
  <si>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</si>
  <si>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</si>
  <si>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</si>
  <si>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</si>
  <si>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</si>
  <si>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</si>
  <si>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</si>
  <si>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</si>
  <si>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</si>
  <si>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</si>
  <si>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</si>
  <si>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</si>
  <si>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</si>
  <si>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</si>
  <si>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</si>
  <si>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</si>
  <si>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</si>
  <si>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</si>
  <si>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</si>
  <si>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</si>
  <si>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</si>
  <si>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</si>
  <si>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</si>
  <si>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</si>
  <si>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</si>
  <si>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</si>
  <si>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</si>
  <si>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</si>
  <si>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</si>
  <si>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</si>
  <si>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</si>
  <si>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</si>
  <si>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</si>
  <si>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</si>
  <si>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</si>
  <si>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</si>
  <si>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</si>
  <si>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</si>
  <si>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</si>
  <si>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</si>
  <si>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</si>
  <si>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</si>
  <si>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</si>
  <si>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</si>
  <si>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</si>
  <si>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</si>
  <si>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</si>
  <si>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</si>
  <si>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</si>
  <si>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</si>
  <si>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</si>
  <si>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</si>
  <si>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</si>
  <si>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</si>
  <si>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</si>
  <si>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</si>
  <si>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</si>
  <si>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</si>
  <si>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</si>
  <si>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</si>
  <si>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</si>
  <si>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</si>
  <si>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</si>
  <si>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</si>
  <si>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</si>
  <si>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</si>
  <si>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</si>
  <si>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</si>
  <si>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</si>
  <si>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</si>
  <si>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</si>
  <si>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</si>
  <si>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</si>
  <si>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</si>
  <si>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</si>
  <si>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</si>
  <si>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</si>
  <si>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</si>
  <si>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</si>
  <si>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</si>
  <si>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</si>
  <si>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</si>
  <si>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</si>
  <si>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</si>
  <si>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</si>
  <si>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</si>
  <si>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</si>
  <si>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</si>
  <si>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</si>
  <si>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</si>
  <si>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</si>
  <si>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</si>
  <si>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</si>
  <si>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</si>
  <si>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</si>
  <si>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</si>
  <si>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</si>
  <si>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</si>
  <si>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</si>
  <si>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</si>
  <si>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</si>
  <si>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</si>
  <si>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</si>
  <si>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</si>
  <si>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</si>
  <si>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</si>
  <si>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</si>
  <si>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</si>
  <si>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</si>
  <si>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</si>
  <si>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</si>
  <si>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</si>
  <si>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</si>
  <si>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</si>
  <si>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</si>
  <si>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</si>
  <si>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</si>
  <si>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</si>
  <si>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</si>
  <si>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</si>
  <si>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</si>
  <si>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</si>
  <si>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</si>
  <si>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</si>
  <si>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</si>
  <si>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</si>
  <si>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</si>
  <si>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</si>
  <si>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</si>
  <si>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</si>
  <si>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</si>
  <si>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</si>
  <si>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</si>
  <si>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</si>
  <si>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</si>
  <si>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</si>
  <si>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</si>
  <si>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</si>
  <si>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</si>
  <si>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</si>
  <si>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</si>
  <si>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</si>
  <si>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</si>
  <si>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7.7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</si>
  <si>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</si>
  <si>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</si>
  <si>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</si>
  <si>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</si>
  <si>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</si>
  <si>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</si>
  <si>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</si>
  <si>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</si>
  <si>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</si>
  <si>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</si>
  <si>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</si>
  <si>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</si>
  <si>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</si>
  <si>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</si>
  <si>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</si>
  <si>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</si>
  <si>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</si>
  <si>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</si>
  <si>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</si>
  <si>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</si>
  <si>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</si>
  <si>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</si>
  <si>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</si>
  <si>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</si>
  <si>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</si>
  <si>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</si>
  <si>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</si>
  <si>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</si>
  <si>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</si>
  <si>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</si>
  <si>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</si>
  <si>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</si>
  <si>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</si>
  <si>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</si>
  <si>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</si>
  <si>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</si>
  <si>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</si>
  <si>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</si>
  <si>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</si>
  <si>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</si>
  <si>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</si>
  <si>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</si>
  <si>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</si>
  <si>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</si>
  <si>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</si>
  <si>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</si>
  <si>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</si>
  <si>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</si>
  <si>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</si>
  <si>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</si>
  <si>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</si>
  <si>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</si>
  <si>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</si>
  <si>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</si>
  <si>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</si>
  <si>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</si>
  <si>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</si>
  <si>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</si>
  <si>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</si>
  <si>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</si>
  <si>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</si>
  <si>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</si>
  <si>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</si>
  <si>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</si>
  <si>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</si>
  <si>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</si>
  <si>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</si>
  <si>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</si>
  <si>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</si>
  <si>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</si>
  <si>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</si>
  <si>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</si>
  <si>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</si>
  <si>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</si>
  <si>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</si>
  <si>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</si>
  <si>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</si>
  <si>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</si>
  <si>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</si>
  <si>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</si>
  <si>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</si>
  <si>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</si>
  <si>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</si>
  <si>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</si>
  <si>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</si>
  <si>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</si>
  <si>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</si>
  <si>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</si>
  <si>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</si>
  <si>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</si>
  <si>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№1</t>
  </si>
  <si>
    <t>до Звіту незалежного аудитора
"___" _____________________ 2023 року</t>
  </si>
  <si>
    <t>*Реєстр документів, що підтверджують достовірність витрат та цільове використання коштів</t>
  </si>
  <si>
    <t>(назва проекту)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</si>
  <si>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</si>
  <si>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</si>
  <si>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</si>
  <si>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</si>
  <si>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</si>
  <si>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</si>
  <si>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</si>
  <si>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</si>
  <si>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</si>
  <si>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</si>
  <si>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ЗАГАЛЬНА СУМА:</t>
  </si>
  <si>
    <t>Витрати за даними звіту за рахунок співфінансування</t>
  </si>
  <si>
    <t>Витрати за даними звіту за рахунок реінвестицій</t>
  </si>
  <si>
    <t>*Примітка: Заповнюється незалежним аудитором.</t>
  </si>
  <si>
    <t>Волкова Тетяна Вікторівна, бухгалтер</t>
  </si>
  <si>
    <t>Цаприка Катерина Олександрівна, куратор напрямку «Графічний дизайн»</t>
  </si>
  <si>
    <t>Коновалов Олег Анатолійович, куратор напрямку «3D-друк»</t>
  </si>
  <si>
    <t>1.5.4</t>
  </si>
  <si>
    <t>Павленко Інна Миколаївна, проєктний менеджер</t>
  </si>
  <si>
    <t>Мацієвська Ганна Сергіївна, координатор</t>
  </si>
  <si>
    <t>Волков Василь Юрійович, комунікаційний менеджер</t>
  </si>
  <si>
    <t>Цаприка Наталія Юріївна, куратор напрямку «3D-дизайн»</t>
  </si>
  <si>
    <t>3.1.4</t>
  </si>
  <si>
    <t>3.1.5</t>
  </si>
  <si>
    <t>3.1.6</t>
  </si>
  <si>
    <t>3.1.7</t>
  </si>
  <si>
    <t>3.1.8</t>
  </si>
  <si>
    <t>3.1.9</t>
  </si>
  <si>
    <t>3.1.11</t>
  </si>
  <si>
    <t>3.1.12</t>
  </si>
  <si>
    <t>3.1.13</t>
  </si>
  <si>
    <t>3.1.14</t>
  </si>
  <si>
    <t>Ноутбук (Діагональ дисплея 15.6 ", Об'єм ОЗП 16 Гб, Об'єм SSD диска 512 Гб)</t>
  </si>
  <si>
    <t>Мишка (з вбудованим акумулятором, що заряджається через USB, є екологічним рішенням і дозволяє уникати використання батарейок)</t>
  </si>
  <si>
    <t>Планшет зі стилусом (Планшет 6/128 Гб, Дисплей 10.9", Android 13. Стилус в комплекті)</t>
  </si>
  <si>
    <t>Чохол для планшета (Протиударний чохол для планшетів з вбудованим тримачем для стилуса)</t>
  </si>
  <si>
    <t>Система AMS (Діаметр нитки 1,75 мм)</t>
  </si>
  <si>
    <t>Powerbank, 2 м, 30000 mAh</t>
  </si>
  <si>
    <t>Клік-рамки А2 для виставки плакатів (Рамка з профілем, що замикається, Клік (Click) система 25мм, 420х594 (А2) формат)</t>
  </si>
  <si>
    <t>Нитка перлонова з тримачем типу Cobra, 1,8 м довжина</t>
  </si>
  <si>
    <t>Гачок для виставки плакатів (Металевий гак STAS Zipper до 20 кг)</t>
  </si>
  <si>
    <t>Акрилові підставки для розміщення інформації про авторів 3D-макетів, А6</t>
  </si>
  <si>
    <t>Джерело безперебійного живлення POWERCOM RPT-800AP SCHUKO (Потужність 800 ВА; 480 Вт)</t>
  </si>
  <si>
    <t>Зарядна станція EcoFlow Delta 2, 1800 Вт, 1024 Вт*ч</t>
  </si>
  <si>
    <t>Стіл складаний для виставки 3D-макетів (180х75 см)</t>
  </si>
  <si>
    <t>6.1.4</t>
  </si>
  <si>
    <t>6.1.5</t>
  </si>
  <si>
    <t>6.1.6</t>
  </si>
  <si>
    <t>6.1.7</t>
  </si>
  <si>
    <t>Комплект філаменту з імітацією каменю PLA і PETG діаметром 1,75 мм для 3D-принтера для створення 3D-макетів</t>
  </si>
  <si>
    <t>Комплект філаменту з імітацією металу PLA і PETG діаметром 1,75 мм для 3D-принтера для створення 3D-макетів</t>
  </si>
  <si>
    <t>Комплект філаменту глянцеві кольори PLA і PETG діаметром 1,75 мм для 3D-принтера для створення 3D-макетів</t>
  </si>
  <si>
    <t>Комплект філаменту глянцевий градієнт PLA і PETG діаметром 1,75 мм для 3D-принтера для створення 3D-макетів</t>
  </si>
  <si>
    <t>Комплект філаменту базові кольори PLA і PETG діаметром 1,75 мм для 3D-принтера для створення 3D-макетів</t>
  </si>
  <si>
    <t>Комплект філаменту матові кольри PLA і PETG діаметром 1,75 мм для 3D-принтера для створення 3D-макетів</t>
  </si>
  <si>
    <t>LED-стрічка для підсвічування виставки 3D-макетів, 2 м</t>
  </si>
  <si>
    <t xml:space="preserve">Створення макетів </t>
  </si>
  <si>
    <t>Друк плакатів А2 (420 х 594 мм) – 10 шт (по 1 примірнику кожного ескізу) для виставки</t>
  </si>
  <si>
    <t>Друк банера проєкту, 160 х 60 см</t>
  </si>
  <si>
    <t>Фотофіксація подій проєкту</t>
  </si>
  <si>
    <t>Відеофіксація відкриття виставки плакатів і 3D-макетів</t>
  </si>
  <si>
    <t>Два платні сюжети тривалістю до 3 хвилин на телебаченні (вартість 1 сюжету – 15000 грн, вартість 2 сюжетів – 30000 грн)</t>
  </si>
  <si>
    <t>Послуга зі створення 1 промо-ролика тривалістю до 1 хвилини про проєкт і його результати</t>
  </si>
  <si>
    <t>Послуга</t>
  </si>
  <si>
    <t>переказ</t>
  </si>
  <si>
    <t>місяць</t>
  </si>
  <si>
    <t>до Договору про надання гранту №8REG21-34972</t>
  </si>
  <si>
    <t>Культура. Регіони</t>
  </si>
  <si>
    <t>ЛОТ 2. Реінтеграція культурою (Проєкти для прифронтових та деокупованих територій)</t>
  </si>
  <si>
    <t>Громадська організація Запорізька бібліотечна асоціація</t>
  </si>
  <si>
    <t>Цифрова мистецька лабораторія</t>
  </si>
  <si>
    <t>липень 2025 року</t>
  </si>
  <si>
    <t>від "01" липня 2025 року</t>
  </si>
  <si>
    <t>за період з 01.07.2025 по 30.10.2025 року</t>
  </si>
  <si>
    <t xml:space="preserve">10 макетів х 250грн = 2500грн
1 макет х 500 грн = 500грн  
Загальна сума 3000грн </t>
  </si>
  <si>
    <t>у період з 01 липня 2025 року по 30 жовтня 2025 року</t>
  </si>
  <si>
    <t>за проектом Цифрова мистецька лабораторія</t>
  </si>
  <si>
    <t>№1 від 01.07.2025р.</t>
  </si>
  <si>
    <t>№2 від 01.07.2025р</t>
  </si>
  <si>
    <t>№3 від 01.07.2025р.</t>
  </si>
  <si>
    <t>б/н від 28.10.2025р.</t>
  </si>
  <si>
    <t>Волкова Тетяна Вікторівна, бухгалтер, 2653210367</t>
  </si>
  <si>
    <t>Коновалов Олег Анатолійович, куратор напрямку «3D-друк», 2377106674</t>
  </si>
  <si>
    <t>Цаприка Катерина Олександрівна, куратор напрямку «Графічний дизайн», 3773405149</t>
  </si>
  <si>
    <t>Павленко Інна Миколаївна, проєктний менеджер, 2993413746</t>
  </si>
  <si>
    <t>№1 від 01.07.2025р., рахунок-фактура №01 від 09.10.2025р.</t>
  </si>
  <si>
    <t>№1 від 28.10.2025р.</t>
  </si>
  <si>
    <t>№2 від 01.07.2025р., рахунок-фактура №25-03 від 31.07.2025р., рахунок-фактура №25-04 від 09.10.2025р.</t>
  </si>
  <si>
    <t>№3 від 01.07.2025р., рахунок-фактура №31-07 від 31.07.2025р., рахунок-фактура №09-10 від 09.10.2025р.</t>
  </si>
  <si>
    <t>ТОВ "КОМЕЛ", 24083083</t>
  </si>
  <si>
    <t>Видаткова накладна №РТУК01899991 від 13.10.2025р.</t>
  </si>
  <si>
    <t>Договір поставки №КК-011328 від 09.10.2025р., рахунок-фактура №72-00481090 від 09.10.2025р.</t>
  </si>
  <si>
    <t>ТОВ "ЕЛІЗІУМ ЮА", 45118114</t>
  </si>
  <si>
    <t>Видаткова накладна №83 від 27.08.2025р.</t>
  </si>
  <si>
    <t>Договір №2 від 25.08.2025р., Специфікація від 25.08.2025р., Рахунок №108 від 25.08.2025р.</t>
  </si>
  <si>
    <t>ТОВ "ФТД-РИТЕЙЛ", 43890029</t>
  </si>
  <si>
    <t>Видаткова накладна №ЗФМФТ-0131-70689943 від 24.09.2025р. від 27.08.2025р.</t>
  </si>
  <si>
    <t>Договір поставки №РФ-ЗФМФТ-0131-8686812 від 11.09.2025р., Рахунок-фактура №РФ-ЗФМФТ-0131-8686812 від 13.09.2025р.</t>
  </si>
  <si>
    <t>ФОП Самошкіна Поліна Василівна, 3080012704</t>
  </si>
  <si>
    <t>Договір поставки №5 від 12.09.2025р., Специфікація від 12.09.2025р., Рахунок-фактура №184/2025 від 12.09.2025р.</t>
  </si>
  <si>
    <t>Накладна №173/2025 від 13.09.2025р.</t>
  </si>
  <si>
    <t>ТОВ "ЮСК Україна", 37642136</t>
  </si>
  <si>
    <t>Договір №6 від 11.09.2025р., рахунок-фактура №7J041101110925105925 від 11.09.2025р.</t>
  </si>
  <si>
    <t>Видаткова накладна № №7J041101110925105925 від 23.09.2025р.</t>
  </si>
  <si>
    <t>ФОП Ходос Анастасія Юріївна, 3550202722</t>
  </si>
  <si>
    <t>Договір №3 від 25.08.2025р., рахунок №9231 від 25.08.2025р.</t>
  </si>
  <si>
    <t>накладна №9231 від 25.08.2025р.</t>
  </si>
  <si>
    <t>ФОП Сучок Єлизавета Леванівна, 3737110367</t>
  </si>
  <si>
    <t>Договір №4 від 25.08.2025р., специфікація від 25.08.2025р., рахунок №9230 від 25.08.2025р.</t>
  </si>
  <si>
    <t>Видаткова накладна №9230 від 25.08.2025р.</t>
  </si>
  <si>
    <t>накладна №9231 від 27.08.2025р.</t>
  </si>
  <si>
    <t>Договір №3 від 25.08.2025р., специфікація від 25.08.2025р., рахунок №9231 від 25.08.2025р.</t>
  </si>
  <si>
    <t>ПП Шкарбанов Анатолій Романович, 2773618917</t>
  </si>
  <si>
    <t>Акт прийому наданих послуг №1 від 26.09.2025р.</t>
  </si>
  <si>
    <t>Договір надання послуг №6 від 24.09.2025р., специфікація від 24.09.2025р., рахунок-фактура №СФ-000129 від 24.09.2025р.</t>
  </si>
  <si>
    <t>Акт №ОУ-0000168 здачі-прийняття робіт (надання послуг) від 01.08.2025р., Акт прийому наданих послуг №1 від 26.09.2025р.</t>
  </si>
  <si>
    <t>Договір №1 від 31.07.2025р., специфікація від 31.07.2025р., рахунок-фактура №СФ-0000168 від 01.08.2025р., Договір надання послуг №6 від 24.09.2025р., специфікація від 24.09.2025р., рахунок-фактура №СФ-000129 від 24.09.2025р.</t>
  </si>
  <si>
    <t xml:space="preserve">Договір №1 від 31.07.2025р., специфікація від 31.07.2025р., рахунок-фактура №СФ-0000168 від 01.08.2025р., </t>
  </si>
  <si>
    <t>Видаткова накладна №РН-00168 від 01.08.2025р.</t>
  </si>
  <si>
    <t>ФОП Кучеренко Сергій Петрович, 2826717230</t>
  </si>
  <si>
    <t>Акт прийому наданих послуг №1 від 22.08.2025р.</t>
  </si>
  <si>
    <t>Акт прийому наданих послуг №13 від 09.10.2025р.</t>
  </si>
  <si>
    <t>Договір надання послуг №7 від 01.10.2025р., Рахунок-фактура №13 від 09.10.2025р.</t>
  </si>
  <si>
    <t>КП "Муніципальна телевізійна мережа", 24905384</t>
  </si>
  <si>
    <t>Акт приймання-передачі наданих послуг від 09.10.2025р.</t>
  </si>
  <si>
    <t>Акт приймання-передачі наданих послуг №1 від 15.09.2025р.</t>
  </si>
  <si>
    <t>Договір надання послуг №25/08 від 25.08.2025р., ефірна довідка на вересень, рахунок на оплату №77 від 28.08.2025р.</t>
  </si>
  <si>
    <t>Договір надання послуг №25/09 від 25.09.2025р., ефірна довідка на жовтень, рахунок на оплату №80 від 25.09.2025р.</t>
  </si>
  <si>
    <t>п/п №166 від 31.07.2025</t>
  </si>
  <si>
    <t>п/п №167 від 31.07.2025</t>
  </si>
  <si>
    <t>п/п №175 від 28.08.2025</t>
  </si>
  <si>
    <t>п/п №174 від 25.08.2025</t>
  </si>
  <si>
    <t>п/п №173 від 25.08.2025</t>
  </si>
  <si>
    <t>п/п №172 від 25.08.2025</t>
  </si>
  <si>
    <t>п/п №171 від 25.08.2025</t>
  </si>
  <si>
    <t>п/п №168 від 01.08.2025</t>
  </si>
  <si>
    <t>ГУ ДПС у Запорізькій області, Запорізька ДПІ</t>
  </si>
  <si>
    <t>п/п №176 від 12.09.2025</t>
  </si>
  <si>
    <t>п/п №178 від 15.09.2025</t>
  </si>
  <si>
    <t>п/п №179 від 24.09.2025</t>
  </si>
  <si>
    <t>п/п №180 від 29.09.2025</t>
  </si>
  <si>
    <t>п/п №181 від 09.10.2025</t>
  </si>
  <si>
    <t>п/п №182 від 09.10.2025</t>
  </si>
  <si>
    <t>п/п №183 від 09.10.2025</t>
  </si>
  <si>
    <t>п/п №184 від 09.10.2025</t>
  </si>
  <si>
    <t>п/п №185 від 10.10.2025</t>
  </si>
  <si>
    <t>п/п №186 від 10.10.2025</t>
  </si>
  <si>
    <t>п/п №177 від 12.09.2025</t>
  </si>
  <si>
    <t>Договір надання послуг №5 від 04.08.2025р., Рахунок-фактура №12 від 22.08.2025р.</t>
  </si>
  <si>
    <t>виписки банку</t>
  </si>
  <si>
    <t>Кредиторська заборгованість в зв'язку з надходженням коштів на виплату у грудні 2025 р</t>
  </si>
  <si>
    <t>Кредиторська заборгованість 217,50 грн. в зв'язку з переказом банківських комісій з платежів грудня 2025 (ІІІ транш)</t>
  </si>
  <si>
    <t>Кредиторська заборгованість 450,00грн в зв'язку з надходженням 3 траншу у грудні 2025р</t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</si>
</sst>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_-* #,##0.00\ _₴_-;\-* #,##0.00\ _₴_-;_-* &quot;-&quot;??\ _₴_-;_-@"/>
    <numFmt numFmtId="166" formatCode="d\.m"/>
  </numFmts>
  <fonts count="50">
    <font>
      <sz val="11"/>
      <color theme="1"/>
      <name val="Calibri"/>
      <scheme val="minor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8"/>
      <name val="Arial"/>
    </font>
    <font>
      <sz val="11"/>
      <color indexed="8"/>
      <name val="Arial"/>
    </font>
    <font>
      <sz val="10"/>
      <color indexed="8"/>
      <name val="Arial"/>
    </font>
    <font>
      <sz val="12"/>
      <color indexed="8"/>
      <name val="Times New Roman"/>
    </font>
    <font>
      <b/>
      <sz val="12"/>
      <color indexed="8"/>
      <name val="Arial"/>
    </font>
    <font>
      <sz val="11"/>
      <color indexed="8"/>
      <name val="Calibri"/>
    </font>
    <font>
      <b/>
      <sz val="11"/>
      <color indexed="8"/>
      <name val="Calibri"/>
    </font>
    <font>
      <b/>
      <sz val="12"/>
      <color indexed="8"/>
      <name val="Calibri"/>
    </font>
    <font>
      <sz val="11"/>
      <name val="Calibri"/>
    </font>
    <font>
      <sz val="12"/>
      <color indexed="8"/>
      <name val="Calibri"/>
    </font>
    <font>
      <b/>
      <sz val="11"/>
      <color indexed="10"/>
      <name val="Calibri"/>
    </font>
    <font>
      <b/>
      <sz val="12"/>
      <color indexed="8"/>
      <name val="Arial"/>
    </font>
    <font>
      <b/>
      <sz val="10"/>
      <color indexed="10"/>
      <name val="Arial"/>
    </font>
    <font>
      <b/>
      <sz val="10"/>
      <color indexed="9"/>
      <name val="Arial"/>
    </font>
    <font>
      <b/>
      <i/>
      <sz val="10"/>
      <color indexed="10"/>
      <name val="Arial"/>
    </font>
    <font>
      <b/>
      <sz val="11"/>
      <color indexed="8"/>
      <name val="Arial"/>
    </font>
    <font>
      <b/>
      <sz val="11"/>
      <color indexed="10"/>
      <name val="Arial"/>
    </font>
    <font>
      <b/>
      <i/>
      <sz val="10"/>
      <color indexed="8"/>
      <name val="Arial"/>
    </font>
    <font>
      <b/>
      <i/>
      <sz val="10"/>
      <color indexed="8"/>
      <name val="Arial"/>
    </font>
    <font>
      <i/>
      <vertAlign val="superscript"/>
      <sz val="10"/>
      <color indexed="8"/>
      <name val="Arial"/>
    </font>
    <font>
      <b/>
      <i/>
      <vertAlign val="superscript"/>
      <sz val="10"/>
      <color indexed="8"/>
      <name val="Arial"/>
    </font>
    <font>
      <i/>
      <vertAlign val="superscript"/>
      <sz val="10"/>
      <color indexed="8"/>
      <name val="Arial"/>
    </font>
    <font>
      <i/>
      <vertAlign val="superscript"/>
      <sz val="10"/>
      <color indexed="8"/>
      <name val="Arial"/>
    </font>
    <font>
      <i/>
      <vertAlign val="superscript"/>
      <sz val="10"/>
      <color indexed="8"/>
      <name val="Arial"/>
    </font>
    <font>
      <i/>
      <vertAlign val="superscript"/>
      <sz val="10"/>
      <color indexed="8"/>
      <name val="Arial"/>
    </font>
    <font>
      <b/>
      <i/>
      <vertAlign val="superscript"/>
      <sz val="10"/>
      <color indexed="8"/>
      <name val="Arial"/>
    </font>
    <font>
      <i/>
      <vertAlign val="superscript"/>
      <sz val="10"/>
      <color indexed="8"/>
      <name val="Arial"/>
    </font>
    <font>
      <i/>
      <sz val="10"/>
      <color indexed="8"/>
      <name val="Arial"/>
    </font>
    <font>
      <i/>
      <vertAlign val="superscript"/>
      <sz val="10"/>
      <color indexed="8"/>
      <name val="Arial"/>
    </font>
    <font>
      <sz val="10"/>
      <color indexed="10"/>
      <name val="Arial"/>
    </font>
    <font>
      <i/>
      <sz val="11"/>
      <color indexed="8"/>
      <name val="Calibri"/>
    </font>
    <font>
      <b/>
      <sz val="14"/>
      <color indexed="8"/>
      <name val="Calibri"/>
    </font>
    <font>
      <vertAlign val="superscript"/>
      <sz val="14"/>
      <color indexed="8"/>
      <name val="Calibri"/>
    </font>
    <font>
      <i/>
      <sz val="10"/>
      <color indexed="8"/>
      <name val="Calibri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8"/>
      <name val="Calibri"/>
    </font>
    <font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b/>
      <sz val="14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63"/>
      <name val="Arial"/>
      <family val="2"/>
      <charset val="204"/>
    </font>
    <font>
      <sz val="10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13"/>
        <bgColor indexed="13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</fills>
  <borders count="75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/>
  </cellStyleXfs>
  <cellXfs count="48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0" fontId="8" fillId="0" borderId="9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10" fontId="9" fillId="0" borderId="9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0" fontId="8" fillId="0" borderId="13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10" fontId="13" fillId="0" borderId="13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10" fontId="8" fillId="0" borderId="17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10" fontId="8" fillId="0" borderId="19" xfId="0" applyNumberFormat="1" applyFont="1" applyBorder="1" applyAlignment="1">
      <alignment horizontal="center" vertical="center"/>
    </xf>
    <xf numFmtId="10" fontId="13" fillId="0" borderId="17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5" xfId="0" applyNumberFormat="1" applyFont="1" applyBorder="1" applyAlignment="1">
      <alignment horizontal="center" vertical="center"/>
    </xf>
    <xf numFmtId="10" fontId="13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21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22" xfId="0" applyNumberFormat="1" applyFont="1" applyFill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horizontal="center" vertical="center" wrapText="1"/>
    </xf>
    <xf numFmtId="4" fontId="2" fillId="2" borderId="24" xfId="0" applyNumberFormat="1" applyFont="1" applyFill="1" applyBorder="1" applyAlignment="1">
      <alignment horizontal="center" vertical="center" wrapText="1"/>
    </xf>
    <xf numFmtId="164" fontId="2" fillId="2" borderId="25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3" fontId="2" fillId="3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vertical="center" wrapText="1"/>
    </xf>
    <xf numFmtId="0" fontId="4" fillId="4" borderId="28" xfId="0" applyFont="1" applyFill="1" applyBorder="1" applyAlignment="1">
      <alignment horizontal="center" vertical="center"/>
    </xf>
    <xf numFmtId="4" fontId="4" fillId="4" borderId="28" xfId="0" applyNumberFormat="1" applyFont="1" applyFill="1" applyBorder="1" applyAlignment="1">
      <alignment horizontal="right" vertical="center"/>
    </xf>
    <xf numFmtId="4" fontId="19" fillId="4" borderId="28" xfId="0" applyNumberFormat="1" applyFont="1" applyFill="1" applyBorder="1" applyAlignment="1">
      <alignment horizontal="right" vertical="center"/>
    </xf>
    <xf numFmtId="0" fontId="4" fillId="4" borderId="24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29" xfId="0" applyFont="1" applyFill="1" applyBorder="1" applyAlignment="1">
      <alignment vertical="center"/>
    </xf>
    <xf numFmtId="0" fontId="2" fillId="5" borderId="23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4" fontId="1" fillId="5" borderId="27" xfId="0" applyNumberFormat="1" applyFont="1" applyFill="1" applyBorder="1" applyAlignment="1">
      <alignment horizontal="right" vertical="center"/>
    </xf>
    <xf numFmtId="4" fontId="15" fillId="5" borderId="27" xfId="0" applyNumberFormat="1" applyFont="1" applyFill="1" applyBorder="1" applyAlignment="1">
      <alignment horizontal="right" vertical="center"/>
    </xf>
    <xf numFmtId="0" fontId="1" fillId="5" borderId="30" xfId="0" applyFont="1" applyFill="1" applyBorder="1" applyAlignment="1">
      <alignment vertical="center"/>
    </xf>
    <xf numFmtId="165" fontId="2" fillId="6" borderId="31" xfId="0" applyNumberFormat="1" applyFont="1" applyFill="1" applyBorder="1" applyAlignment="1">
      <alignment vertical="top"/>
    </xf>
    <xf numFmtId="49" fontId="2" fillId="6" borderId="32" xfId="0" applyNumberFormat="1" applyFont="1" applyFill="1" applyBorder="1" applyAlignment="1">
      <alignment horizontal="center" vertical="top"/>
    </xf>
    <xf numFmtId="0" fontId="20" fillId="6" borderId="21" xfId="0" applyFont="1" applyFill="1" applyBorder="1" applyAlignment="1">
      <alignment vertical="top" wrapText="1"/>
    </xf>
    <xf numFmtId="0" fontId="2" fillId="6" borderId="33" xfId="0" applyFont="1" applyFill="1" applyBorder="1" applyAlignment="1">
      <alignment horizontal="center" vertical="top"/>
    </xf>
    <xf numFmtId="4" fontId="2" fillId="6" borderId="9" xfId="0" applyNumberFormat="1" applyFont="1" applyFill="1" applyBorder="1" applyAlignment="1">
      <alignment horizontal="right" vertical="top"/>
    </xf>
    <xf numFmtId="4" fontId="2" fillId="6" borderId="11" xfId="0" applyNumberFormat="1" applyFont="1" applyFill="1" applyBorder="1" applyAlignment="1">
      <alignment horizontal="right" vertical="top"/>
    </xf>
    <xf numFmtId="4" fontId="2" fillId="6" borderId="10" xfId="0" applyNumberFormat="1" applyFont="1" applyFill="1" applyBorder="1" applyAlignment="1">
      <alignment horizontal="right" vertical="top"/>
    </xf>
    <xf numFmtId="4" fontId="15" fillId="6" borderId="34" xfId="0" applyNumberFormat="1" applyFont="1" applyFill="1" applyBorder="1" applyAlignment="1">
      <alignment horizontal="right" vertical="top"/>
    </xf>
    <xf numFmtId="10" fontId="15" fillId="6" borderId="34" xfId="0" applyNumberFormat="1" applyFont="1" applyFill="1" applyBorder="1" applyAlignment="1">
      <alignment horizontal="right" vertical="top"/>
    </xf>
    <xf numFmtId="0" fontId="2" fillId="6" borderId="10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35" xfId="0" applyNumberFormat="1" applyFont="1" applyBorder="1" applyAlignment="1">
      <alignment vertical="top"/>
    </xf>
    <xf numFmtId="49" fontId="3" fillId="0" borderId="12" xfId="0" applyNumberFormat="1" applyFont="1" applyBorder="1" applyAlignment="1">
      <alignment horizontal="center" vertical="top"/>
    </xf>
    <xf numFmtId="0" fontId="5" fillId="0" borderId="36" xfId="0" applyFont="1" applyBorder="1" applyAlignment="1">
      <alignment vertical="top" wrapText="1"/>
    </xf>
    <xf numFmtId="0" fontId="1" fillId="0" borderId="35" xfId="0" applyFont="1" applyBorder="1" applyAlignment="1">
      <alignment horizontal="center" vertical="top"/>
    </xf>
    <xf numFmtId="4" fontId="1" fillId="0" borderId="13" xfId="0" applyNumberFormat="1" applyFont="1" applyBorder="1" applyAlignment="1">
      <alignment horizontal="right" vertical="top"/>
    </xf>
    <xf numFmtId="4" fontId="1" fillId="0" borderId="15" xfId="0" applyNumberFormat="1" applyFont="1" applyBorder="1" applyAlignment="1">
      <alignment horizontal="right" vertical="top"/>
    </xf>
    <xf numFmtId="4" fontId="1" fillId="0" borderId="14" xfId="0" applyNumberFormat="1" applyFont="1" applyBorder="1" applyAlignment="1">
      <alignment horizontal="right" vertical="top"/>
    </xf>
    <xf numFmtId="4" fontId="15" fillId="0" borderId="37" xfId="0" applyNumberFormat="1" applyFont="1" applyBorder="1" applyAlignment="1">
      <alignment horizontal="right" vertical="top"/>
    </xf>
    <xf numFmtId="4" fontId="15" fillId="0" borderId="34" xfId="0" applyNumberFormat="1" applyFont="1" applyBorder="1" applyAlignment="1">
      <alignment horizontal="right" vertical="top"/>
    </xf>
    <xf numFmtId="10" fontId="15" fillId="0" borderId="34" xfId="0" applyNumberFormat="1" applyFont="1" applyBorder="1" applyAlignment="1">
      <alignment horizontal="right" vertical="top"/>
    </xf>
    <xf numFmtId="0" fontId="1" fillId="0" borderId="14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38" xfId="0" applyNumberFormat="1" applyFont="1" applyBorder="1" applyAlignment="1">
      <alignment vertical="top"/>
    </xf>
    <xf numFmtId="49" fontId="3" fillId="0" borderId="16" xfId="0" applyNumberFormat="1" applyFont="1" applyBorder="1" applyAlignment="1">
      <alignment horizontal="center" vertical="top"/>
    </xf>
    <xf numFmtId="0" fontId="1" fillId="0" borderId="38" xfId="0" applyFont="1" applyBorder="1" applyAlignment="1">
      <alignment horizontal="center" vertical="top"/>
    </xf>
    <xf numFmtId="4" fontId="1" fillId="0" borderId="39" xfId="0" applyNumberFormat="1" applyFont="1" applyBorder="1" applyAlignment="1">
      <alignment horizontal="right" vertical="top"/>
    </xf>
    <xf numFmtId="4" fontId="1" fillId="0" borderId="40" xfId="0" applyNumberFormat="1" applyFont="1" applyBorder="1" applyAlignment="1">
      <alignment horizontal="right" vertical="top"/>
    </xf>
    <xf numFmtId="4" fontId="1" fillId="0" borderId="41" xfId="0" applyNumberFormat="1" applyFont="1" applyBorder="1" applyAlignment="1">
      <alignment horizontal="right" vertical="top"/>
    </xf>
    <xf numFmtId="4" fontId="15" fillId="0" borderId="42" xfId="0" applyNumberFormat="1" applyFont="1" applyBorder="1" applyAlignment="1">
      <alignment horizontal="right" vertical="top"/>
    </xf>
    <xf numFmtId="0" fontId="1" fillId="0" borderId="41" xfId="0" applyFont="1" applyBorder="1" applyAlignment="1">
      <alignment vertical="top" wrapText="1"/>
    </xf>
    <xf numFmtId="0" fontId="20" fillId="6" borderId="43" xfId="0" applyFont="1" applyFill="1" applyBorder="1" applyAlignment="1">
      <alignment vertical="top" wrapText="1"/>
    </xf>
    <xf numFmtId="0" fontId="2" fillId="6" borderId="31" xfId="0" applyFont="1" applyFill="1" applyBorder="1" applyAlignment="1">
      <alignment horizontal="center" vertical="top"/>
    </xf>
    <xf numFmtId="4" fontId="2" fillId="6" borderId="44" xfId="0" applyNumberFormat="1" applyFont="1" applyFill="1" applyBorder="1" applyAlignment="1">
      <alignment horizontal="right" vertical="top"/>
    </xf>
    <xf numFmtId="4" fontId="2" fillId="6" borderId="45" xfId="0" applyNumberFormat="1" applyFont="1" applyFill="1" applyBorder="1" applyAlignment="1">
      <alignment horizontal="right" vertical="top"/>
    </xf>
    <xf numFmtId="4" fontId="2" fillId="6" borderId="46" xfId="0" applyNumberFormat="1" applyFont="1" applyFill="1" applyBorder="1" applyAlignment="1">
      <alignment horizontal="right" vertical="top"/>
    </xf>
    <xf numFmtId="4" fontId="1" fillId="6" borderId="46" xfId="0" applyNumberFormat="1" applyFont="1" applyFill="1" applyBorder="1" applyAlignment="1">
      <alignment horizontal="right" vertical="top"/>
    </xf>
    <xf numFmtId="0" fontId="2" fillId="6" borderId="46" xfId="0" applyFont="1" applyFill="1" applyBorder="1" applyAlignment="1">
      <alignment vertical="top" wrapText="1"/>
    </xf>
    <xf numFmtId="165" fontId="2" fillId="0" borderId="47" xfId="0" applyNumberFormat="1" applyFont="1" applyBorder="1" applyAlignment="1">
      <alignment vertical="top"/>
    </xf>
    <xf numFmtId="0" fontId="1" fillId="0" borderId="47" xfId="0" applyFont="1" applyBorder="1" applyAlignment="1">
      <alignment horizontal="center" vertical="top"/>
    </xf>
    <xf numFmtId="4" fontId="1" fillId="0" borderId="17" xfId="0" applyNumberFormat="1" applyFont="1" applyBorder="1" applyAlignment="1">
      <alignment horizontal="right" vertical="top"/>
    </xf>
    <xf numFmtId="4" fontId="1" fillId="0" borderId="19" xfId="0" applyNumberFormat="1" applyFont="1" applyBorder="1" applyAlignment="1">
      <alignment horizontal="right" vertical="top"/>
    </xf>
    <xf numFmtId="4" fontId="1" fillId="0" borderId="18" xfId="0" applyNumberFormat="1" applyFont="1" applyBorder="1" applyAlignment="1">
      <alignment horizontal="right" vertical="top"/>
    </xf>
    <xf numFmtId="0" fontId="1" fillId="0" borderId="18" xfId="0" applyFont="1" applyBorder="1" applyAlignment="1">
      <alignment vertical="top" wrapText="1"/>
    </xf>
    <xf numFmtId="0" fontId="21" fillId="6" borderId="43" xfId="0" applyFont="1" applyFill="1" applyBorder="1" applyAlignment="1">
      <alignment vertical="top" wrapText="1"/>
    </xf>
    <xf numFmtId="49" fontId="3" fillId="0" borderId="48" xfId="0" applyNumberFormat="1" applyFont="1" applyBorder="1" applyAlignment="1">
      <alignment horizontal="center" vertical="top"/>
    </xf>
    <xf numFmtId="49" fontId="3" fillId="6" borderId="32" xfId="0" applyNumberFormat="1" applyFont="1" applyFill="1" applyBorder="1" applyAlignment="1">
      <alignment horizontal="center" vertical="top"/>
    </xf>
    <xf numFmtId="165" fontId="2" fillId="0" borderId="33" xfId="0" applyNumberFormat="1" applyFont="1" applyBorder="1" applyAlignment="1">
      <alignment vertical="top"/>
    </xf>
    <xf numFmtId="49" fontId="3" fillId="0" borderId="8" xfId="0" applyNumberFormat="1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4" fontId="1" fillId="0" borderId="9" xfId="0" applyNumberFormat="1" applyFont="1" applyBorder="1" applyAlignment="1">
      <alignment horizontal="right" vertical="top"/>
    </xf>
    <xf numFmtId="4" fontId="1" fillId="0" borderId="11" xfId="0" applyNumberFormat="1" applyFont="1" applyBorder="1" applyAlignment="1">
      <alignment horizontal="right" vertical="top"/>
    </xf>
    <xf numFmtId="4" fontId="1" fillId="0" borderId="10" xfId="0" applyNumberFormat="1" applyFont="1" applyBorder="1" applyAlignment="1">
      <alignment horizontal="right" vertical="top"/>
    </xf>
    <xf numFmtId="0" fontId="1" fillId="0" borderId="10" xfId="0" applyFont="1" applyBorder="1" applyAlignment="1">
      <alignment vertical="top" wrapText="1"/>
    </xf>
    <xf numFmtId="0" fontId="1" fillId="0" borderId="49" xfId="0" applyFont="1" applyBorder="1" applyAlignment="1">
      <alignment vertical="top" wrapText="1"/>
    </xf>
    <xf numFmtId="0" fontId="5" fillId="0" borderId="49" xfId="0" applyFont="1" applyBorder="1" applyAlignment="1">
      <alignment vertical="top" wrapText="1"/>
    </xf>
    <xf numFmtId="4" fontId="15" fillId="0" borderId="50" xfId="0" applyNumberFormat="1" applyFont="1" applyBorder="1" applyAlignment="1">
      <alignment horizontal="right" vertical="top"/>
    </xf>
    <xf numFmtId="165" fontId="20" fillId="7" borderId="26" xfId="0" applyNumberFormat="1" applyFont="1" applyFill="1" applyBorder="1" applyAlignment="1">
      <alignment vertical="center"/>
    </xf>
    <xf numFmtId="165" fontId="2" fillId="7" borderId="27" xfId="0" applyNumberFormat="1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vertical="center" wrapText="1"/>
    </xf>
    <xf numFmtId="0" fontId="2" fillId="7" borderId="30" xfId="0" applyFont="1" applyFill="1" applyBorder="1" applyAlignment="1">
      <alignment horizontal="center" vertical="center"/>
    </xf>
    <xf numFmtId="4" fontId="2" fillId="2" borderId="28" xfId="0" applyNumberFormat="1" applyFont="1" applyFill="1" applyBorder="1" applyAlignment="1">
      <alignment horizontal="right" vertical="center"/>
    </xf>
    <xf numFmtId="4" fontId="2" fillId="7" borderId="7" xfId="0" applyNumberFormat="1" applyFont="1" applyFill="1" applyBorder="1" applyAlignment="1">
      <alignment horizontal="right" vertical="center"/>
    </xf>
    <xf numFmtId="4" fontId="2" fillId="7" borderId="51" xfId="0" applyNumberFormat="1" applyFont="1" applyFill="1" applyBorder="1" applyAlignment="1">
      <alignment horizontal="right" vertical="center"/>
    </xf>
    <xf numFmtId="4" fontId="2" fillId="7" borderId="52" xfId="0" applyNumberFormat="1" applyFont="1" applyFill="1" applyBorder="1" applyAlignment="1">
      <alignment horizontal="right" vertical="center"/>
    </xf>
    <xf numFmtId="4" fontId="2" fillId="7" borderId="53" xfId="0" applyNumberFormat="1" applyFont="1" applyFill="1" applyBorder="1" applyAlignment="1">
      <alignment horizontal="right" vertical="center"/>
    </xf>
    <xf numFmtId="4" fontId="2" fillId="7" borderId="4" xfId="0" applyNumberFormat="1" applyFont="1" applyFill="1" applyBorder="1" applyAlignment="1">
      <alignment horizontal="right" vertical="center"/>
    </xf>
    <xf numFmtId="4" fontId="2" fillId="7" borderId="24" xfId="0" applyNumberFormat="1" applyFont="1" applyFill="1" applyBorder="1" applyAlignment="1">
      <alignment horizontal="right" vertical="center"/>
    </xf>
    <xf numFmtId="0" fontId="2" fillId="7" borderId="23" xfId="0" applyFont="1" applyFill="1" applyBorder="1" applyAlignment="1">
      <alignment vertical="center" wrapText="1"/>
    </xf>
    <xf numFmtId="0" fontId="2" fillId="5" borderId="54" xfId="0" applyFont="1" applyFill="1" applyBorder="1" applyAlignment="1">
      <alignment vertical="center"/>
    </xf>
    <xf numFmtId="0" fontId="3" fillId="5" borderId="55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vertical="center"/>
    </xf>
    <xf numFmtId="0" fontId="1" fillId="5" borderId="56" xfId="0" applyFont="1" applyFill="1" applyBorder="1" applyAlignment="1">
      <alignment horizontal="center" vertical="center"/>
    </xf>
    <xf numFmtId="4" fontId="15" fillId="5" borderId="50" xfId="0" applyNumberFormat="1" applyFont="1" applyFill="1" applyBorder="1" applyAlignment="1">
      <alignment horizontal="right" vertical="top"/>
    </xf>
    <xf numFmtId="4" fontId="2" fillId="6" borderId="57" xfId="0" applyNumberFormat="1" applyFont="1" applyFill="1" applyBorder="1" applyAlignment="1">
      <alignment horizontal="right" vertical="top"/>
    </xf>
    <xf numFmtId="4" fontId="2" fillId="6" borderId="58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45" xfId="0" applyNumberFormat="1" applyFont="1" applyFill="1" applyBorder="1" applyAlignment="1">
      <alignment horizontal="right" vertical="top"/>
    </xf>
    <xf numFmtId="0" fontId="1" fillId="0" borderId="36" xfId="0" applyFont="1" applyBorder="1" applyAlignment="1">
      <alignment vertical="top" wrapText="1"/>
    </xf>
    <xf numFmtId="0" fontId="5" fillId="0" borderId="59" xfId="0" applyFont="1" applyBorder="1" applyAlignment="1">
      <alignment vertical="top" wrapText="1"/>
    </xf>
    <xf numFmtId="4" fontId="2" fillId="7" borderId="60" xfId="0" applyNumberFormat="1" applyFont="1" applyFill="1" applyBorder="1" applyAlignment="1">
      <alignment horizontal="right" vertical="center"/>
    </xf>
    <xf numFmtId="4" fontId="2" fillId="7" borderId="61" xfId="0" applyNumberFormat="1" applyFont="1" applyFill="1" applyBorder="1" applyAlignment="1">
      <alignment horizontal="right" vertical="center"/>
    </xf>
    <xf numFmtId="4" fontId="15" fillId="7" borderId="24" xfId="0" applyNumberFormat="1" applyFont="1" applyFill="1" applyBorder="1" applyAlignment="1">
      <alignment horizontal="right" vertical="center"/>
    </xf>
    <xf numFmtId="0" fontId="21" fillId="6" borderId="21" xfId="0" applyFont="1" applyFill="1" applyBorder="1" applyAlignment="1">
      <alignment vertical="top" wrapText="1"/>
    </xf>
    <xf numFmtId="4" fontId="15" fillId="6" borderId="13" xfId="0" applyNumberFormat="1" applyFont="1" applyFill="1" applyBorder="1" applyAlignment="1">
      <alignment horizontal="right" vertical="top"/>
    </xf>
    <xf numFmtId="0" fontId="5" fillId="0" borderId="35" xfId="0" applyFont="1" applyBorder="1" applyAlignment="1">
      <alignment horizontal="center" vertical="top" wrapText="1"/>
    </xf>
    <xf numFmtId="4" fontId="1" fillId="0" borderId="13" xfId="0" applyNumberFormat="1" applyFont="1" applyBorder="1" applyAlignment="1">
      <alignment horizontal="right" vertical="top" wrapText="1"/>
    </xf>
    <xf numFmtId="4" fontId="1" fillId="0" borderId="15" xfId="0" applyNumberFormat="1" applyFont="1" applyBorder="1" applyAlignment="1">
      <alignment horizontal="right" vertical="top" wrapText="1"/>
    </xf>
    <xf numFmtId="4" fontId="1" fillId="0" borderId="14" xfId="0" applyNumberFormat="1" applyFont="1" applyBorder="1" applyAlignment="1">
      <alignment horizontal="right" vertical="top" wrapText="1"/>
    </xf>
    <xf numFmtId="4" fontId="1" fillId="0" borderId="39" xfId="0" applyNumberFormat="1" applyFont="1" applyBorder="1" applyAlignment="1">
      <alignment horizontal="right" vertical="top" wrapText="1"/>
    </xf>
    <xf numFmtId="4" fontId="1" fillId="0" borderId="40" xfId="0" applyNumberFormat="1" applyFont="1" applyBorder="1" applyAlignment="1">
      <alignment horizontal="right" vertical="top" wrapText="1"/>
    </xf>
    <xf numFmtId="4" fontId="1" fillId="0" borderId="41" xfId="0" applyNumberFormat="1" applyFont="1" applyBorder="1" applyAlignment="1">
      <alignment horizontal="right" vertical="top" wrapText="1"/>
    </xf>
    <xf numFmtId="0" fontId="1" fillId="0" borderId="36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center" vertical="top"/>
    </xf>
    <xf numFmtId="0" fontId="1" fillId="0" borderId="49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center" vertical="top"/>
    </xf>
    <xf numFmtId="4" fontId="15" fillId="7" borderId="28" xfId="0" applyNumberFormat="1" applyFont="1" applyFill="1" applyBorder="1" applyAlignment="1">
      <alignment horizontal="right" vertical="center"/>
    </xf>
    <xf numFmtId="4" fontId="15" fillId="7" borderId="4" xfId="0" applyNumberFormat="1" applyFont="1" applyFill="1" applyBorder="1" applyAlignment="1">
      <alignment horizontal="right" vertical="top"/>
    </xf>
    <xf numFmtId="0" fontId="2" fillId="5" borderId="26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vertical="center"/>
    </xf>
    <xf numFmtId="4" fontId="15" fillId="5" borderId="34" xfId="0" applyNumberFormat="1" applyFont="1" applyFill="1" applyBorder="1" applyAlignment="1">
      <alignment horizontal="right" vertical="top"/>
    </xf>
    <xf numFmtId="4" fontId="15" fillId="6" borderId="62" xfId="0" applyNumberFormat="1" applyFont="1" applyFill="1" applyBorder="1" applyAlignment="1">
      <alignment horizontal="right" vertical="top"/>
    </xf>
    <xf numFmtId="0" fontId="5" fillId="0" borderId="63" xfId="0" applyFont="1" applyBorder="1" applyAlignment="1">
      <alignment vertical="top" wrapText="1"/>
    </xf>
    <xf numFmtId="0" fontId="2" fillId="6" borderId="4" xfId="0" applyFont="1" applyFill="1" applyBorder="1" applyAlignment="1">
      <alignment horizontal="center" vertical="top"/>
    </xf>
    <xf numFmtId="4" fontId="2" fillId="6" borderId="62" xfId="0" applyNumberFormat="1" applyFont="1" applyFill="1" applyBorder="1" applyAlignment="1">
      <alignment horizontal="right" vertical="top"/>
    </xf>
    <xf numFmtId="0" fontId="5" fillId="0" borderId="33" xfId="0" applyFont="1" applyBorder="1" applyAlignment="1">
      <alignment horizontal="center" vertical="top"/>
    </xf>
    <xf numFmtId="0" fontId="20" fillId="6" borderId="32" xfId="0" applyFont="1" applyFill="1" applyBorder="1" applyAlignment="1">
      <alignment vertical="top" wrapText="1"/>
    </xf>
    <xf numFmtId="0" fontId="2" fillId="6" borderId="43" xfId="0" applyFont="1" applyFill="1" applyBorder="1" applyAlignment="1">
      <alignment horizontal="center" vertical="top"/>
    </xf>
    <xf numFmtId="0" fontId="1" fillId="0" borderId="12" xfId="0" applyFont="1" applyBorder="1" applyAlignment="1">
      <alignment vertical="top" wrapText="1"/>
    </xf>
    <xf numFmtId="0" fontId="5" fillId="0" borderId="36" xfId="0" applyFont="1" applyBorder="1" applyAlignment="1">
      <alignment horizontal="center" vertical="top"/>
    </xf>
    <xf numFmtId="0" fontId="1" fillId="0" borderId="16" xfId="0" applyFont="1" applyBorder="1" applyAlignment="1">
      <alignment vertical="top" wrapText="1"/>
    </xf>
    <xf numFmtId="0" fontId="21" fillId="6" borderId="21" xfId="0" applyFont="1" applyFill="1" applyBorder="1" applyAlignment="1">
      <alignment horizontal="left" vertical="top" wrapText="1"/>
    </xf>
    <xf numFmtId="0" fontId="21" fillId="6" borderId="43" xfId="0" applyFont="1" applyFill="1" applyBorder="1" applyAlignment="1">
      <alignment horizontal="left" vertical="top" wrapText="1"/>
    </xf>
    <xf numFmtId="10" fontId="15" fillId="0" borderId="50" xfId="0" applyNumberFormat="1" applyFont="1" applyBorder="1" applyAlignment="1">
      <alignment horizontal="right" vertical="top"/>
    </xf>
    <xf numFmtId="4" fontId="15" fillId="7" borderId="4" xfId="0" applyNumberFormat="1" applyFont="1" applyFill="1" applyBorder="1" applyAlignment="1">
      <alignment horizontal="right" vertical="center"/>
    </xf>
    <xf numFmtId="4" fontId="15" fillId="7" borderId="30" xfId="0" applyNumberFormat="1" applyFont="1" applyFill="1" applyBorder="1" applyAlignment="1">
      <alignment horizontal="right" vertical="center"/>
    </xf>
    <xf numFmtId="0" fontId="2" fillId="7" borderId="4" xfId="0" applyFont="1" applyFill="1" applyBorder="1" applyAlignment="1">
      <alignment vertical="center" wrapText="1"/>
    </xf>
    <xf numFmtId="4" fontId="15" fillId="5" borderId="0" xfId="0" applyNumberFormat="1" applyFont="1" applyFill="1" applyAlignment="1">
      <alignment horizontal="right" vertical="center"/>
    </xf>
    <xf numFmtId="0" fontId="1" fillId="5" borderId="25" xfId="0" applyFont="1" applyFill="1" applyBorder="1" applyAlignment="1">
      <alignment vertical="center"/>
    </xf>
    <xf numFmtId="4" fontId="1" fillId="0" borderId="63" xfId="0" applyNumberFormat="1" applyFont="1" applyBorder="1" applyAlignment="1">
      <alignment horizontal="right" vertical="top"/>
    </xf>
    <xf numFmtId="4" fontId="15" fillId="0" borderId="44" xfId="0" applyNumberFormat="1" applyFont="1" applyBorder="1" applyAlignment="1">
      <alignment horizontal="right" vertical="top"/>
    </xf>
    <xf numFmtId="4" fontId="15" fillId="0" borderId="62" xfId="0" applyNumberFormat="1" applyFont="1" applyBorder="1" applyAlignment="1">
      <alignment horizontal="right" vertical="top"/>
    </xf>
    <xf numFmtId="10" fontId="15" fillId="0" borderId="62" xfId="0" applyNumberFormat="1" applyFont="1" applyBorder="1" applyAlignment="1">
      <alignment horizontal="right" vertical="top"/>
    </xf>
    <xf numFmtId="0" fontId="1" fillId="0" borderId="46" xfId="0" applyFont="1" applyBorder="1" applyAlignment="1">
      <alignment vertical="top" wrapText="1"/>
    </xf>
    <xf numFmtId="4" fontId="15" fillId="0" borderId="13" xfId="0" applyNumberFormat="1" applyFont="1" applyBorder="1" applyAlignment="1">
      <alignment horizontal="right" vertical="top"/>
    </xf>
    <xf numFmtId="0" fontId="5" fillId="0" borderId="64" xfId="0" applyFont="1" applyBorder="1" applyAlignment="1">
      <alignment vertical="top" wrapText="1"/>
    </xf>
    <xf numFmtId="4" fontId="1" fillId="0" borderId="65" xfId="0" applyNumberFormat="1" applyFont="1" applyBorder="1" applyAlignment="1">
      <alignment horizontal="right" vertical="top"/>
    </xf>
    <xf numFmtId="4" fontId="15" fillId="0" borderId="17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10" fontId="15" fillId="0" borderId="66" xfId="0" applyNumberFormat="1" applyFont="1" applyBorder="1" applyAlignment="1">
      <alignment horizontal="right" vertical="top"/>
    </xf>
    <xf numFmtId="165" fontId="2" fillId="7" borderId="28" xfId="0" applyNumberFormat="1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vertical="center"/>
    </xf>
    <xf numFmtId="4" fontId="5" fillId="0" borderId="13" xfId="0" applyNumberFormat="1" applyFont="1" applyBorder="1" applyAlignment="1">
      <alignment horizontal="right" vertical="top"/>
    </xf>
    <xf numFmtId="4" fontId="5" fillId="0" borderId="15" xfId="0" applyNumberFormat="1" applyFont="1" applyBorder="1" applyAlignment="1">
      <alignment horizontal="right" vertical="top"/>
    </xf>
    <xf numFmtId="4" fontId="15" fillId="0" borderId="39" xfId="0" applyNumberFormat="1" applyFont="1" applyBorder="1" applyAlignment="1">
      <alignment horizontal="right" vertical="top"/>
    </xf>
    <xf numFmtId="165" fontId="2" fillId="7" borderId="56" xfId="0" applyNumberFormat="1" applyFont="1" applyFill="1" applyBorder="1" applyAlignment="1">
      <alignment horizontal="center" vertical="center"/>
    </xf>
    <xf numFmtId="4" fontId="2" fillId="7" borderId="28" xfId="0" applyNumberFormat="1" applyFont="1" applyFill="1" applyBorder="1" applyAlignment="1">
      <alignment horizontal="right" vertical="center"/>
    </xf>
    <xf numFmtId="4" fontId="15" fillId="5" borderId="56" xfId="0" applyNumberFormat="1" applyFont="1" applyFill="1" applyBorder="1" applyAlignment="1">
      <alignment horizontal="right" vertical="center"/>
    </xf>
    <xf numFmtId="0" fontId="1" fillId="5" borderId="67" xfId="0" applyFont="1" applyFill="1" applyBorder="1" applyAlignment="1">
      <alignment vertical="center"/>
    </xf>
    <xf numFmtId="165" fontId="2" fillId="0" borderId="31" xfId="0" applyNumberFormat="1" applyFont="1" applyBorder="1" applyAlignment="1">
      <alignment vertical="top"/>
    </xf>
    <xf numFmtId="166" fontId="3" fillId="0" borderId="32" xfId="0" applyNumberFormat="1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4" fontId="1" fillId="0" borderId="62" xfId="0" applyNumberFormat="1" applyFont="1" applyBorder="1" applyAlignment="1">
      <alignment horizontal="right" vertical="top"/>
    </xf>
    <xf numFmtId="4" fontId="1" fillId="0" borderId="45" xfId="0" applyNumberFormat="1" applyFont="1" applyBorder="1" applyAlignment="1">
      <alignment horizontal="right" vertical="top"/>
    </xf>
    <xf numFmtId="4" fontId="1" fillId="0" borderId="46" xfId="0" applyNumberFormat="1" applyFont="1" applyBorder="1" applyAlignment="1">
      <alignment horizontal="right" vertical="top"/>
    </xf>
    <xf numFmtId="4" fontId="1" fillId="0" borderId="44" xfId="0" applyNumberFormat="1" applyFont="1" applyBorder="1" applyAlignment="1">
      <alignment horizontal="right" vertical="top"/>
    </xf>
    <xf numFmtId="166" fontId="3" fillId="0" borderId="12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4" fontId="1" fillId="0" borderId="37" xfId="0" applyNumberFormat="1" applyFont="1" applyBorder="1" applyAlignment="1">
      <alignment horizontal="right" vertical="top"/>
    </xf>
    <xf numFmtId="0" fontId="1" fillId="0" borderId="16" xfId="0" applyFont="1" applyBorder="1" applyAlignment="1">
      <alignment horizontal="center" vertical="top"/>
    </xf>
    <xf numFmtId="4" fontId="1" fillId="0" borderId="42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4" fontId="1" fillId="0" borderId="34" xfId="0" applyNumberFormat="1" applyFont="1" applyBorder="1" applyAlignment="1">
      <alignment horizontal="right" vertical="top"/>
    </xf>
    <xf numFmtId="4" fontId="1" fillId="0" borderId="57" xfId="0" applyNumberFormat="1" applyFont="1" applyBorder="1" applyAlignment="1">
      <alignment horizontal="right" vertical="top"/>
    </xf>
    <xf numFmtId="4" fontId="15" fillId="0" borderId="32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166" fontId="3" fillId="0" borderId="16" xfId="0" applyNumberFormat="1" applyFont="1" applyBorder="1" applyAlignment="1">
      <alignment horizontal="center" vertical="top"/>
    </xf>
    <xf numFmtId="4" fontId="15" fillId="0" borderId="16" xfId="0" applyNumberFormat="1" applyFont="1" applyBorder="1" applyAlignment="1">
      <alignment horizontal="right" vertical="top"/>
    </xf>
    <xf numFmtId="166" fontId="3" fillId="0" borderId="48" xfId="0" applyNumberFormat="1" applyFont="1" applyBorder="1" applyAlignment="1">
      <alignment horizontal="center" vertical="top"/>
    </xf>
    <xf numFmtId="0" fontId="1" fillId="0" borderId="48" xfId="0" applyFont="1" applyBorder="1" applyAlignment="1">
      <alignment horizontal="center" vertical="top"/>
    </xf>
    <xf numFmtId="0" fontId="1" fillId="0" borderId="48" xfId="0" applyFont="1" applyBorder="1" applyAlignment="1">
      <alignment vertical="top" wrapText="1"/>
    </xf>
    <xf numFmtId="165" fontId="2" fillId="0" borderId="12" xfId="0" applyNumberFormat="1" applyFont="1" applyBorder="1" applyAlignment="1">
      <alignment vertical="top"/>
    </xf>
    <xf numFmtId="165" fontId="2" fillId="0" borderId="16" xfId="0" applyNumberFormat="1" applyFont="1" applyBorder="1" applyAlignment="1">
      <alignment vertical="top"/>
    </xf>
    <xf numFmtId="4" fontId="15" fillId="0" borderId="48" xfId="0" applyNumberFormat="1" applyFont="1" applyBorder="1" applyAlignment="1">
      <alignment horizontal="right" vertical="top"/>
    </xf>
    <xf numFmtId="0" fontId="1" fillId="5" borderId="28" xfId="0" applyFont="1" applyFill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top"/>
    </xf>
    <xf numFmtId="0" fontId="1" fillId="0" borderId="31" xfId="0" applyFont="1" applyBorder="1" applyAlignment="1">
      <alignment vertical="top" wrapText="1"/>
    </xf>
    <xf numFmtId="0" fontId="1" fillId="0" borderId="68" xfId="0" applyFont="1" applyBorder="1" applyAlignment="1">
      <alignment vertical="top" wrapText="1"/>
    </xf>
    <xf numFmtId="4" fontId="15" fillId="0" borderId="12" xfId="0" applyNumberFormat="1" applyFont="1" applyBorder="1" applyAlignment="1">
      <alignment horizontal="right" vertical="top"/>
    </xf>
    <xf numFmtId="0" fontId="1" fillId="0" borderId="69" xfId="0" applyFont="1" applyBorder="1" applyAlignment="1">
      <alignment vertical="top" wrapText="1"/>
    </xf>
    <xf numFmtId="0" fontId="1" fillId="0" borderId="70" xfId="0" applyFont="1" applyBorder="1" applyAlignment="1">
      <alignment vertical="top" wrapText="1"/>
    </xf>
    <xf numFmtId="0" fontId="2" fillId="7" borderId="67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21" fillId="6" borderId="68" xfId="0" applyFont="1" applyFill="1" applyBorder="1" applyAlignment="1">
      <alignment horizontal="left" vertical="top" wrapText="1"/>
    </xf>
    <xf numFmtId="4" fontId="2" fillId="6" borderId="71" xfId="0" applyNumberFormat="1" applyFont="1" applyFill="1" applyBorder="1" applyAlignment="1">
      <alignment horizontal="right" vertical="top"/>
    </xf>
    <xf numFmtId="4" fontId="2" fillId="6" borderId="32" xfId="0" applyNumberFormat="1" applyFont="1" applyFill="1" applyBorder="1" applyAlignment="1">
      <alignment horizontal="right" vertical="top"/>
    </xf>
    <xf numFmtId="0" fontId="1" fillId="0" borderId="34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4" fontId="1" fillId="0" borderId="64" xfId="0" applyNumberFormat="1" applyFont="1" applyBorder="1" applyAlignment="1">
      <alignment horizontal="right" vertical="top"/>
    </xf>
    <xf numFmtId="165" fontId="2" fillId="6" borderId="33" xfId="0" applyNumberFormat="1" applyFont="1" applyFill="1" applyBorder="1" applyAlignment="1">
      <alignment vertical="top"/>
    </xf>
    <xf numFmtId="49" fontId="3" fillId="6" borderId="8" xfId="0" applyNumberFormat="1" applyFont="1" applyFill="1" applyBorder="1" applyAlignment="1">
      <alignment horizontal="center" vertical="top"/>
    </xf>
    <xf numFmtId="0" fontId="2" fillId="6" borderId="68" xfId="0" applyFont="1" applyFill="1" applyBorder="1" applyAlignment="1">
      <alignment vertical="top" wrapText="1"/>
    </xf>
    <xf numFmtId="0" fontId="20" fillId="6" borderId="43" xfId="0" applyFont="1" applyFill="1" applyBorder="1" applyAlignment="1">
      <alignment horizontal="left" vertical="top" wrapText="1"/>
    </xf>
    <xf numFmtId="165" fontId="20" fillId="7" borderId="22" xfId="0" applyNumberFormat="1" applyFont="1" applyFill="1" applyBorder="1" applyAlignment="1">
      <alignment vertical="center"/>
    </xf>
    <xf numFmtId="165" fontId="2" fillId="7" borderId="0" xfId="0" applyNumberFormat="1" applyFont="1" applyFill="1" applyAlignment="1">
      <alignment horizontal="center" vertical="center"/>
    </xf>
    <xf numFmtId="0" fontId="2" fillId="7" borderId="28" xfId="0" applyFont="1" applyFill="1" applyBorder="1" applyAlignment="1">
      <alignment vertical="center" wrapText="1"/>
    </xf>
    <xf numFmtId="0" fontId="2" fillId="7" borderId="24" xfId="0" applyFont="1" applyFill="1" applyBorder="1" applyAlignment="1">
      <alignment horizontal="center" vertical="center"/>
    </xf>
    <xf numFmtId="4" fontId="2" fillId="7" borderId="6" xfId="0" applyNumberFormat="1" applyFont="1" applyFill="1" applyBorder="1" applyAlignment="1">
      <alignment horizontal="right" vertical="center"/>
    </xf>
    <xf numFmtId="165" fontId="2" fillId="4" borderId="26" xfId="0" applyNumberFormat="1" applyFont="1" applyFill="1" applyBorder="1" applyAlignment="1">
      <alignment vertical="center"/>
    </xf>
    <xf numFmtId="165" fontId="2" fillId="4" borderId="27" xfId="0" applyNumberFormat="1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horizontal="center" vertical="center"/>
    </xf>
    <xf numFmtId="4" fontId="2" fillId="4" borderId="26" xfId="0" applyNumberFormat="1" applyFont="1" applyFill="1" applyBorder="1" applyAlignment="1">
      <alignment horizontal="right" vertical="center"/>
    </xf>
    <xf numFmtId="4" fontId="2" fillId="4" borderId="30" xfId="0" applyNumberFormat="1" applyFont="1" applyFill="1" applyBorder="1" applyAlignment="1">
      <alignment horizontal="right" vertical="center"/>
    </xf>
    <xf numFmtId="4" fontId="2" fillId="4" borderId="67" xfId="0" applyNumberFormat="1" applyFont="1" applyFill="1" applyBorder="1" applyAlignment="1">
      <alignment horizontal="right" vertical="center"/>
    </xf>
    <xf numFmtId="10" fontId="15" fillId="4" borderId="34" xfId="0" applyNumberFormat="1" applyFont="1" applyFill="1" applyBorder="1" applyAlignment="1">
      <alignment horizontal="right" vertical="top"/>
    </xf>
    <xf numFmtId="0" fontId="2" fillId="4" borderId="55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30" xfId="0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right" vertical="center"/>
    </xf>
    <xf numFmtId="4" fontId="15" fillId="4" borderId="5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wrapText="1"/>
    </xf>
    <xf numFmtId="0" fontId="2" fillId="0" borderId="21" xfId="0" applyFont="1" applyBorder="1" applyAlignment="1">
      <alignment horizontal="center"/>
    </xf>
    <xf numFmtId="0" fontId="1" fillId="0" borderId="21" xfId="0" applyFont="1" applyBorder="1"/>
    <xf numFmtId="4" fontId="1" fillId="0" borderId="21" xfId="0" applyNumberFormat="1" applyFont="1" applyBorder="1" applyAlignment="1">
      <alignment horizontal="right"/>
    </xf>
    <xf numFmtId="4" fontId="2" fillId="0" borderId="2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15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right" wrapText="1"/>
    </xf>
    <xf numFmtId="0" fontId="4" fillId="0" borderId="15" xfId="0" applyFont="1" applyBorder="1" applyAlignment="1">
      <alignment wrapText="1"/>
    </xf>
    <xf numFmtId="4" fontId="4" fillId="0" borderId="15" xfId="0" applyNumberFormat="1" applyFont="1" applyBorder="1"/>
    <xf numFmtId="0" fontId="9" fillId="0" borderId="0" xfId="0" applyFont="1" applyAlignment="1">
      <alignment wrapText="1"/>
    </xf>
    <xf numFmtId="4" fontId="9" fillId="0" borderId="15" xfId="0" applyNumberFormat="1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38" fillId="0" borderId="35" xfId="0" applyFont="1" applyBorder="1" applyAlignment="1">
      <alignment horizontal="center" vertical="top"/>
    </xf>
    <xf numFmtId="4" fontId="38" fillId="0" borderId="13" xfId="0" applyNumberFormat="1" applyFont="1" applyBorder="1" applyAlignment="1">
      <alignment horizontal="right" vertical="top"/>
    </xf>
    <xf numFmtId="4" fontId="38" fillId="0" borderId="15" xfId="0" applyNumberFormat="1" applyFont="1" applyBorder="1" applyAlignment="1">
      <alignment horizontal="right" vertical="top"/>
    </xf>
    <xf numFmtId="0" fontId="38" fillId="0" borderId="38" xfId="0" applyFont="1" applyBorder="1" applyAlignment="1">
      <alignment horizontal="center" vertical="top"/>
    </xf>
    <xf numFmtId="4" fontId="38" fillId="0" borderId="39" xfId="0" applyNumberFormat="1" applyFont="1" applyBorder="1" applyAlignment="1">
      <alignment horizontal="right" vertical="top"/>
    </xf>
    <xf numFmtId="4" fontId="38" fillId="0" borderId="40" xfId="0" applyNumberFormat="1" applyFont="1" applyBorder="1" applyAlignment="1">
      <alignment horizontal="right" vertical="top"/>
    </xf>
    <xf numFmtId="0" fontId="38" fillId="0" borderId="36" xfId="0" applyFont="1" applyBorder="1" applyAlignment="1">
      <alignment vertical="top" wrapText="1"/>
    </xf>
    <xf numFmtId="0" fontId="39" fillId="0" borderId="36" xfId="0" applyFont="1" applyBorder="1" applyAlignment="1">
      <alignment vertical="top" wrapText="1"/>
    </xf>
    <xf numFmtId="0" fontId="38" fillId="0" borderId="49" xfId="0" applyFont="1" applyBorder="1" applyAlignment="1">
      <alignment vertical="top" wrapText="1"/>
    </xf>
    <xf numFmtId="0" fontId="38" fillId="0" borderId="43" xfId="0" applyFont="1" applyBorder="1" applyAlignment="1">
      <alignment vertical="top" wrapText="1"/>
    </xf>
    <xf numFmtId="0" fontId="38" fillId="0" borderId="32" xfId="0" applyFont="1" applyBorder="1" applyAlignment="1">
      <alignment horizontal="center" vertical="top"/>
    </xf>
    <xf numFmtId="4" fontId="38" fillId="0" borderId="62" xfId="0" applyNumberFormat="1" applyFont="1" applyBorder="1" applyAlignment="1">
      <alignment horizontal="right" vertical="top"/>
    </xf>
    <xf numFmtId="4" fontId="38" fillId="0" borderId="45" xfId="0" applyNumberFormat="1" applyFont="1" applyBorder="1" applyAlignment="1">
      <alignment horizontal="right" vertical="top"/>
    </xf>
    <xf numFmtId="4" fontId="38" fillId="0" borderId="37" xfId="0" applyNumberFormat="1" applyFont="1" applyBorder="1" applyAlignment="1">
      <alignment horizontal="right" vertical="top"/>
    </xf>
    <xf numFmtId="0" fontId="38" fillId="0" borderId="12" xfId="0" applyFont="1" applyBorder="1" applyAlignment="1">
      <alignment horizontal="center" vertical="top"/>
    </xf>
    <xf numFmtId="49" fontId="38" fillId="0" borderId="0" xfId="0" applyNumberFormat="1" applyFont="1" applyAlignment="1">
      <alignment horizontal="left"/>
    </xf>
    <xf numFmtId="14" fontId="37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2" fillId="0" borderId="0" xfId="0" applyFont="1" applyAlignment="1">
      <alignment wrapText="1"/>
    </xf>
    <xf numFmtId="14" fontId="37" fillId="0" borderId="0" xfId="0" applyNumberFormat="1" applyFont="1" applyAlignment="1">
      <alignment horizontal="left"/>
    </xf>
    <xf numFmtId="49" fontId="38" fillId="0" borderId="12" xfId="0" applyNumberFormat="1" applyFont="1" applyBorder="1" applyAlignment="1">
      <alignment horizontal="right" vertical="top"/>
    </xf>
    <xf numFmtId="49" fontId="38" fillId="0" borderId="48" xfId="0" applyNumberFormat="1" applyFont="1" applyBorder="1" applyAlignment="1">
      <alignment horizontal="right" vertical="top"/>
    </xf>
    <xf numFmtId="0" fontId="42" fillId="6" borderId="43" xfId="0" applyFont="1" applyFill="1" applyBorder="1" applyAlignment="1">
      <alignment vertical="top" wrapText="1"/>
    </xf>
    <xf numFmtId="49" fontId="4" fillId="0" borderId="63" xfId="0" applyNumberFormat="1" applyFont="1" applyBorder="1" applyAlignment="1">
      <alignment horizontal="right" wrapText="1"/>
    </xf>
    <xf numFmtId="49" fontId="38" fillId="0" borderId="0" xfId="0" applyNumberFormat="1" applyFont="1" applyAlignment="1">
      <alignment horizontal="right" vertical="top"/>
    </xf>
    <xf numFmtId="0" fontId="38" fillId="0" borderId="72" xfId="0" applyFont="1" applyBorder="1" applyAlignment="1">
      <alignment vertical="top" wrapText="1"/>
    </xf>
    <xf numFmtId="0" fontId="38" fillId="0" borderId="0" xfId="0" applyFont="1" applyAlignment="1">
      <alignment vertical="top" wrapText="1"/>
    </xf>
    <xf numFmtId="0" fontId="43" fillId="0" borderId="15" xfId="0" applyFont="1" applyBorder="1" applyAlignment="1">
      <alignment wrapText="1"/>
    </xf>
    <xf numFmtId="0" fontId="44" fillId="5" borderId="56" xfId="0" applyFont="1" applyFill="1" applyBorder="1" applyAlignment="1">
      <alignment vertical="center"/>
    </xf>
    <xf numFmtId="49" fontId="38" fillId="8" borderId="0" xfId="0" applyNumberFormat="1" applyFont="1" applyFill="1" applyAlignment="1">
      <alignment horizontal="right" vertical="top"/>
    </xf>
    <xf numFmtId="49" fontId="38" fillId="6" borderId="32" xfId="0" applyNumberFormat="1" applyFont="1" applyFill="1" applyBorder="1" applyAlignment="1">
      <alignment horizontal="right" vertical="top"/>
    </xf>
    <xf numFmtId="0" fontId="20" fillId="8" borderId="21" xfId="0" applyFont="1" applyFill="1" applyBorder="1" applyAlignment="1">
      <alignment vertical="top" wrapText="1"/>
    </xf>
    <xf numFmtId="49" fontId="38" fillId="8" borderId="21" xfId="0" applyNumberFormat="1" applyFont="1" applyFill="1" applyBorder="1" applyAlignment="1">
      <alignment horizontal="right" vertical="top"/>
    </xf>
    <xf numFmtId="4" fontId="4" fillId="0" borderId="34" xfId="0" applyNumberFormat="1" applyFont="1" applyBorder="1"/>
    <xf numFmtId="166" fontId="38" fillId="0" borderId="31" xfId="0" applyNumberFormat="1" applyFont="1" applyBorder="1" applyAlignment="1">
      <alignment horizontal="right" vertical="top"/>
    </xf>
    <xf numFmtId="166" fontId="38" fillId="0" borderId="35" xfId="0" applyNumberFormat="1" applyFont="1" applyBorder="1" applyAlignment="1">
      <alignment horizontal="right" vertical="top"/>
    </xf>
    <xf numFmtId="0" fontId="3" fillId="8" borderId="73" xfId="0" applyFont="1" applyFill="1" applyBorder="1" applyAlignment="1">
      <alignment horizontal="right" vertical="center"/>
    </xf>
    <xf numFmtId="0" fontId="42" fillId="8" borderId="0" xfId="0" applyFont="1" applyFill="1" applyAlignment="1">
      <alignment vertical="center"/>
    </xf>
    <xf numFmtId="49" fontId="3" fillId="6" borderId="32" xfId="0" applyNumberFormat="1" applyFont="1" applyFill="1" applyBorder="1" applyAlignment="1">
      <alignment horizontal="right" vertical="top"/>
    </xf>
    <xf numFmtId="0" fontId="9" fillId="0" borderId="6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38" fillId="5" borderId="23" xfId="0" applyFont="1" applyFill="1" applyBorder="1" applyAlignment="1">
      <alignment horizontal="right" vertical="center"/>
    </xf>
    <xf numFmtId="0" fontId="42" fillId="8" borderId="0" xfId="0" applyFont="1" applyFill="1" applyAlignment="1">
      <alignment vertical="top" wrapText="1"/>
    </xf>
    <xf numFmtId="4" fontId="9" fillId="0" borderId="40" xfId="0" applyNumberFormat="1" applyFont="1" applyBorder="1" applyAlignment="1">
      <alignment horizontal="center" vertical="center" wrapText="1"/>
    </xf>
    <xf numFmtId="4" fontId="9" fillId="0" borderId="72" xfId="0" applyNumberFormat="1" applyFont="1" applyBorder="1" applyAlignment="1">
      <alignment horizontal="center" vertical="center" wrapText="1"/>
    </xf>
    <xf numFmtId="4" fontId="42" fillId="8" borderId="72" xfId="0" applyNumberFormat="1" applyFont="1" applyFill="1" applyBorder="1" applyAlignment="1">
      <alignment horizontal="right" vertical="center" wrapText="1"/>
    </xf>
    <xf numFmtId="4" fontId="38" fillId="0" borderId="72" xfId="0" applyNumberFormat="1" applyFont="1" applyBorder="1" applyAlignment="1">
      <alignment horizontal="right" vertical="center" wrapText="1"/>
    </xf>
    <xf numFmtId="0" fontId="9" fillId="9" borderId="3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49" fontId="38" fillId="6" borderId="8" xfId="0" applyNumberFormat="1" applyFont="1" applyFill="1" applyBorder="1" applyAlignment="1">
      <alignment horizontal="right" vertical="top"/>
    </xf>
    <xf numFmtId="49" fontId="43" fillId="8" borderId="72" xfId="0" applyNumberFormat="1" applyFont="1" applyFill="1" applyBorder="1" applyAlignment="1">
      <alignment horizontal="right" wrapText="1"/>
    </xf>
    <xf numFmtId="0" fontId="45" fillId="8" borderId="72" xfId="0" applyFont="1" applyFill="1" applyBorder="1" applyAlignment="1">
      <alignment wrapText="1"/>
    </xf>
    <xf numFmtId="4" fontId="42" fillId="0" borderId="15" xfId="0" applyNumberFormat="1" applyFont="1" applyBorder="1"/>
    <xf numFmtId="4" fontId="42" fillId="0" borderId="15" xfId="0" applyNumberFormat="1" applyFont="1" applyBorder="1" applyAlignment="1">
      <alignment horizontal="right" vertical="center" wrapText="1"/>
    </xf>
    <xf numFmtId="4" fontId="38" fillId="0" borderId="15" xfId="0" applyNumberFormat="1" applyFont="1" applyBorder="1" applyAlignment="1">
      <alignment horizontal="right" vertical="center" wrapText="1"/>
    </xf>
    <xf numFmtId="4" fontId="38" fillId="0" borderId="15" xfId="0" applyNumberFormat="1" applyFont="1" applyBorder="1"/>
    <xf numFmtId="4" fontId="47" fillId="0" borderId="15" xfId="0" applyNumberFormat="1" applyFont="1" applyBorder="1" applyAlignment="1">
      <alignment wrapText="1"/>
    </xf>
    <xf numFmtId="4" fontId="42" fillId="8" borderId="11" xfId="0" applyNumberFormat="1" applyFont="1" applyFill="1" applyBorder="1"/>
    <xf numFmtId="4" fontId="38" fillId="0" borderId="11" xfId="0" applyNumberFormat="1" applyFont="1" applyBorder="1"/>
    <xf numFmtId="4" fontId="38" fillId="0" borderId="34" xfId="0" applyNumberFormat="1" applyFont="1" applyBorder="1"/>
    <xf numFmtId="4" fontId="42" fillId="8" borderId="34" xfId="0" applyNumberFormat="1" applyFont="1" applyFill="1" applyBorder="1"/>
    <xf numFmtId="4" fontId="42" fillId="6" borderId="10" xfId="0" applyNumberFormat="1" applyFont="1" applyFill="1" applyBorder="1" applyAlignment="1">
      <alignment horizontal="right" vertical="top"/>
    </xf>
    <xf numFmtId="0" fontId="47" fillId="0" borderId="15" xfId="0" applyFont="1" applyBorder="1" applyAlignment="1">
      <alignment horizontal="center" vertical="center" wrapText="1"/>
    </xf>
    <xf numFmtId="0" fontId="38" fillId="0" borderId="15" xfId="0" applyFont="1" applyBorder="1" applyAlignment="1">
      <alignment wrapText="1"/>
    </xf>
    <xf numFmtId="0" fontId="47" fillId="0" borderId="15" xfId="0" applyFont="1" applyBorder="1" applyAlignment="1">
      <alignment wrapText="1"/>
    </xf>
    <xf numFmtId="0" fontId="48" fillId="0" borderId="0" xfId="0" applyFont="1" applyAlignment="1">
      <alignment wrapText="1"/>
    </xf>
    <xf numFmtId="4" fontId="38" fillId="0" borderId="40" xfId="0" applyNumberFormat="1" applyFont="1" applyBorder="1"/>
    <xf numFmtId="0" fontId="38" fillId="0" borderId="40" xfId="0" applyFont="1" applyBorder="1" applyAlignment="1">
      <alignment wrapText="1"/>
    </xf>
    <xf numFmtId="0" fontId="38" fillId="0" borderId="11" xfId="0" applyFont="1" applyBorder="1" applyAlignment="1">
      <alignment wrapText="1"/>
    </xf>
    <xf numFmtId="2" fontId="0" fillId="0" borderId="72" xfId="0" applyNumberFormat="1" applyBorder="1"/>
    <xf numFmtId="0" fontId="49" fillId="0" borderId="72" xfId="0" applyFont="1" applyBorder="1" applyAlignment="1">
      <alignment wrapText="1"/>
    </xf>
    <xf numFmtId="4" fontId="9" fillId="0" borderId="0" xfId="0" applyNumberFormat="1" applyFont="1"/>
    <xf numFmtId="4" fontId="44" fillId="0" borderId="15" xfId="0" applyNumberFormat="1" applyFont="1" applyBorder="1"/>
    <xf numFmtId="0" fontId="44" fillId="5" borderId="27" xfId="0" applyFont="1" applyFill="1" applyBorder="1" applyAlignment="1">
      <alignment vertical="center"/>
    </xf>
    <xf numFmtId="0" fontId="20" fillId="6" borderId="2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0" fillId="0" borderId="0" xfId="0"/>
    <xf numFmtId="0" fontId="38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1" fillId="0" borderId="0" xfId="0" applyFont="1" applyAlignment="1">
      <alignment horizontal="left" wrapText="1"/>
    </xf>
    <xf numFmtId="0" fontId="12" fillId="0" borderId="21" xfId="0" applyFont="1" applyBorder="1" applyAlignment="1">
      <alignment horizontal="center"/>
    </xf>
    <xf numFmtId="0" fontId="11" fillId="0" borderId="21" xfId="0" applyFont="1" applyBorder="1"/>
    <xf numFmtId="0" fontId="9" fillId="0" borderId="23" xfId="0" applyFont="1" applyBorder="1" applyAlignment="1">
      <alignment horizontal="center" vertical="center" wrapText="1"/>
    </xf>
    <xf numFmtId="0" fontId="11" fillId="0" borderId="73" xfId="0" applyFont="1" applyBorder="1"/>
    <xf numFmtId="0" fontId="11" fillId="0" borderId="55" xfId="0" applyFont="1" applyBorder="1"/>
    <xf numFmtId="0" fontId="10" fillId="0" borderId="22" xfId="0" applyFont="1" applyBorder="1" applyAlignment="1">
      <alignment horizontal="center" vertical="center" wrapText="1"/>
    </xf>
    <xf numFmtId="0" fontId="11" fillId="0" borderId="24" xfId="0" applyFont="1" applyBorder="1"/>
    <xf numFmtId="0" fontId="11" fillId="0" borderId="54" xfId="0" applyFont="1" applyBorder="1"/>
    <xf numFmtId="0" fontId="11" fillId="0" borderId="67" xfId="0" applyFont="1" applyBorder="1"/>
    <xf numFmtId="0" fontId="10" fillId="0" borderId="26" xfId="0" applyFont="1" applyBorder="1" applyAlignment="1">
      <alignment horizontal="center" vertical="center" wrapText="1"/>
    </xf>
    <xf numFmtId="0" fontId="11" fillId="0" borderId="27" xfId="0" applyFont="1" applyBorder="1"/>
    <xf numFmtId="0" fontId="11" fillId="0" borderId="30" xfId="0" applyFont="1" applyBorder="1"/>
    <xf numFmtId="10" fontId="12" fillId="0" borderId="7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" fontId="2" fillId="2" borderId="26" xfId="0" applyNumberFormat="1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horizontal="center" vertical="center" wrapText="1"/>
    </xf>
    <xf numFmtId="164" fontId="2" fillId="2" borderId="23" xfId="0" applyNumberFormat="1" applyFont="1" applyFill="1" applyBorder="1" applyAlignment="1">
      <alignment horizontal="center" vertical="center" wrapText="1"/>
    </xf>
    <xf numFmtId="4" fontId="2" fillId="2" borderId="2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1" fillId="0" borderId="25" xfId="0" applyFont="1" applyBorder="1"/>
    <xf numFmtId="0" fontId="2" fillId="2" borderId="22" xfId="0" applyFont="1" applyFill="1" applyBorder="1" applyAlignment="1">
      <alignment horizontal="center" vertical="center" wrapText="1"/>
    </xf>
    <xf numFmtId="0" fontId="11" fillId="0" borderId="29" xfId="0" applyFont="1" applyBorder="1"/>
    <xf numFmtId="165" fontId="20" fillId="7" borderId="22" xfId="0" applyNumberFormat="1" applyFont="1" applyFill="1" applyBorder="1" applyAlignment="1">
      <alignment horizontal="left" vertical="center" wrapText="1"/>
    </xf>
    <xf numFmtId="0" fontId="11" fillId="0" borderId="28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26" xfId="0" applyNumberFormat="1" applyFont="1" applyFill="1" applyBorder="1" applyAlignment="1">
      <alignment horizontal="left" vertical="center"/>
    </xf>
    <xf numFmtId="165" fontId="20" fillId="7" borderId="26" xfId="0" applyNumberFormat="1" applyFont="1" applyFill="1" applyBorder="1" applyAlignment="1">
      <alignment horizontal="left" vertical="center" wrapText="1"/>
    </xf>
    <xf numFmtId="4" fontId="5" fillId="0" borderId="38" xfId="0" applyNumberFormat="1" applyFont="1" applyBorder="1" applyAlignment="1">
      <alignment horizontal="right" vertical="center"/>
    </xf>
    <xf numFmtId="0" fontId="11" fillId="0" borderId="49" xfId="0" applyFont="1" applyBorder="1"/>
    <xf numFmtId="0" fontId="11" fillId="0" borderId="70" xfId="0" applyFont="1" applyBorder="1"/>
    <xf numFmtId="0" fontId="11" fillId="0" borderId="56" xfId="0" applyFont="1" applyBorder="1"/>
    <xf numFmtId="0" fontId="43" fillId="0" borderId="40" xfId="0" applyFont="1" applyBorder="1" applyAlignment="1">
      <alignment horizontal="left" wrapText="1"/>
    </xf>
    <xf numFmtId="0" fontId="43" fillId="0" borderId="57" xfId="0" applyFont="1" applyBorder="1" applyAlignment="1">
      <alignment horizontal="left" wrapText="1"/>
    </xf>
    <xf numFmtId="4" fontId="38" fillId="0" borderId="40" xfId="0" applyNumberFormat="1" applyFont="1" applyBorder="1" applyAlignment="1">
      <alignment horizontal="right"/>
    </xf>
    <xf numFmtId="4" fontId="38" fillId="0" borderId="11" xfId="0" applyNumberFormat="1" applyFont="1" applyBorder="1" applyAlignment="1">
      <alignment horizontal="right"/>
    </xf>
    <xf numFmtId="0" fontId="43" fillId="0" borderId="11" xfId="0" applyFont="1" applyBorder="1" applyAlignment="1">
      <alignment horizontal="left" wrapText="1"/>
    </xf>
    <xf numFmtId="0" fontId="38" fillId="0" borderId="39" xfId="0" applyFont="1" applyBorder="1" applyAlignment="1">
      <alignment horizontal="left" vertical="top" wrapText="1"/>
    </xf>
    <xf numFmtId="0" fontId="38" fillId="0" borderId="9" xfId="0" applyFont="1" applyBorder="1" applyAlignment="1">
      <alignment horizontal="left" vertical="top" wrapText="1"/>
    </xf>
    <xf numFmtId="0" fontId="38" fillId="0" borderId="50" xfId="0" applyFont="1" applyBorder="1" applyAlignment="1">
      <alignment horizontal="left" vertical="top" wrapText="1"/>
    </xf>
    <xf numFmtId="4" fontId="1" fillId="0" borderId="41" xfId="0" applyNumberFormat="1" applyFont="1" applyBorder="1" applyAlignment="1">
      <alignment horizontal="right" vertical="top"/>
    </xf>
    <xf numFmtId="4" fontId="1" fillId="0" borderId="10" xfId="0" applyNumberFormat="1" applyFont="1" applyBorder="1" applyAlignment="1">
      <alignment horizontal="right" vertical="top"/>
    </xf>
    <xf numFmtId="4" fontId="9" fillId="5" borderId="63" xfId="0" applyNumberFormat="1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7" xfId="0" applyFont="1" applyBorder="1"/>
    <xf numFmtId="0" fontId="46" fillId="0" borderId="0" xfId="0" applyFont="1" applyAlignment="1">
      <alignment horizontal="center" wrapText="1"/>
    </xf>
    <xf numFmtId="0" fontId="9" fillId="5" borderId="63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right" wrapText="1"/>
    </xf>
    <xf numFmtId="0" fontId="39" fillId="0" borderId="39" xfId="0" applyFont="1" applyBorder="1" applyAlignment="1">
      <alignment horizontal="left" vertical="top" wrapText="1"/>
    </xf>
    <xf numFmtId="0" fontId="39" fillId="0" borderId="9" xfId="0" applyFont="1" applyBorder="1" applyAlignment="1">
      <alignment horizontal="left" vertical="top" wrapText="1"/>
    </xf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76200</xdr:rowOff>
    </xdr:from>
    <xdr:to>
      <xdr:col>1</xdr:col>
      <xdr:colOff>1092200</xdr:colOff>
      <xdr:row>8</xdr:row>
      <xdr:rowOff>120650</xdr:rowOff>
    </xdr:to>
    <xdr:pic>
      <xdr:nvPicPr>
        <xdr:cNvPr id="2049" name="image1.png" descr="Mac SSD:Users:andrew:Desktop:logo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76200"/>
          <a:ext cx="1962150" cy="155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E1000"/>
  <sheetViews>
    <sheetView topLeftCell="B25" workbookViewId="0">
      <selection activeCell="C30" sqref="C30"/>
    </sheetView>
  </sheetViews>
  <sheetFormatPr defaultColWidth="14.453125" defaultRowHeight="15" customHeight="1"/>
  <cols>
    <col min="1" max="1" width="16" customWidth="1"/>
    <col min="2" max="2" width="16.453125" customWidth="1"/>
    <col min="3" max="8" width="20.453125" customWidth="1"/>
    <col min="9" max="9" width="12.54296875" customWidth="1"/>
    <col min="10" max="10" width="20.453125" customWidth="1"/>
    <col min="11" max="11" width="12.54296875" customWidth="1"/>
    <col min="12" max="12" width="20.453125" customWidth="1"/>
    <col min="13" max="13" width="12.54296875" customWidth="1"/>
    <col min="14" max="14" width="20.453125" customWidth="1"/>
    <col min="15" max="23" width="4.81640625" customWidth="1"/>
    <col min="24" max="26" width="9.54296875" customWidth="1"/>
    <col min="27" max="31" width="11" customWidth="1"/>
  </cols>
  <sheetData>
    <row r="1" spans="1:31" ht="15" customHeight="1">
      <c r="A1" s="425" t="s">
        <v>0</v>
      </c>
      <c r="B1" s="422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>
      <c r="A2" s="3"/>
      <c r="B2" s="1"/>
      <c r="C2" s="1"/>
      <c r="D2" s="2"/>
      <c r="E2" s="1"/>
      <c r="F2" s="1"/>
      <c r="G2" s="1"/>
      <c r="H2" s="425" t="s">
        <v>392</v>
      </c>
      <c r="I2" s="422"/>
      <c r="J2" s="42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>
      <c r="A3" s="3"/>
      <c r="B3" s="1"/>
      <c r="C3" s="1"/>
      <c r="D3" s="2"/>
      <c r="E3" s="1"/>
      <c r="F3" s="1"/>
      <c r="G3" s="1"/>
      <c r="H3" s="426" t="s">
        <v>398</v>
      </c>
      <c r="I3" s="422"/>
      <c r="J3" s="42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5">
      <c r="A10" s="4" t="s">
        <v>2</v>
      </c>
      <c r="B10" s="1"/>
      <c r="C10" s="361" t="s">
        <v>393</v>
      </c>
      <c r="D10" s="36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27.75" customHeight="1">
      <c r="A11" s="3" t="s">
        <v>3</v>
      </c>
      <c r="B11" s="1"/>
      <c r="C11" s="423" t="s">
        <v>394</v>
      </c>
      <c r="D11" s="42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27" customHeight="1">
      <c r="A12" s="3" t="s">
        <v>4</v>
      </c>
      <c r="B12" s="1"/>
      <c r="C12" s="423" t="s">
        <v>395</v>
      </c>
      <c r="D12" s="42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5">
      <c r="A13" s="3" t="s">
        <v>5</v>
      </c>
      <c r="B13" s="1"/>
      <c r="C13" s="362" t="s">
        <v>396</v>
      </c>
      <c r="D13" s="36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5">
      <c r="A14" s="3" t="s">
        <v>6</v>
      </c>
      <c r="B14" s="1"/>
      <c r="C14" s="359" t="s">
        <v>397</v>
      </c>
      <c r="D14" s="36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5">
      <c r="A15" s="3" t="s">
        <v>7</v>
      </c>
      <c r="B15" s="1"/>
      <c r="C15" s="360">
        <v>45960</v>
      </c>
      <c r="D15" s="36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5">
      <c r="A18" s="8"/>
      <c r="B18" s="424" t="s">
        <v>8</v>
      </c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2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5">
      <c r="A19" s="8"/>
      <c r="B19" s="424" t="s">
        <v>9</v>
      </c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2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5">
      <c r="A20" s="8"/>
      <c r="B20" s="421" t="s">
        <v>399</v>
      </c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2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>
      <c r="A23" s="429"/>
      <c r="B23" s="432" t="s">
        <v>10</v>
      </c>
      <c r="C23" s="433"/>
      <c r="D23" s="436" t="s">
        <v>11</v>
      </c>
      <c r="E23" s="437"/>
      <c r="F23" s="437"/>
      <c r="G23" s="437"/>
      <c r="H23" s="437"/>
      <c r="I23" s="437"/>
      <c r="J23" s="438"/>
      <c r="K23" s="432" t="s">
        <v>12</v>
      </c>
      <c r="L23" s="433"/>
      <c r="M23" s="432" t="s">
        <v>13</v>
      </c>
      <c r="N23" s="433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>
      <c r="A24" s="430"/>
      <c r="B24" s="434"/>
      <c r="C24" s="435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439" t="s">
        <v>19</v>
      </c>
      <c r="J24" s="435"/>
      <c r="K24" s="434"/>
      <c r="L24" s="435"/>
      <c r="M24" s="434"/>
      <c r="N24" s="435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>
      <c r="A25" s="431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>
      <c r="A27" s="32" t="s">
        <v>37</v>
      </c>
      <c r="B27" s="33">
        <f>C27/N27</f>
        <v>1</v>
      </c>
      <c r="C27" s="34">
        <f ca="1">'Кошторис  витрат'!G193</f>
        <v>775214</v>
      </c>
      <c r="D27" s="35">
        <v>0</v>
      </c>
      <c r="E27" s="36">
        <v>0</v>
      </c>
      <c r="F27" s="36">
        <v>0</v>
      </c>
      <c r="G27" s="36">
        <v>0</v>
      </c>
      <c r="H27" s="36">
        <v>0</v>
      </c>
      <c r="I27" s="37">
        <f>J27/N27</f>
        <v>0</v>
      </c>
      <c r="J27" s="34">
        <f>D27+E27+F27+G27+H27</f>
        <v>0</v>
      </c>
      <c r="K27" s="33">
        <f>L27/N27</f>
        <v>0</v>
      </c>
      <c r="L27" s="34">
        <f ca="1">'Кошторис  витрат'!S193</f>
        <v>0</v>
      </c>
      <c r="M27" s="38">
        <v>1</v>
      </c>
      <c r="N27" s="39">
        <f>C27+J27+L27</f>
        <v>775214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>
      <c r="A28" s="40" t="s">
        <v>38</v>
      </c>
      <c r="B28" s="41">
        <f>C28/N28</f>
        <v>1</v>
      </c>
      <c r="C28" s="42">
        <f ca="1">'Кошторис  витрат'!J193</f>
        <v>759546.4169999999</v>
      </c>
      <c r="D28" s="43">
        <v>0</v>
      </c>
      <c r="E28" s="44">
        <v>0</v>
      </c>
      <c r="F28" s="44">
        <v>0</v>
      </c>
      <c r="G28" s="44">
        <v>0</v>
      </c>
      <c r="H28" s="44">
        <v>0</v>
      </c>
      <c r="I28" s="45">
        <f>J28/N28</f>
        <v>0</v>
      </c>
      <c r="J28" s="42">
        <f>D28+E28+F28+G28+H28</f>
        <v>0</v>
      </c>
      <c r="K28" s="41">
        <f>L28/N28</f>
        <v>0</v>
      </c>
      <c r="L28" s="42">
        <f ca="1">'Кошторис  витрат'!V193</f>
        <v>0</v>
      </c>
      <c r="M28" s="46">
        <v>1</v>
      </c>
      <c r="N28" s="47">
        <f>C28+J28+L28</f>
        <v>759546.4169999999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>
      <c r="A29" s="48" t="s">
        <v>39</v>
      </c>
      <c r="B29" s="49">
        <f>C29/N29</f>
        <v>1</v>
      </c>
      <c r="C29" s="50">
        <v>620171.19999999995</v>
      </c>
      <c r="D29" s="51">
        <v>0</v>
      </c>
      <c r="E29" s="52">
        <v>0</v>
      </c>
      <c r="F29" s="52">
        <v>0</v>
      </c>
      <c r="G29" s="52">
        <v>0</v>
      </c>
      <c r="H29" s="52">
        <v>0</v>
      </c>
      <c r="I29" s="53">
        <f>J29/N29</f>
        <v>0</v>
      </c>
      <c r="J29" s="50">
        <f>D29+E29+F29+G29+H29</f>
        <v>0</v>
      </c>
      <c r="K29" s="49">
        <f>L29/N29</f>
        <v>0</v>
      </c>
      <c r="L29" s="50">
        <v>0</v>
      </c>
      <c r="M29" s="54">
        <f>(N29*M28)/N28</f>
        <v>0.81650204137557014</v>
      </c>
      <c r="N29" s="55">
        <f>C29+J29+L29</f>
        <v>620171.19999999995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>
      <c r="A30" s="56" t="s">
        <v>40</v>
      </c>
      <c r="B30" s="57">
        <f t="shared" ref="B30:N30" si="0">B28-B29</f>
        <v>0</v>
      </c>
      <c r="C30" s="58">
        <f t="shared" si="0"/>
        <v>139375.21699999995</v>
      </c>
      <c r="D30" s="59">
        <f t="shared" si="0"/>
        <v>0</v>
      </c>
      <c r="E30" s="60">
        <f t="shared" si="0"/>
        <v>0</v>
      </c>
      <c r="F30" s="60">
        <f t="shared" si="0"/>
        <v>0</v>
      </c>
      <c r="G30" s="60">
        <f t="shared" si="0"/>
        <v>0</v>
      </c>
      <c r="H30" s="60">
        <f t="shared" si="0"/>
        <v>0</v>
      </c>
      <c r="I30" s="61">
        <f t="shared" si="0"/>
        <v>0</v>
      </c>
      <c r="J30" s="58">
        <f t="shared" si="0"/>
        <v>0</v>
      </c>
      <c r="K30" s="62">
        <f t="shared" si="0"/>
        <v>0</v>
      </c>
      <c r="L30" s="58">
        <f t="shared" si="0"/>
        <v>0</v>
      </c>
      <c r="M30" s="63">
        <f t="shared" si="0"/>
        <v>0.18349795862442986</v>
      </c>
      <c r="N30" s="64">
        <f t="shared" si="0"/>
        <v>139375.21699999995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>
      <c r="A32" s="65"/>
      <c r="B32" s="65" t="s">
        <v>41</v>
      </c>
      <c r="C32" s="427"/>
      <c r="D32" s="428"/>
      <c r="E32" s="428"/>
      <c r="F32" s="65"/>
      <c r="G32" s="66"/>
      <c r="H32" s="66"/>
      <c r="I32" s="67"/>
      <c r="J32" s="427"/>
      <c r="K32" s="428"/>
      <c r="L32" s="428"/>
      <c r="M32" s="428"/>
      <c r="N32" s="428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>
      <c r="A33" s="5"/>
      <c r="B33" s="5"/>
      <c r="C33" s="5"/>
      <c r="D33" s="68" t="s">
        <v>42</v>
      </c>
      <c r="E33" s="5"/>
      <c r="F33" s="69"/>
      <c r="G33" s="440" t="s">
        <v>43</v>
      </c>
      <c r="H33" s="422"/>
      <c r="I33" s="13"/>
      <c r="J33" s="440" t="s">
        <v>44</v>
      </c>
      <c r="K33" s="422"/>
      <c r="L33" s="422"/>
      <c r="M33" s="422"/>
      <c r="N33" s="42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G33:H33"/>
    <mergeCell ref="J33:N33"/>
    <mergeCell ref="K23:L24"/>
    <mergeCell ref="M23:N24"/>
    <mergeCell ref="C32:E32"/>
    <mergeCell ref="J32:N32"/>
    <mergeCell ref="A23:A25"/>
    <mergeCell ref="B23:C24"/>
    <mergeCell ref="D23:J23"/>
    <mergeCell ref="I24:J24"/>
    <mergeCell ref="B20:N20"/>
    <mergeCell ref="C11:D11"/>
    <mergeCell ref="C12:D12"/>
    <mergeCell ref="B19:N19"/>
    <mergeCell ref="A1:B1"/>
    <mergeCell ref="H2:J2"/>
    <mergeCell ref="H3:J3"/>
    <mergeCell ref="B18:N18"/>
  </mergeCells>
  <phoneticPr fontId="40" type="noConversion"/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AG1015"/>
  <sheetViews>
    <sheetView tabSelected="1" topLeftCell="S188" zoomScaleNormal="100" workbookViewId="0">
      <selection activeCell="Y193" sqref="Y193"/>
    </sheetView>
  </sheetViews>
  <sheetFormatPr defaultColWidth="14.453125" defaultRowHeight="15" customHeight="1" outlineLevelCol="1"/>
  <cols>
    <col min="1" max="1" width="13.26953125" customWidth="1"/>
    <col min="2" max="2" width="7.81640625" customWidth="1"/>
    <col min="3" max="3" width="49" customWidth="1"/>
    <col min="4" max="4" width="12.7265625" customWidth="1"/>
    <col min="5" max="5" width="11.81640625" customWidth="1"/>
    <col min="6" max="6" width="13" customWidth="1"/>
    <col min="7" max="7" width="17.7265625" customWidth="1"/>
    <col min="8" max="8" width="11.81640625" customWidth="1"/>
    <col min="9" max="9" width="13" customWidth="1"/>
    <col min="10" max="10" width="17.7265625" customWidth="1"/>
    <col min="11" max="11" width="11.81640625" customWidth="1" outlineLevel="1"/>
    <col min="12" max="12" width="13" customWidth="1" outlineLevel="1"/>
    <col min="13" max="13" width="17.7265625" customWidth="1" outlineLevel="1"/>
    <col min="14" max="14" width="12.1796875" customWidth="1" outlineLevel="1"/>
    <col min="15" max="15" width="13" customWidth="1" outlineLevel="1"/>
    <col min="16" max="16" width="16.7265625" customWidth="1" outlineLevel="1"/>
    <col min="17" max="17" width="12.1796875" customWidth="1" outlineLevel="1"/>
    <col min="18" max="18" width="13" customWidth="1" outlineLevel="1"/>
    <col min="19" max="19" width="16.7265625" customWidth="1" outlineLevel="1"/>
    <col min="20" max="20" width="12.1796875" customWidth="1" outlineLevel="1"/>
    <col min="21" max="21" width="13" customWidth="1" outlineLevel="1"/>
    <col min="22" max="22" width="16.7265625" customWidth="1" outlineLevel="1"/>
    <col min="23" max="24" width="16.7265625" customWidth="1"/>
    <col min="25" max="25" width="11" customWidth="1"/>
    <col min="26" max="26" width="11.81640625" customWidth="1"/>
    <col min="27" max="27" width="16.7265625" customWidth="1"/>
    <col min="28" max="28" width="14" customWidth="1"/>
    <col min="29" max="33" width="5.1796875" customWidth="1"/>
  </cols>
  <sheetData>
    <row r="1" spans="1:33" ht="18" customHeight="1">
      <c r="A1" s="445" t="s">
        <v>45</v>
      </c>
      <c r="B1" s="422"/>
      <c r="C1" s="422"/>
      <c r="D1" s="422"/>
      <c r="E1" s="422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39">
      <c r="A2" s="78" t="str">
        <f ca="1">Фінансування!A12</f>
        <v>Назва Грантоотримувача:</v>
      </c>
      <c r="B2" s="72"/>
      <c r="C2" s="423" t="s">
        <v>395</v>
      </c>
      <c r="D2" s="42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  <c r="Z2" s="75"/>
      <c r="AA2" s="7"/>
      <c r="AB2" s="1"/>
      <c r="AC2" s="1"/>
      <c r="AD2" s="1"/>
      <c r="AE2" s="1"/>
      <c r="AF2" s="1"/>
      <c r="AG2" s="1"/>
    </row>
    <row r="3" spans="1:33" ht="14.5">
      <c r="A3" s="3" t="str">
        <f ca="1">Фінансування!A13</f>
        <v>Назва проєкту:</v>
      </c>
      <c r="B3" s="72"/>
      <c r="C3" s="362" t="s">
        <v>396</v>
      </c>
      <c r="D3" s="73"/>
      <c r="E3" s="74"/>
      <c r="F3" s="74"/>
      <c r="G3" s="74"/>
      <c r="H3" s="74"/>
      <c r="I3" s="74"/>
      <c r="J3" s="74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7"/>
      <c r="Y3" s="77"/>
      <c r="Z3" s="77"/>
      <c r="AA3" s="7"/>
      <c r="AB3" s="1"/>
      <c r="AC3" s="1"/>
      <c r="AD3" s="1"/>
      <c r="AE3" s="1"/>
      <c r="AF3" s="1"/>
      <c r="AG3" s="1"/>
    </row>
    <row r="4" spans="1:33" ht="14.5">
      <c r="A4" s="3" t="str">
        <f ca="1">Фінансування!A14</f>
        <v>Дата початку проєкту:</v>
      </c>
      <c r="B4" s="1"/>
      <c r="C4" s="359" t="s">
        <v>397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39.5">
      <c r="A5" s="363" t="str">
        <f ca="1">Фінансування!A15</f>
        <v>Дата завершення проєкту:</v>
      </c>
      <c r="B5" s="1"/>
      <c r="C5" s="364">
        <v>45960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thickBot="1">
      <c r="A6" s="3"/>
      <c r="B6" s="72"/>
      <c r="C6" s="78"/>
      <c r="D6" s="73"/>
      <c r="E6" s="79"/>
      <c r="F6" s="79"/>
      <c r="G6" s="79"/>
      <c r="H6" s="79"/>
      <c r="I6" s="79"/>
      <c r="J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1"/>
      <c r="Y6" s="81"/>
      <c r="Z6" s="81"/>
      <c r="AA6" s="82"/>
      <c r="AB6" s="1"/>
      <c r="AC6" s="1"/>
      <c r="AD6" s="1"/>
      <c r="AE6" s="1"/>
      <c r="AF6" s="1"/>
      <c r="AG6" s="1"/>
    </row>
    <row r="7" spans="1:33" ht="26.25" customHeight="1">
      <c r="A7" s="446" t="s">
        <v>46</v>
      </c>
      <c r="B7" s="447" t="s">
        <v>47</v>
      </c>
      <c r="C7" s="449" t="s">
        <v>48</v>
      </c>
      <c r="D7" s="449" t="s">
        <v>49</v>
      </c>
      <c r="E7" s="441" t="s">
        <v>50</v>
      </c>
      <c r="F7" s="437"/>
      <c r="G7" s="437"/>
      <c r="H7" s="437"/>
      <c r="I7" s="437"/>
      <c r="J7" s="438"/>
      <c r="K7" s="441" t="s">
        <v>51</v>
      </c>
      <c r="L7" s="437"/>
      <c r="M7" s="437"/>
      <c r="N7" s="437"/>
      <c r="O7" s="437"/>
      <c r="P7" s="438"/>
      <c r="Q7" s="441" t="s">
        <v>52</v>
      </c>
      <c r="R7" s="437"/>
      <c r="S7" s="437"/>
      <c r="T7" s="437"/>
      <c r="U7" s="437"/>
      <c r="V7" s="438"/>
      <c r="W7" s="442" t="s">
        <v>53</v>
      </c>
      <c r="X7" s="437"/>
      <c r="Y7" s="437"/>
      <c r="Z7" s="438"/>
      <c r="AA7" s="443" t="s">
        <v>54</v>
      </c>
      <c r="AB7" s="1"/>
      <c r="AC7" s="1"/>
      <c r="AD7" s="1"/>
      <c r="AE7" s="1"/>
      <c r="AF7" s="1"/>
      <c r="AG7" s="1"/>
    </row>
    <row r="8" spans="1:33" ht="42" customHeight="1">
      <c r="A8" s="430"/>
      <c r="B8" s="448"/>
      <c r="C8" s="450"/>
      <c r="D8" s="450"/>
      <c r="E8" s="444" t="s">
        <v>55</v>
      </c>
      <c r="F8" s="437"/>
      <c r="G8" s="438"/>
      <c r="H8" s="444" t="s">
        <v>56</v>
      </c>
      <c r="I8" s="437"/>
      <c r="J8" s="438"/>
      <c r="K8" s="444" t="s">
        <v>55</v>
      </c>
      <c r="L8" s="437"/>
      <c r="M8" s="438"/>
      <c r="N8" s="444" t="s">
        <v>56</v>
      </c>
      <c r="O8" s="437"/>
      <c r="P8" s="438"/>
      <c r="Q8" s="444" t="s">
        <v>55</v>
      </c>
      <c r="R8" s="437"/>
      <c r="S8" s="438"/>
      <c r="T8" s="444" t="s">
        <v>56</v>
      </c>
      <c r="U8" s="437"/>
      <c r="V8" s="438"/>
      <c r="W8" s="443" t="s">
        <v>57</v>
      </c>
      <c r="X8" s="443" t="s">
        <v>58</v>
      </c>
      <c r="Y8" s="442" t="s">
        <v>59</v>
      </c>
      <c r="Z8" s="438"/>
      <c r="AA8" s="430"/>
      <c r="AB8" s="1"/>
      <c r="AC8" s="1"/>
      <c r="AD8" s="1"/>
      <c r="AE8" s="1"/>
      <c r="AF8" s="1"/>
      <c r="AG8" s="1"/>
    </row>
    <row r="9" spans="1:33" ht="39">
      <c r="A9" s="430"/>
      <c r="B9" s="448"/>
      <c r="C9" s="450"/>
      <c r="D9" s="450"/>
      <c r="E9" s="83" t="s">
        <v>60</v>
      </c>
      <c r="F9" s="84" t="s">
        <v>61</v>
      </c>
      <c r="G9" s="85" t="s">
        <v>62</v>
      </c>
      <c r="H9" s="83" t="s">
        <v>60</v>
      </c>
      <c r="I9" s="84" t="s">
        <v>61</v>
      </c>
      <c r="J9" s="85" t="s">
        <v>63</v>
      </c>
      <c r="K9" s="83" t="s">
        <v>60</v>
      </c>
      <c r="L9" s="84" t="s">
        <v>64</v>
      </c>
      <c r="M9" s="85" t="s">
        <v>65</v>
      </c>
      <c r="N9" s="83" t="s">
        <v>60</v>
      </c>
      <c r="O9" s="84" t="s">
        <v>64</v>
      </c>
      <c r="P9" s="85" t="s">
        <v>66</v>
      </c>
      <c r="Q9" s="83" t="s">
        <v>60</v>
      </c>
      <c r="R9" s="84" t="s">
        <v>64</v>
      </c>
      <c r="S9" s="85" t="s">
        <v>67</v>
      </c>
      <c r="T9" s="83" t="s">
        <v>60</v>
      </c>
      <c r="U9" s="84" t="s">
        <v>64</v>
      </c>
      <c r="V9" s="85" t="s">
        <v>68</v>
      </c>
      <c r="W9" s="431"/>
      <c r="X9" s="431"/>
      <c r="Y9" s="86" t="s">
        <v>69</v>
      </c>
      <c r="Z9" s="87" t="s">
        <v>20</v>
      </c>
      <c r="AA9" s="431"/>
      <c r="AB9" s="1"/>
      <c r="AC9" s="1"/>
      <c r="AD9" s="1"/>
      <c r="AE9" s="1"/>
      <c r="AF9" s="1"/>
      <c r="AG9" s="1"/>
    </row>
    <row r="10" spans="1:33" ht="24.75" customHeight="1">
      <c r="A10" s="88">
        <v>1</v>
      </c>
      <c r="B10" s="88">
        <v>2</v>
      </c>
      <c r="C10" s="89">
        <v>3</v>
      </c>
      <c r="D10" s="89">
        <v>4</v>
      </c>
      <c r="E10" s="90">
        <v>5</v>
      </c>
      <c r="F10" s="90">
        <v>6</v>
      </c>
      <c r="G10" s="90">
        <v>7</v>
      </c>
      <c r="H10" s="90">
        <v>8</v>
      </c>
      <c r="I10" s="90">
        <v>9</v>
      </c>
      <c r="J10" s="90">
        <v>10</v>
      </c>
      <c r="K10" s="90">
        <v>11</v>
      </c>
      <c r="L10" s="90">
        <v>12</v>
      </c>
      <c r="M10" s="90">
        <v>13</v>
      </c>
      <c r="N10" s="90">
        <v>14</v>
      </c>
      <c r="O10" s="90">
        <v>15</v>
      </c>
      <c r="P10" s="90">
        <v>16</v>
      </c>
      <c r="Q10" s="90">
        <v>17</v>
      </c>
      <c r="R10" s="90">
        <v>18</v>
      </c>
      <c r="S10" s="90">
        <v>19</v>
      </c>
      <c r="T10" s="90">
        <v>20</v>
      </c>
      <c r="U10" s="90">
        <v>21</v>
      </c>
      <c r="V10" s="90">
        <v>22</v>
      </c>
      <c r="W10" s="90">
        <v>23</v>
      </c>
      <c r="X10" s="90">
        <v>24</v>
      </c>
      <c r="Y10" s="90">
        <v>25</v>
      </c>
      <c r="Z10" s="90">
        <v>26</v>
      </c>
      <c r="AA10" s="91">
        <v>27</v>
      </c>
      <c r="AB10" s="1"/>
      <c r="AC10" s="1"/>
      <c r="AD10" s="1"/>
      <c r="AE10" s="1"/>
      <c r="AF10" s="1"/>
      <c r="AG10" s="1"/>
    </row>
    <row r="11" spans="1:33" ht="23.25" customHeight="1">
      <c r="A11" s="92" t="s">
        <v>70</v>
      </c>
      <c r="B11" s="93"/>
      <c r="C11" s="94" t="s">
        <v>71</v>
      </c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97"/>
      <c r="Y11" s="97"/>
      <c r="Z11" s="97"/>
      <c r="AA11" s="98"/>
      <c r="AB11" s="99"/>
      <c r="AC11" s="99"/>
      <c r="AD11" s="99"/>
      <c r="AE11" s="99"/>
      <c r="AF11" s="99"/>
      <c r="AG11" s="99"/>
    </row>
    <row r="12" spans="1:33" ht="30" customHeight="1">
      <c r="A12" s="100" t="s">
        <v>72</v>
      </c>
      <c r="B12" s="101">
        <v>1</v>
      </c>
      <c r="C12" s="419" t="s">
        <v>73</v>
      </c>
      <c r="D12" s="102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4"/>
      <c r="X12" s="104"/>
      <c r="Y12" s="104"/>
      <c r="Z12" s="104"/>
      <c r="AA12" s="105"/>
      <c r="AB12" s="6"/>
      <c r="AC12" s="7"/>
      <c r="AD12" s="7"/>
      <c r="AE12" s="7"/>
      <c r="AF12" s="7"/>
      <c r="AG12" s="7"/>
    </row>
    <row r="13" spans="1:33" ht="30" customHeight="1">
      <c r="A13" s="106" t="s">
        <v>74</v>
      </c>
      <c r="B13" s="107" t="s">
        <v>75</v>
      </c>
      <c r="C13" s="108" t="s">
        <v>76</v>
      </c>
      <c r="D13" s="109"/>
      <c r="E13" s="110">
        <f>SUM(E14:E16)</f>
        <v>0</v>
      </c>
      <c r="F13" s="111"/>
      <c r="G13" s="112">
        <f>SUM(G14:G16)</f>
        <v>0</v>
      </c>
      <c r="H13" s="110">
        <f>SUM(H14:H16)</f>
        <v>0</v>
      </c>
      <c r="I13" s="111"/>
      <c r="J13" s="112">
        <f>SUM(J14:J16)</f>
        <v>0</v>
      </c>
      <c r="K13" s="110">
        <f>SUM(K14:K16)</f>
        <v>0</v>
      </c>
      <c r="L13" s="111"/>
      <c r="M13" s="112">
        <f>SUM(M14:M16)</f>
        <v>0</v>
      </c>
      <c r="N13" s="110">
        <f>SUM(N14:N16)</f>
        <v>0</v>
      </c>
      <c r="O13" s="111"/>
      <c r="P13" s="112">
        <f>SUM(P14:P16)</f>
        <v>0</v>
      </c>
      <c r="Q13" s="110">
        <f>SUM(Q14:Q16)</f>
        <v>0</v>
      </c>
      <c r="R13" s="111"/>
      <c r="S13" s="112">
        <f>SUM(S14:S16)</f>
        <v>0</v>
      </c>
      <c r="T13" s="110">
        <f>SUM(T14:T16)</f>
        <v>0</v>
      </c>
      <c r="U13" s="111"/>
      <c r="V13" s="112">
        <f>SUM(V14:V16)</f>
        <v>0</v>
      </c>
      <c r="W13" s="112">
        <f>SUM(W14:W16)</f>
        <v>0</v>
      </c>
      <c r="X13" s="112">
        <f>SUM(X14:X16)</f>
        <v>0</v>
      </c>
      <c r="Y13" s="113">
        <f t="shared" ref="Y13:Y34" si="0">W13-X13</f>
        <v>0</v>
      </c>
      <c r="Z13" s="114" t="e">
        <f t="shared" ref="Z13:Z34" si="1">Y13/W13</f>
        <v>#DIV/0!</v>
      </c>
      <c r="AA13" s="115"/>
      <c r="AB13" s="116"/>
      <c r="AC13" s="116"/>
      <c r="AD13" s="116"/>
      <c r="AE13" s="116"/>
      <c r="AF13" s="116"/>
      <c r="AG13" s="116"/>
    </row>
    <row r="14" spans="1:33" ht="30" customHeight="1">
      <c r="A14" s="117" t="s">
        <v>77</v>
      </c>
      <c r="B14" s="118" t="s">
        <v>78</v>
      </c>
      <c r="C14" s="119" t="s">
        <v>79</v>
      </c>
      <c r="D14" s="120" t="s">
        <v>80</v>
      </c>
      <c r="E14" s="121"/>
      <c r="F14" s="122"/>
      <c r="G14" s="123">
        <f>E14*F14</f>
        <v>0</v>
      </c>
      <c r="H14" s="121"/>
      <c r="I14" s="122"/>
      <c r="J14" s="123">
        <f>H14*I14</f>
        <v>0</v>
      </c>
      <c r="K14" s="121"/>
      <c r="L14" s="122"/>
      <c r="M14" s="123">
        <f>K14*L14</f>
        <v>0</v>
      </c>
      <c r="N14" s="121"/>
      <c r="O14" s="122"/>
      <c r="P14" s="123">
        <f>N14*O14</f>
        <v>0</v>
      </c>
      <c r="Q14" s="121"/>
      <c r="R14" s="122"/>
      <c r="S14" s="123">
        <f>Q14*R14</f>
        <v>0</v>
      </c>
      <c r="T14" s="121"/>
      <c r="U14" s="122"/>
      <c r="V14" s="123">
        <f>T14*U14</f>
        <v>0</v>
      </c>
      <c r="W14" s="124">
        <f>G14+M14+S14</f>
        <v>0</v>
      </c>
      <c r="X14" s="125">
        <f>J14+P14+V14</f>
        <v>0</v>
      </c>
      <c r="Y14" s="125">
        <f t="shared" si="0"/>
        <v>0</v>
      </c>
      <c r="Z14" s="126" t="e">
        <f t="shared" si="1"/>
        <v>#DIV/0!</v>
      </c>
      <c r="AA14" s="127"/>
      <c r="AB14" s="128"/>
      <c r="AC14" s="129"/>
      <c r="AD14" s="129"/>
      <c r="AE14" s="129"/>
      <c r="AF14" s="129"/>
      <c r="AG14" s="129"/>
    </row>
    <row r="15" spans="1:33" ht="30" customHeight="1">
      <c r="A15" s="117" t="s">
        <v>77</v>
      </c>
      <c r="B15" s="118" t="s">
        <v>81</v>
      </c>
      <c r="C15" s="119" t="s">
        <v>79</v>
      </c>
      <c r="D15" s="120" t="s">
        <v>80</v>
      </c>
      <c r="E15" s="121"/>
      <c r="F15" s="122"/>
      <c r="G15" s="123">
        <f>E15*F15</f>
        <v>0</v>
      </c>
      <c r="H15" s="121"/>
      <c r="I15" s="122"/>
      <c r="J15" s="123">
        <f>H15*I15</f>
        <v>0</v>
      </c>
      <c r="K15" s="121"/>
      <c r="L15" s="122"/>
      <c r="M15" s="123">
        <f>K15*L15</f>
        <v>0</v>
      </c>
      <c r="N15" s="121"/>
      <c r="O15" s="122"/>
      <c r="P15" s="123">
        <f>N15*O15</f>
        <v>0</v>
      </c>
      <c r="Q15" s="121"/>
      <c r="R15" s="122"/>
      <c r="S15" s="123">
        <f>Q15*R15</f>
        <v>0</v>
      </c>
      <c r="T15" s="121"/>
      <c r="U15" s="122"/>
      <c r="V15" s="123">
        <f>T15*U15</f>
        <v>0</v>
      </c>
      <c r="W15" s="124">
        <f>G15+M15+S15</f>
        <v>0</v>
      </c>
      <c r="X15" s="125">
        <f>J15+P15+V15</f>
        <v>0</v>
      </c>
      <c r="Y15" s="125">
        <f t="shared" si="0"/>
        <v>0</v>
      </c>
      <c r="Z15" s="126" t="e">
        <f t="shared" si="1"/>
        <v>#DIV/0!</v>
      </c>
      <c r="AA15" s="127"/>
      <c r="AB15" s="129"/>
      <c r="AC15" s="129"/>
      <c r="AD15" s="129"/>
      <c r="AE15" s="129"/>
      <c r="AF15" s="129"/>
      <c r="AG15" s="129"/>
    </row>
    <row r="16" spans="1:33" ht="30" customHeight="1">
      <c r="A16" s="130" t="s">
        <v>77</v>
      </c>
      <c r="B16" s="131" t="s">
        <v>82</v>
      </c>
      <c r="C16" s="119" t="s">
        <v>79</v>
      </c>
      <c r="D16" s="132" t="s">
        <v>80</v>
      </c>
      <c r="E16" s="133"/>
      <c r="F16" s="134"/>
      <c r="G16" s="135">
        <f>E16*F16</f>
        <v>0</v>
      </c>
      <c r="H16" s="133"/>
      <c r="I16" s="134"/>
      <c r="J16" s="135">
        <f>H16*I16</f>
        <v>0</v>
      </c>
      <c r="K16" s="133"/>
      <c r="L16" s="134"/>
      <c r="M16" s="135">
        <f>K16*L16</f>
        <v>0</v>
      </c>
      <c r="N16" s="133"/>
      <c r="O16" s="134"/>
      <c r="P16" s="135">
        <f>N16*O16</f>
        <v>0</v>
      </c>
      <c r="Q16" s="133"/>
      <c r="R16" s="122"/>
      <c r="S16" s="135">
        <f>Q16*R16</f>
        <v>0</v>
      </c>
      <c r="T16" s="133"/>
      <c r="U16" s="122"/>
      <c r="V16" s="135">
        <f>T16*U16</f>
        <v>0</v>
      </c>
      <c r="W16" s="136">
        <f>G16+M16+S16</f>
        <v>0</v>
      </c>
      <c r="X16" s="125">
        <f>J16+P16+V16</f>
        <v>0</v>
      </c>
      <c r="Y16" s="125">
        <f t="shared" si="0"/>
        <v>0</v>
      </c>
      <c r="Z16" s="126" t="e">
        <f t="shared" si="1"/>
        <v>#DIV/0!</v>
      </c>
      <c r="AA16" s="137"/>
      <c r="AB16" s="129"/>
      <c r="AC16" s="129"/>
      <c r="AD16" s="129"/>
      <c r="AE16" s="129"/>
      <c r="AF16" s="129"/>
      <c r="AG16" s="129"/>
    </row>
    <row r="17" spans="1:33" ht="30" customHeight="1">
      <c r="A17" s="106" t="s">
        <v>74</v>
      </c>
      <c r="B17" s="107" t="s">
        <v>83</v>
      </c>
      <c r="C17" s="138" t="s">
        <v>84</v>
      </c>
      <c r="D17" s="139"/>
      <c r="E17" s="140">
        <f>SUM(E18:E20)</f>
        <v>0</v>
      </c>
      <c r="F17" s="141"/>
      <c r="G17" s="142">
        <f>SUM(G18:G20)</f>
        <v>0</v>
      </c>
      <c r="H17" s="140">
        <f>SUM(H18:H20)</f>
        <v>0</v>
      </c>
      <c r="I17" s="141"/>
      <c r="J17" s="142">
        <f>SUM(J18:J20)</f>
        <v>0</v>
      </c>
      <c r="K17" s="140">
        <f>SUM(K18:K20)</f>
        <v>0</v>
      </c>
      <c r="L17" s="141"/>
      <c r="M17" s="142">
        <f>SUM(M18:M20)</f>
        <v>0</v>
      </c>
      <c r="N17" s="140">
        <f>SUM(N18:N20)</f>
        <v>0</v>
      </c>
      <c r="O17" s="141"/>
      <c r="P17" s="142">
        <f>SUM(P18:P20)</f>
        <v>0</v>
      </c>
      <c r="Q17" s="140">
        <f>SUM(Q18:Q20)</f>
        <v>0</v>
      </c>
      <c r="R17" s="141"/>
      <c r="S17" s="142">
        <f>SUM(S18:S20)</f>
        <v>0</v>
      </c>
      <c r="T17" s="140">
        <f>SUM(T18:T20)</f>
        <v>0</v>
      </c>
      <c r="U17" s="141"/>
      <c r="V17" s="142">
        <f>SUM(V18:V20)</f>
        <v>0</v>
      </c>
      <c r="W17" s="142">
        <f>SUM(W18:W20)</f>
        <v>0</v>
      </c>
      <c r="X17" s="143">
        <f>SUM(X18:X20)</f>
        <v>0</v>
      </c>
      <c r="Y17" s="143">
        <f t="shared" si="0"/>
        <v>0</v>
      </c>
      <c r="Z17" s="143" t="e">
        <f t="shared" si="1"/>
        <v>#DIV/0!</v>
      </c>
      <c r="AA17" s="144"/>
      <c r="AB17" s="116"/>
      <c r="AC17" s="116"/>
      <c r="AD17" s="116"/>
      <c r="AE17" s="116"/>
      <c r="AF17" s="116"/>
      <c r="AG17" s="116"/>
    </row>
    <row r="18" spans="1:33" ht="30" customHeight="1">
      <c r="A18" s="117" t="s">
        <v>77</v>
      </c>
      <c r="B18" s="118" t="s">
        <v>85</v>
      </c>
      <c r="C18" s="119" t="s">
        <v>79</v>
      </c>
      <c r="D18" s="120" t="s">
        <v>80</v>
      </c>
      <c r="E18" s="121"/>
      <c r="F18" s="122"/>
      <c r="G18" s="123">
        <f>E18*F18</f>
        <v>0</v>
      </c>
      <c r="H18" s="121"/>
      <c r="I18" s="122"/>
      <c r="J18" s="123">
        <f>H18*I18</f>
        <v>0</v>
      </c>
      <c r="K18" s="121"/>
      <c r="L18" s="122"/>
      <c r="M18" s="123">
        <f>K18*L18</f>
        <v>0</v>
      </c>
      <c r="N18" s="121"/>
      <c r="O18" s="122"/>
      <c r="P18" s="123">
        <f>N18*O18</f>
        <v>0</v>
      </c>
      <c r="Q18" s="121"/>
      <c r="R18" s="122"/>
      <c r="S18" s="123">
        <f>Q18*R18</f>
        <v>0</v>
      </c>
      <c r="T18" s="121"/>
      <c r="U18" s="122"/>
      <c r="V18" s="123">
        <f>T18*U18</f>
        <v>0</v>
      </c>
      <c r="W18" s="124">
        <f>G18+M18+S18</f>
        <v>0</v>
      </c>
      <c r="X18" s="125">
        <f>J18+P18+V18</f>
        <v>0</v>
      </c>
      <c r="Y18" s="125">
        <f t="shared" si="0"/>
        <v>0</v>
      </c>
      <c r="Z18" s="126" t="e">
        <f t="shared" si="1"/>
        <v>#DIV/0!</v>
      </c>
      <c r="AA18" s="127"/>
      <c r="AB18" s="129"/>
      <c r="AC18" s="129"/>
      <c r="AD18" s="129"/>
      <c r="AE18" s="129"/>
      <c r="AF18" s="129"/>
      <c r="AG18" s="129"/>
    </row>
    <row r="19" spans="1:33" ht="30" customHeight="1">
      <c r="A19" s="117" t="s">
        <v>77</v>
      </c>
      <c r="B19" s="118" t="s">
        <v>86</v>
      </c>
      <c r="C19" s="119" t="s">
        <v>79</v>
      </c>
      <c r="D19" s="120" t="s">
        <v>80</v>
      </c>
      <c r="E19" s="121"/>
      <c r="F19" s="122"/>
      <c r="G19" s="123">
        <f>E19*F19</f>
        <v>0</v>
      </c>
      <c r="H19" s="121"/>
      <c r="I19" s="122"/>
      <c r="J19" s="123">
        <f>H19*I19</f>
        <v>0</v>
      </c>
      <c r="K19" s="121"/>
      <c r="L19" s="122"/>
      <c r="M19" s="123">
        <f>K19*L19</f>
        <v>0</v>
      </c>
      <c r="N19" s="121"/>
      <c r="O19" s="122"/>
      <c r="P19" s="123">
        <f>N19*O19</f>
        <v>0</v>
      </c>
      <c r="Q19" s="121"/>
      <c r="R19" s="122"/>
      <c r="S19" s="123">
        <f>Q19*R19</f>
        <v>0</v>
      </c>
      <c r="T19" s="121"/>
      <c r="U19" s="122"/>
      <c r="V19" s="123">
        <f>T19*U19</f>
        <v>0</v>
      </c>
      <c r="W19" s="124">
        <f>G19+M19+S19</f>
        <v>0</v>
      </c>
      <c r="X19" s="125">
        <f>J19+P19+V19</f>
        <v>0</v>
      </c>
      <c r="Y19" s="125">
        <f t="shared" si="0"/>
        <v>0</v>
      </c>
      <c r="Z19" s="126" t="e">
        <f t="shared" si="1"/>
        <v>#DIV/0!</v>
      </c>
      <c r="AA19" s="127"/>
      <c r="AB19" s="129"/>
      <c r="AC19" s="129"/>
      <c r="AD19" s="129"/>
      <c r="AE19" s="129"/>
      <c r="AF19" s="129"/>
      <c r="AG19" s="129"/>
    </row>
    <row r="20" spans="1:33" ht="30" customHeight="1">
      <c r="A20" s="145" t="s">
        <v>77</v>
      </c>
      <c r="B20" s="131" t="s">
        <v>87</v>
      </c>
      <c r="C20" s="119" t="s">
        <v>79</v>
      </c>
      <c r="D20" s="146" t="s">
        <v>80</v>
      </c>
      <c r="E20" s="147"/>
      <c r="F20" s="148"/>
      <c r="G20" s="149">
        <f>E20*F20</f>
        <v>0</v>
      </c>
      <c r="H20" s="147"/>
      <c r="I20" s="148"/>
      <c r="J20" s="149">
        <f>H20*I20</f>
        <v>0</v>
      </c>
      <c r="K20" s="147"/>
      <c r="L20" s="148"/>
      <c r="M20" s="149">
        <f>K20*L20</f>
        <v>0</v>
      </c>
      <c r="N20" s="147"/>
      <c r="O20" s="148"/>
      <c r="P20" s="149">
        <f>N20*O20</f>
        <v>0</v>
      </c>
      <c r="Q20" s="147"/>
      <c r="R20" s="148"/>
      <c r="S20" s="149">
        <f>Q20*R20</f>
        <v>0</v>
      </c>
      <c r="T20" s="147"/>
      <c r="U20" s="148"/>
      <c r="V20" s="149">
        <f>T20*U20</f>
        <v>0</v>
      </c>
      <c r="W20" s="136">
        <f>G20+M20+S20</f>
        <v>0</v>
      </c>
      <c r="X20" s="125">
        <f>J20+P20+V20</f>
        <v>0</v>
      </c>
      <c r="Y20" s="125">
        <f t="shared" si="0"/>
        <v>0</v>
      </c>
      <c r="Z20" s="126" t="e">
        <f t="shared" si="1"/>
        <v>#DIV/0!</v>
      </c>
      <c r="AA20" s="150"/>
      <c r="AB20" s="129"/>
      <c r="AC20" s="129"/>
      <c r="AD20" s="129"/>
      <c r="AE20" s="129"/>
      <c r="AF20" s="129"/>
      <c r="AG20" s="129"/>
    </row>
    <row r="21" spans="1:33" ht="30" customHeight="1">
      <c r="A21" s="106" t="s">
        <v>74</v>
      </c>
      <c r="B21" s="107" t="s">
        <v>88</v>
      </c>
      <c r="C21" s="367" t="s">
        <v>89</v>
      </c>
      <c r="D21" s="139"/>
      <c r="E21" s="140">
        <f>SUM(E22:E24)</f>
        <v>12</v>
      </c>
      <c r="F21" s="141"/>
      <c r="G21" s="142">
        <f>SUM(G22:G24)</f>
        <v>140000</v>
      </c>
      <c r="H21" s="140">
        <f>SUM(H22:H24)</f>
        <v>12</v>
      </c>
      <c r="I21" s="141"/>
      <c r="J21" s="142">
        <f>SUM(J22:J24)</f>
        <v>140000</v>
      </c>
      <c r="K21" s="140">
        <f>SUM(K22:K24)</f>
        <v>0</v>
      </c>
      <c r="L21" s="141"/>
      <c r="M21" s="142">
        <f>SUM(M22:M24)</f>
        <v>0</v>
      </c>
      <c r="N21" s="140">
        <f>SUM(N22:N24)</f>
        <v>0</v>
      </c>
      <c r="O21" s="141"/>
      <c r="P21" s="142">
        <f>SUM(P22:P24)</f>
        <v>0</v>
      </c>
      <c r="Q21" s="140">
        <f>SUM(Q22:Q24)</f>
        <v>0</v>
      </c>
      <c r="R21" s="141"/>
      <c r="S21" s="142">
        <f>SUM(S22:S24)</f>
        <v>0</v>
      </c>
      <c r="T21" s="140">
        <f>SUM(T22:T24)</f>
        <v>0</v>
      </c>
      <c r="U21" s="141"/>
      <c r="V21" s="142">
        <f>SUM(V22:V24)</f>
        <v>0</v>
      </c>
      <c r="W21" s="142">
        <f>SUM(W22:W24)</f>
        <v>140000</v>
      </c>
      <c r="X21" s="142">
        <f>SUM(X22:X24)</f>
        <v>140000</v>
      </c>
      <c r="Y21" s="113">
        <f t="shared" si="0"/>
        <v>0</v>
      </c>
      <c r="Z21" s="114">
        <f t="shared" si="1"/>
        <v>0</v>
      </c>
      <c r="AA21" s="144"/>
      <c r="AB21" s="116"/>
      <c r="AC21" s="116"/>
      <c r="AD21" s="116"/>
      <c r="AE21" s="116"/>
      <c r="AF21" s="116"/>
      <c r="AG21" s="116"/>
    </row>
    <row r="22" spans="1:33" ht="75">
      <c r="A22" s="117" t="s">
        <v>77</v>
      </c>
      <c r="B22" s="118" t="s">
        <v>90</v>
      </c>
      <c r="C22" s="119" t="s">
        <v>340</v>
      </c>
      <c r="D22" s="344" t="s">
        <v>80</v>
      </c>
      <c r="E22" s="345">
        <v>4</v>
      </c>
      <c r="F22" s="346">
        <v>10000</v>
      </c>
      <c r="G22" s="123">
        <f>E22*F22</f>
        <v>40000</v>
      </c>
      <c r="H22" s="121">
        <v>4</v>
      </c>
      <c r="I22" s="122">
        <v>10000</v>
      </c>
      <c r="J22" s="123">
        <f>H22*I22</f>
        <v>40000</v>
      </c>
      <c r="K22" s="121"/>
      <c r="L22" s="122"/>
      <c r="M22" s="123">
        <f>K22*L22</f>
        <v>0</v>
      </c>
      <c r="N22" s="121"/>
      <c r="O22" s="122"/>
      <c r="P22" s="123">
        <f>N22*O22</f>
        <v>0</v>
      </c>
      <c r="Q22" s="121"/>
      <c r="R22" s="122"/>
      <c r="S22" s="123">
        <f>Q22*R22</f>
        <v>0</v>
      </c>
      <c r="T22" s="121"/>
      <c r="U22" s="122"/>
      <c r="V22" s="123">
        <f>T22*U22</f>
        <v>0</v>
      </c>
      <c r="W22" s="124">
        <f>G22+M22+S22</f>
        <v>40000</v>
      </c>
      <c r="X22" s="125">
        <f>J22+P22+V22</f>
        <v>40000</v>
      </c>
      <c r="Y22" s="125">
        <f t="shared" si="0"/>
        <v>0</v>
      </c>
      <c r="Z22" s="126">
        <f t="shared" si="1"/>
        <v>0</v>
      </c>
      <c r="AA22" s="127" t="s">
        <v>476</v>
      </c>
      <c r="AB22" s="129"/>
      <c r="AC22" s="129"/>
      <c r="AD22" s="129"/>
      <c r="AE22" s="129"/>
      <c r="AF22" s="129"/>
      <c r="AG22" s="129"/>
    </row>
    <row r="23" spans="1:33" ht="75">
      <c r="A23" s="117" t="s">
        <v>77</v>
      </c>
      <c r="B23" s="118" t="s">
        <v>91</v>
      </c>
      <c r="C23" s="119" t="s">
        <v>341</v>
      </c>
      <c r="D23" s="344" t="s">
        <v>80</v>
      </c>
      <c r="E23" s="345">
        <v>4</v>
      </c>
      <c r="F23" s="346">
        <v>12500</v>
      </c>
      <c r="G23" s="123">
        <f>E23*F23</f>
        <v>50000</v>
      </c>
      <c r="H23" s="121">
        <v>4</v>
      </c>
      <c r="I23" s="122">
        <v>12500</v>
      </c>
      <c r="J23" s="123">
        <f>H23*I23</f>
        <v>50000</v>
      </c>
      <c r="K23" s="121"/>
      <c r="L23" s="122"/>
      <c r="M23" s="123">
        <f>K23*L23</f>
        <v>0</v>
      </c>
      <c r="N23" s="121"/>
      <c r="O23" s="122"/>
      <c r="P23" s="123">
        <f>N23*O23</f>
        <v>0</v>
      </c>
      <c r="Q23" s="121"/>
      <c r="R23" s="122"/>
      <c r="S23" s="123">
        <f>Q23*R23</f>
        <v>0</v>
      </c>
      <c r="T23" s="121"/>
      <c r="U23" s="122"/>
      <c r="V23" s="123">
        <f>T23*U23</f>
        <v>0</v>
      </c>
      <c r="W23" s="124">
        <f>G23+M23+S23</f>
        <v>50000</v>
      </c>
      <c r="X23" s="125">
        <f>J23+P23+V23</f>
        <v>50000</v>
      </c>
      <c r="Y23" s="125">
        <f t="shared" si="0"/>
        <v>0</v>
      </c>
      <c r="Z23" s="126">
        <f t="shared" si="1"/>
        <v>0</v>
      </c>
      <c r="AA23" s="127" t="s">
        <v>476</v>
      </c>
      <c r="AB23" s="129"/>
      <c r="AC23" s="129"/>
      <c r="AD23" s="129"/>
      <c r="AE23" s="129"/>
      <c r="AF23" s="129"/>
      <c r="AG23" s="129"/>
    </row>
    <row r="24" spans="1:33" ht="75.5" thickBot="1">
      <c r="A24" s="130" t="s">
        <v>77</v>
      </c>
      <c r="B24" s="152" t="s">
        <v>92</v>
      </c>
      <c r="C24" s="119" t="s">
        <v>342</v>
      </c>
      <c r="D24" s="347" t="s">
        <v>80</v>
      </c>
      <c r="E24" s="348">
        <v>4</v>
      </c>
      <c r="F24" s="349">
        <v>12500</v>
      </c>
      <c r="G24" s="135">
        <f>E24*F24</f>
        <v>50000</v>
      </c>
      <c r="H24" s="133">
        <v>4</v>
      </c>
      <c r="I24" s="134">
        <v>12500</v>
      </c>
      <c r="J24" s="135">
        <f>H24*I24</f>
        <v>50000</v>
      </c>
      <c r="K24" s="147"/>
      <c r="L24" s="148"/>
      <c r="M24" s="149">
        <f>K24*L24</f>
        <v>0</v>
      </c>
      <c r="N24" s="147"/>
      <c r="O24" s="148"/>
      <c r="P24" s="149">
        <f>N24*O24</f>
        <v>0</v>
      </c>
      <c r="Q24" s="147"/>
      <c r="R24" s="148"/>
      <c r="S24" s="149">
        <f>Q24*R24</f>
        <v>0</v>
      </c>
      <c r="T24" s="147"/>
      <c r="U24" s="148"/>
      <c r="V24" s="149">
        <f>T24*U24</f>
        <v>0</v>
      </c>
      <c r="W24" s="136">
        <f>G24+M24+S24</f>
        <v>50000</v>
      </c>
      <c r="X24" s="125">
        <f>J24+P24+V24</f>
        <v>50000</v>
      </c>
      <c r="Y24" s="125">
        <f t="shared" si="0"/>
        <v>0</v>
      </c>
      <c r="Z24" s="126">
        <f t="shared" si="1"/>
        <v>0</v>
      </c>
      <c r="AA24" s="127" t="s">
        <v>476</v>
      </c>
      <c r="AB24" s="129"/>
      <c r="AC24" s="129"/>
      <c r="AD24" s="129"/>
      <c r="AE24" s="129"/>
      <c r="AF24" s="129"/>
      <c r="AG24" s="129"/>
    </row>
    <row r="25" spans="1:33" ht="30" customHeight="1">
      <c r="A25" s="106" t="s">
        <v>72</v>
      </c>
      <c r="B25" s="153" t="s">
        <v>93</v>
      </c>
      <c r="C25" s="367" t="s">
        <v>94</v>
      </c>
      <c r="D25" s="139"/>
      <c r="E25" s="140">
        <f>SUM(E26:E28)</f>
        <v>140000</v>
      </c>
      <c r="F25" s="141"/>
      <c r="G25" s="142">
        <f>SUM(G26:G28)</f>
        <v>30800</v>
      </c>
      <c r="H25" s="140">
        <f>SUM(H26:H28)</f>
        <v>140000</v>
      </c>
      <c r="I25" s="141"/>
      <c r="J25" s="142">
        <f>SUM(J26:J28)</f>
        <v>30800</v>
      </c>
      <c r="K25" s="140">
        <f>SUM(K26:K28)</f>
        <v>0</v>
      </c>
      <c r="L25" s="141"/>
      <c r="M25" s="142">
        <f>SUM(M26:M28)</f>
        <v>0</v>
      </c>
      <c r="N25" s="140">
        <f>SUM(N26:N28)</f>
        <v>0</v>
      </c>
      <c r="O25" s="141"/>
      <c r="P25" s="142">
        <f>SUM(P26:P28)</f>
        <v>0</v>
      </c>
      <c r="Q25" s="140">
        <f>SUM(Q26:Q28)</f>
        <v>0</v>
      </c>
      <c r="R25" s="141"/>
      <c r="S25" s="142">
        <f>SUM(S26:S28)</f>
        <v>0</v>
      </c>
      <c r="T25" s="140">
        <f>SUM(T26:T28)</f>
        <v>0</v>
      </c>
      <c r="U25" s="141"/>
      <c r="V25" s="142">
        <f>SUM(V26:V28)</f>
        <v>0</v>
      </c>
      <c r="W25" s="142">
        <f>SUM(W26:W28)</f>
        <v>30800</v>
      </c>
      <c r="X25" s="142">
        <f>SUM(X26:X28)</f>
        <v>30800</v>
      </c>
      <c r="Y25" s="113">
        <f t="shared" si="0"/>
        <v>0</v>
      </c>
      <c r="Z25" s="114">
        <f t="shared" si="1"/>
        <v>0</v>
      </c>
      <c r="AA25" s="144"/>
      <c r="AB25" s="7"/>
      <c r="AC25" s="7"/>
      <c r="AD25" s="7"/>
      <c r="AE25" s="7"/>
      <c r="AF25" s="7"/>
      <c r="AG25" s="7"/>
    </row>
    <row r="26" spans="1:33" ht="30" customHeight="1">
      <c r="A26" s="154" t="s">
        <v>77</v>
      </c>
      <c r="B26" s="155" t="s">
        <v>95</v>
      </c>
      <c r="C26" s="119" t="s">
        <v>96</v>
      </c>
      <c r="D26" s="156"/>
      <c r="E26" s="157">
        <f>G13</f>
        <v>0</v>
      </c>
      <c r="F26" s="158">
        <v>0.22</v>
      </c>
      <c r="G26" s="159">
        <f>E26*F26</f>
        <v>0</v>
      </c>
      <c r="H26" s="157">
        <f>J13</f>
        <v>0</v>
      </c>
      <c r="I26" s="158">
        <v>0.22</v>
      </c>
      <c r="J26" s="159">
        <f>H26*I26</f>
        <v>0</v>
      </c>
      <c r="K26" s="157">
        <f>M13</f>
        <v>0</v>
      </c>
      <c r="L26" s="158">
        <v>0.22</v>
      </c>
      <c r="M26" s="159">
        <f>K26*L26</f>
        <v>0</v>
      </c>
      <c r="N26" s="157">
        <f>P13</f>
        <v>0</v>
      </c>
      <c r="O26" s="158">
        <v>0.22</v>
      </c>
      <c r="P26" s="159">
        <f>N26*O26</f>
        <v>0</v>
      </c>
      <c r="Q26" s="157">
        <f>S13</f>
        <v>0</v>
      </c>
      <c r="R26" s="158">
        <v>0.22</v>
      </c>
      <c r="S26" s="159">
        <f>Q26*R26</f>
        <v>0</v>
      </c>
      <c r="T26" s="157">
        <f>V13</f>
        <v>0</v>
      </c>
      <c r="U26" s="158">
        <v>0.22</v>
      </c>
      <c r="V26" s="159">
        <f>T26*U26</f>
        <v>0</v>
      </c>
      <c r="W26" s="125">
        <f>G26+M26+S26</f>
        <v>0</v>
      </c>
      <c r="X26" s="125">
        <f>J26+P26+V26</f>
        <v>0</v>
      </c>
      <c r="Y26" s="125">
        <f t="shared" si="0"/>
        <v>0</v>
      </c>
      <c r="Z26" s="126" t="e">
        <f t="shared" si="1"/>
        <v>#DIV/0!</v>
      </c>
      <c r="AA26" s="160"/>
      <c r="AB26" s="128"/>
      <c r="AC26" s="129"/>
      <c r="AD26" s="129"/>
      <c r="AE26" s="129"/>
      <c r="AF26" s="129"/>
      <c r="AG26" s="129"/>
    </row>
    <row r="27" spans="1:33" ht="30" customHeight="1">
      <c r="A27" s="117" t="s">
        <v>77</v>
      </c>
      <c r="B27" s="118" t="s">
        <v>97</v>
      </c>
      <c r="C27" s="119" t="s">
        <v>98</v>
      </c>
      <c r="D27" s="120"/>
      <c r="E27" s="121">
        <f>G17</f>
        <v>0</v>
      </c>
      <c r="F27" s="122">
        <v>0.22</v>
      </c>
      <c r="G27" s="123">
        <f>E27*F27</f>
        <v>0</v>
      </c>
      <c r="H27" s="121">
        <f>J17</f>
        <v>0</v>
      </c>
      <c r="I27" s="122">
        <v>0.22</v>
      </c>
      <c r="J27" s="123">
        <f>H27*I27</f>
        <v>0</v>
      </c>
      <c r="K27" s="121">
        <f>M17</f>
        <v>0</v>
      </c>
      <c r="L27" s="122">
        <v>0.22</v>
      </c>
      <c r="M27" s="123">
        <f>K27*L27</f>
        <v>0</v>
      </c>
      <c r="N27" s="121">
        <f>P17</f>
        <v>0</v>
      </c>
      <c r="O27" s="122">
        <v>0.22</v>
      </c>
      <c r="P27" s="123">
        <f>N27*O27</f>
        <v>0</v>
      </c>
      <c r="Q27" s="121">
        <f>S17</f>
        <v>0</v>
      </c>
      <c r="R27" s="122">
        <v>0.22</v>
      </c>
      <c r="S27" s="123">
        <f>Q27*R27</f>
        <v>0</v>
      </c>
      <c r="T27" s="121">
        <f>V17</f>
        <v>0</v>
      </c>
      <c r="U27" s="122">
        <v>0.22</v>
      </c>
      <c r="V27" s="123">
        <f>T27*U27</f>
        <v>0</v>
      </c>
      <c r="W27" s="124">
        <f>G27+M27+S27</f>
        <v>0</v>
      </c>
      <c r="X27" s="125">
        <f>J27+P27+V27</f>
        <v>0</v>
      </c>
      <c r="Y27" s="125">
        <f t="shared" si="0"/>
        <v>0</v>
      </c>
      <c r="Z27" s="126" t="e">
        <f t="shared" si="1"/>
        <v>#DIV/0!</v>
      </c>
      <c r="AA27" s="127"/>
      <c r="AB27" s="129"/>
      <c r="AC27" s="129"/>
      <c r="AD27" s="129"/>
      <c r="AE27" s="129"/>
      <c r="AF27" s="129"/>
      <c r="AG27" s="129"/>
    </row>
    <row r="28" spans="1:33" ht="75">
      <c r="A28" s="130" t="s">
        <v>77</v>
      </c>
      <c r="B28" s="152" t="s">
        <v>99</v>
      </c>
      <c r="C28" s="352" t="s">
        <v>89</v>
      </c>
      <c r="D28" s="132"/>
      <c r="E28" s="133">
        <f>G21</f>
        <v>140000</v>
      </c>
      <c r="F28" s="134">
        <v>0.22</v>
      </c>
      <c r="G28" s="135">
        <f>E28*F28</f>
        <v>30800</v>
      </c>
      <c r="H28" s="133">
        <f>J21</f>
        <v>140000</v>
      </c>
      <c r="I28" s="134">
        <v>0.22</v>
      </c>
      <c r="J28" s="135">
        <f>H28*I28</f>
        <v>30800</v>
      </c>
      <c r="K28" s="133">
        <f>M21</f>
        <v>0</v>
      </c>
      <c r="L28" s="134">
        <v>0.22</v>
      </c>
      <c r="M28" s="135">
        <f>K28*L28</f>
        <v>0</v>
      </c>
      <c r="N28" s="133">
        <f>P21</f>
        <v>0</v>
      </c>
      <c r="O28" s="134">
        <v>0.22</v>
      </c>
      <c r="P28" s="135">
        <f>N28*O28</f>
        <v>0</v>
      </c>
      <c r="Q28" s="133">
        <f>S21</f>
        <v>0</v>
      </c>
      <c r="R28" s="134">
        <v>0.22</v>
      </c>
      <c r="S28" s="135">
        <f>Q28*R28</f>
        <v>0</v>
      </c>
      <c r="T28" s="133">
        <f>V21</f>
        <v>0</v>
      </c>
      <c r="U28" s="134">
        <v>0.22</v>
      </c>
      <c r="V28" s="135">
        <f>T28*U28</f>
        <v>0</v>
      </c>
      <c r="W28" s="136">
        <f>G28+M28+S28</f>
        <v>30800</v>
      </c>
      <c r="X28" s="125">
        <f>J28+P28+V28</f>
        <v>30800</v>
      </c>
      <c r="Y28" s="125">
        <f t="shared" si="0"/>
        <v>0</v>
      </c>
      <c r="Z28" s="126">
        <f t="shared" si="1"/>
        <v>0</v>
      </c>
      <c r="AA28" s="127" t="s">
        <v>476</v>
      </c>
      <c r="AB28" s="129"/>
      <c r="AC28" s="129"/>
      <c r="AD28" s="129"/>
      <c r="AE28" s="129"/>
      <c r="AF28" s="129"/>
      <c r="AG28" s="129"/>
    </row>
    <row r="29" spans="1:33" ht="30" customHeight="1">
      <c r="A29" s="106" t="s">
        <v>74</v>
      </c>
      <c r="B29" s="153" t="s">
        <v>100</v>
      </c>
      <c r="C29" s="367" t="s">
        <v>101</v>
      </c>
      <c r="D29" s="139"/>
      <c r="E29" s="140">
        <f>SUM(E30:E33)</f>
        <v>16</v>
      </c>
      <c r="F29" s="141"/>
      <c r="G29" s="142">
        <f>SUM(G30:G33)</f>
        <v>196000</v>
      </c>
      <c r="H29" s="140">
        <f>SUM(H30:H33)</f>
        <v>16</v>
      </c>
      <c r="I29" s="141"/>
      <c r="J29" s="142">
        <f>SUM(J30:J33)</f>
        <v>196000</v>
      </c>
      <c r="K29" s="140">
        <f>SUM(K30:K33)</f>
        <v>0</v>
      </c>
      <c r="L29" s="141"/>
      <c r="M29" s="142">
        <f>SUM(M30:M33)</f>
        <v>0</v>
      </c>
      <c r="N29" s="140">
        <f>SUM(N30:N33)</f>
        <v>0</v>
      </c>
      <c r="O29" s="141"/>
      <c r="P29" s="142">
        <f>SUM(P30:P33)</f>
        <v>0</v>
      </c>
      <c r="Q29" s="140">
        <f>SUM(Q30:Q33)</f>
        <v>0</v>
      </c>
      <c r="R29" s="141"/>
      <c r="S29" s="142">
        <f>SUM(S30:S33)</f>
        <v>0</v>
      </c>
      <c r="T29" s="140">
        <f>SUM(T30:T33)</f>
        <v>0</v>
      </c>
      <c r="U29" s="141"/>
      <c r="V29" s="142">
        <f>SUM(V30:V33)</f>
        <v>0</v>
      </c>
      <c r="W29" s="142">
        <f>SUM(W30:W33)</f>
        <v>196000</v>
      </c>
      <c r="X29" s="142">
        <f>SUM(X30:X33)</f>
        <v>196000</v>
      </c>
      <c r="Y29" s="142">
        <f t="shared" si="0"/>
        <v>0</v>
      </c>
      <c r="Z29" s="142">
        <f t="shared" si="1"/>
        <v>0</v>
      </c>
      <c r="AA29" s="144"/>
      <c r="AB29" s="7"/>
      <c r="AC29" s="7"/>
      <c r="AD29" s="7"/>
      <c r="AE29" s="7"/>
      <c r="AF29" s="7"/>
      <c r="AG29" s="7"/>
    </row>
    <row r="30" spans="1:33" ht="30" customHeight="1">
      <c r="A30" s="117" t="s">
        <v>77</v>
      </c>
      <c r="B30" s="155" t="s">
        <v>102</v>
      </c>
      <c r="C30" s="350" t="s">
        <v>344</v>
      </c>
      <c r="D30" s="120" t="s">
        <v>80</v>
      </c>
      <c r="E30" s="345">
        <v>4</v>
      </c>
      <c r="F30" s="346">
        <v>13250</v>
      </c>
      <c r="G30" s="123">
        <f>E30*F30</f>
        <v>53000</v>
      </c>
      <c r="H30" s="121">
        <v>4</v>
      </c>
      <c r="I30" s="122">
        <v>13250</v>
      </c>
      <c r="J30" s="123">
        <f>H30*I30</f>
        <v>53000</v>
      </c>
      <c r="K30" s="121"/>
      <c r="L30" s="122"/>
      <c r="M30" s="123">
        <f>K30*L30</f>
        <v>0</v>
      </c>
      <c r="N30" s="121"/>
      <c r="O30" s="122"/>
      <c r="P30" s="123">
        <f>N30*O30</f>
        <v>0</v>
      </c>
      <c r="Q30" s="121"/>
      <c r="R30" s="122"/>
      <c r="S30" s="123">
        <f>Q30*R30</f>
        <v>0</v>
      </c>
      <c r="T30" s="121"/>
      <c r="U30" s="122"/>
      <c r="V30" s="123">
        <f>T30*U30</f>
        <v>0</v>
      </c>
      <c r="W30" s="124">
        <f>G30+M30+S30</f>
        <v>53000</v>
      </c>
      <c r="X30" s="125">
        <f>J30+P30+V30</f>
        <v>53000</v>
      </c>
      <c r="Y30" s="125">
        <f t="shared" si="0"/>
        <v>0</v>
      </c>
      <c r="Z30" s="126">
        <f t="shared" si="1"/>
        <v>0</v>
      </c>
      <c r="AA30" s="127"/>
      <c r="AB30" s="7"/>
      <c r="AC30" s="7"/>
      <c r="AD30" s="7"/>
      <c r="AE30" s="7"/>
      <c r="AF30" s="7"/>
      <c r="AG30" s="7"/>
    </row>
    <row r="31" spans="1:33" ht="30" customHeight="1">
      <c r="A31" s="117" t="s">
        <v>77</v>
      </c>
      <c r="B31" s="155" t="s">
        <v>103</v>
      </c>
      <c r="C31" s="351" t="s">
        <v>345</v>
      </c>
      <c r="D31" s="120" t="s">
        <v>80</v>
      </c>
      <c r="E31" s="345">
        <v>4</v>
      </c>
      <c r="F31" s="346">
        <v>13250</v>
      </c>
      <c r="G31" s="123">
        <f>E31*F31</f>
        <v>53000</v>
      </c>
      <c r="H31" s="121">
        <v>4</v>
      </c>
      <c r="I31" s="122">
        <v>13250</v>
      </c>
      <c r="J31" s="123">
        <f>H31*I31</f>
        <v>53000</v>
      </c>
      <c r="K31" s="121"/>
      <c r="L31" s="122"/>
      <c r="M31" s="123"/>
      <c r="N31" s="121"/>
      <c r="O31" s="122"/>
      <c r="P31" s="123"/>
      <c r="Q31" s="121"/>
      <c r="R31" s="122"/>
      <c r="S31" s="123"/>
      <c r="T31" s="121"/>
      <c r="U31" s="122"/>
      <c r="V31" s="123"/>
      <c r="W31" s="124">
        <f>G31+M31+S31</f>
        <v>53000</v>
      </c>
      <c r="X31" s="125">
        <f>J31+P31+V31</f>
        <v>53000</v>
      </c>
      <c r="Y31" s="125">
        <f t="shared" si="0"/>
        <v>0</v>
      </c>
      <c r="Z31" s="126">
        <f t="shared" si="1"/>
        <v>0</v>
      </c>
      <c r="AA31" s="127"/>
      <c r="AB31" s="7"/>
      <c r="AC31" s="7"/>
      <c r="AD31" s="7"/>
      <c r="AE31" s="7"/>
      <c r="AF31" s="7"/>
      <c r="AG31" s="7"/>
    </row>
    <row r="32" spans="1:33" ht="30" customHeight="1">
      <c r="A32" s="117" t="s">
        <v>77</v>
      </c>
      <c r="B32" s="118" t="s">
        <v>104</v>
      </c>
      <c r="C32" s="350" t="s">
        <v>346</v>
      </c>
      <c r="D32" s="120" t="s">
        <v>80</v>
      </c>
      <c r="E32" s="348">
        <v>4</v>
      </c>
      <c r="F32" s="349">
        <v>10000</v>
      </c>
      <c r="G32" s="123">
        <f>E32*F32</f>
        <v>40000</v>
      </c>
      <c r="H32" s="121">
        <v>4</v>
      </c>
      <c r="I32" s="122">
        <v>10000</v>
      </c>
      <c r="J32" s="123">
        <f>H32*I32</f>
        <v>40000</v>
      </c>
      <c r="K32" s="121"/>
      <c r="L32" s="122"/>
      <c r="M32" s="123">
        <f>K32*L32</f>
        <v>0</v>
      </c>
      <c r="N32" s="121"/>
      <c r="O32" s="122"/>
      <c r="P32" s="123">
        <f>N32*O32</f>
        <v>0</v>
      </c>
      <c r="Q32" s="121"/>
      <c r="R32" s="122"/>
      <c r="S32" s="123">
        <f>Q32*R32</f>
        <v>0</v>
      </c>
      <c r="T32" s="121"/>
      <c r="U32" s="122"/>
      <c r="V32" s="123">
        <f>T32*U32</f>
        <v>0</v>
      </c>
      <c r="W32" s="124">
        <f>G32+M32+S32</f>
        <v>40000</v>
      </c>
      <c r="X32" s="125">
        <f>J32+P32+V32</f>
        <v>40000</v>
      </c>
      <c r="Y32" s="125">
        <f t="shared" si="0"/>
        <v>0</v>
      </c>
      <c r="Z32" s="126">
        <f t="shared" si="1"/>
        <v>0</v>
      </c>
      <c r="AA32" s="127"/>
      <c r="AB32" s="7"/>
      <c r="AC32" s="7"/>
      <c r="AD32" s="7"/>
      <c r="AE32" s="7"/>
      <c r="AF32" s="7"/>
      <c r="AG32" s="7"/>
    </row>
    <row r="33" spans="1:33" ht="30" customHeight="1" thickBot="1">
      <c r="A33" s="130" t="s">
        <v>77</v>
      </c>
      <c r="B33" s="131" t="s">
        <v>343</v>
      </c>
      <c r="C33" s="350" t="s">
        <v>347</v>
      </c>
      <c r="D33" s="132" t="s">
        <v>80</v>
      </c>
      <c r="E33" s="348">
        <v>4</v>
      </c>
      <c r="F33" s="349">
        <v>12500</v>
      </c>
      <c r="G33" s="135">
        <f>E33*F33</f>
        <v>50000</v>
      </c>
      <c r="H33" s="121">
        <v>4</v>
      </c>
      <c r="I33" s="134">
        <v>12500</v>
      </c>
      <c r="J33" s="135">
        <f>H33*I33</f>
        <v>50000</v>
      </c>
      <c r="K33" s="147"/>
      <c r="L33" s="148"/>
      <c r="M33" s="149">
        <f>K33*L33</f>
        <v>0</v>
      </c>
      <c r="N33" s="147"/>
      <c r="O33" s="148"/>
      <c r="P33" s="149">
        <f>N33*O33</f>
        <v>0</v>
      </c>
      <c r="Q33" s="147"/>
      <c r="R33" s="148"/>
      <c r="S33" s="149">
        <f>Q33*R33</f>
        <v>0</v>
      </c>
      <c r="T33" s="147"/>
      <c r="U33" s="148"/>
      <c r="V33" s="149">
        <f>T33*U33</f>
        <v>0</v>
      </c>
      <c r="W33" s="136">
        <f>G33+M33+S33</f>
        <v>50000</v>
      </c>
      <c r="X33" s="125">
        <f>J33+P33+V33</f>
        <v>50000</v>
      </c>
      <c r="Y33" s="163">
        <f t="shared" si="0"/>
        <v>0</v>
      </c>
      <c r="Z33" s="126">
        <f t="shared" si="1"/>
        <v>0</v>
      </c>
      <c r="AA33" s="150"/>
      <c r="AB33" s="7"/>
      <c r="AC33" s="7"/>
      <c r="AD33" s="7"/>
      <c r="AE33" s="7"/>
      <c r="AF33" s="7"/>
      <c r="AG33" s="7"/>
    </row>
    <row r="34" spans="1:33" ht="30" customHeight="1" thickBot="1">
      <c r="A34" s="164" t="s">
        <v>105</v>
      </c>
      <c r="B34" s="165"/>
      <c r="C34" s="166"/>
      <c r="D34" s="167"/>
      <c r="E34" s="168"/>
      <c r="F34" s="169"/>
      <c r="G34" s="170">
        <f>G13+G17+G21+G25+G29</f>
        <v>366800</v>
      </c>
      <c r="H34" s="169"/>
      <c r="I34" s="169"/>
      <c r="J34" s="170">
        <f>J13+J17+J21+J25+J29</f>
        <v>366800</v>
      </c>
      <c r="K34" s="168"/>
      <c r="L34" s="171"/>
      <c r="M34" s="170">
        <f>M13+M17+M21+M25+M29</f>
        <v>0</v>
      </c>
      <c r="N34" s="168"/>
      <c r="O34" s="171"/>
      <c r="P34" s="170">
        <f>P13+P17+P21+P25+P29</f>
        <v>0</v>
      </c>
      <c r="Q34" s="168"/>
      <c r="R34" s="171"/>
      <c r="S34" s="170">
        <f>S13+S17+S21+S25+S29</f>
        <v>0</v>
      </c>
      <c r="T34" s="168"/>
      <c r="U34" s="171"/>
      <c r="V34" s="170">
        <f>V13+V17+V21+V25+V29</f>
        <v>0</v>
      </c>
      <c r="W34" s="170">
        <f>W13+W17+W21+W25+W29</f>
        <v>366800</v>
      </c>
      <c r="X34" s="172">
        <f>X13+X17+X21+X25+X29</f>
        <v>366800</v>
      </c>
      <c r="Y34" s="173">
        <f t="shared" si="0"/>
        <v>0</v>
      </c>
      <c r="Z34" s="174">
        <f t="shared" si="1"/>
        <v>0</v>
      </c>
      <c r="AA34" s="175"/>
      <c r="AB34" s="6"/>
      <c r="AC34" s="7"/>
      <c r="AD34" s="7"/>
      <c r="AE34" s="7"/>
      <c r="AF34" s="7"/>
      <c r="AG34" s="7"/>
    </row>
    <row r="35" spans="1:33" ht="30" customHeight="1" thickBot="1">
      <c r="A35" s="176" t="s">
        <v>72</v>
      </c>
      <c r="B35" s="177">
        <v>2</v>
      </c>
      <c r="C35" s="178" t="s">
        <v>106</v>
      </c>
      <c r="D35" s="179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4"/>
      <c r="X35" s="104"/>
      <c r="Y35" s="180"/>
      <c r="Z35" s="104"/>
      <c r="AA35" s="105"/>
      <c r="AB35" s="7"/>
      <c r="AC35" s="7"/>
      <c r="AD35" s="7"/>
      <c r="AE35" s="7"/>
      <c r="AF35" s="7"/>
      <c r="AG35" s="7"/>
    </row>
    <row r="36" spans="1:33" ht="30" customHeight="1">
      <c r="A36" s="106" t="s">
        <v>74</v>
      </c>
      <c r="B36" s="153" t="s">
        <v>107</v>
      </c>
      <c r="C36" s="108" t="s">
        <v>108</v>
      </c>
      <c r="D36" s="109"/>
      <c r="E36" s="110">
        <f>SUM(E37:E39)</f>
        <v>0</v>
      </c>
      <c r="F36" s="111"/>
      <c r="G36" s="112">
        <f>SUM(G37:G39)</f>
        <v>0</v>
      </c>
      <c r="H36" s="110">
        <f>SUM(H37:H39)</f>
        <v>0</v>
      </c>
      <c r="I36" s="111"/>
      <c r="J36" s="112">
        <f>SUM(J37:J39)</f>
        <v>0</v>
      </c>
      <c r="K36" s="110">
        <f>SUM(K37:K39)</f>
        <v>0</v>
      </c>
      <c r="L36" s="111"/>
      <c r="M36" s="112">
        <f>SUM(M37:M39)</f>
        <v>0</v>
      </c>
      <c r="N36" s="110">
        <f>SUM(N37:N39)</f>
        <v>0</v>
      </c>
      <c r="O36" s="111"/>
      <c r="P36" s="112">
        <f>SUM(P37:P39)</f>
        <v>0</v>
      </c>
      <c r="Q36" s="110">
        <f>SUM(Q37:Q39)</f>
        <v>0</v>
      </c>
      <c r="R36" s="111"/>
      <c r="S36" s="112">
        <f>SUM(S37:S39)</f>
        <v>0</v>
      </c>
      <c r="T36" s="110">
        <f>SUM(T37:T39)</f>
        <v>0</v>
      </c>
      <c r="U36" s="111"/>
      <c r="V36" s="112">
        <f>SUM(V37:V39)</f>
        <v>0</v>
      </c>
      <c r="W36" s="112">
        <f>SUM(W37:W39)</f>
        <v>0</v>
      </c>
      <c r="X36" s="181">
        <f>SUM(X37:X39)</f>
        <v>0</v>
      </c>
      <c r="Y36" s="141">
        <f t="shared" ref="Y36:Y48" si="2">W36-X36</f>
        <v>0</v>
      </c>
      <c r="Z36" s="182" t="e">
        <f t="shared" ref="Z36:Z48" si="3">Y36/W36</f>
        <v>#DIV/0!</v>
      </c>
      <c r="AA36" s="115"/>
      <c r="AB36" s="183"/>
      <c r="AC36" s="116"/>
      <c r="AD36" s="116"/>
      <c r="AE36" s="116"/>
      <c r="AF36" s="116"/>
      <c r="AG36" s="116"/>
    </row>
    <row r="37" spans="1:33" ht="30" customHeight="1">
      <c r="A37" s="117" t="s">
        <v>77</v>
      </c>
      <c r="B37" s="118" t="s">
        <v>109</v>
      </c>
      <c r="C37" s="119" t="s">
        <v>110</v>
      </c>
      <c r="D37" s="120" t="s">
        <v>111</v>
      </c>
      <c r="E37" s="121"/>
      <c r="F37" s="122"/>
      <c r="G37" s="123">
        <f>E37*F37</f>
        <v>0</v>
      </c>
      <c r="H37" s="121"/>
      <c r="I37" s="122"/>
      <c r="J37" s="123">
        <f>H37*I37</f>
        <v>0</v>
      </c>
      <c r="K37" s="121"/>
      <c r="L37" s="122"/>
      <c r="M37" s="123">
        <f>K37*L37</f>
        <v>0</v>
      </c>
      <c r="N37" s="121"/>
      <c r="O37" s="122"/>
      <c r="P37" s="123">
        <f>N37*O37</f>
        <v>0</v>
      </c>
      <c r="Q37" s="121"/>
      <c r="R37" s="122"/>
      <c r="S37" s="123">
        <f>Q37*R37</f>
        <v>0</v>
      </c>
      <c r="T37" s="121"/>
      <c r="U37" s="122"/>
      <c r="V37" s="123">
        <f>T37*U37</f>
        <v>0</v>
      </c>
      <c r="W37" s="124">
        <f>G37+M37+S37</f>
        <v>0</v>
      </c>
      <c r="X37" s="125">
        <f>J37+P37+V37</f>
        <v>0</v>
      </c>
      <c r="Y37" s="125">
        <f t="shared" si="2"/>
        <v>0</v>
      </c>
      <c r="Z37" s="126" t="e">
        <f t="shared" si="3"/>
        <v>#DIV/0!</v>
      </c>
      <c r="AA37" s="127"/>
      <c r="AB37" s="129"/>
      <c r="AC37" s="129"/>
      <c r="AD37" s="129"/>
      <c r="AE37" s="129"/>
      <c r="AF37" s="129"/>
      <c r="AG37" s="129"/>
    </row>
    <row r="38" spans="1:33" ht="30" customHeight="1">
      <c r="A38" s="117" t="s">
        <v>77</v>
      </c>
      <c r="B38" s="118" t="s">
        <v>112</v>
      </c>
      <c r="C38" s="119" t="s">
        <v>110</v>
      </c>
      <c r="D38" s="120" t="s">
        <v>111</v>
      </c>
      <c r="E38" s="121"/>
      <c r="F38" s="122"/>
      <c r="G38" s="123">
        <f>E38*F38</f>
        <v>0</v>
      </c>
      <c r="H38" s="121"/>
      <c r="I38" s="122"/>
      <c r="J38" s="123">
        <f>H38*I38</f>
        <v>0</v>
      </c>
      <c r="K38" s="121"/>
      <c r="L38" s="122"/>
      <c r="M38" s="123">
        <f>K38*L38</f>
        <v>0</v>
      </c>
      <c r="N38" s="121"/>
      <c r="O38" s="122"/>
      <c r="P38" s="123">
        <f>N38*O38</f>
        <v>0</v>
      </c>
      <c r="Q38" s="121"/>
      <c r="R38" s="122"/>
      <c r="S38" s="123">
        <f>Q38*R38</f>
        <v>0</v>
      </c>
      <c r="T38" s="121"/>
      <c r="U38" s="122"/>
      <c r="V38" s="123">
        <f>T38*U38</f>
        <v>0</v>
      </c>
      <c r="W38" s="124">
        <f>G38+M38+S38</f>
        <v>0</v>
      </c>
      <c r="X38" s="125">
        <f>J38+P38+V38</f>
        <v>0</v>
      </c>
      <c r="Y38" s="125">
        <f t="shared" si="2"/>
        <v>0</v>
      </c>
      <c r="Z38" s="126" t="e">
        <f t="shared" si="3"/>
        <v>#DIV/0!</v>
      </c>
      <c r="AA38" s="127"/>
      <c r="AB38" s="129"/>
      <c r="AC38" s="129"/>
      <c r="AD38" s="129"/>
      <c r="AE38" s="129"/>
      <c r="AF38" s="129"/>
      <c r="AG38" s="129"/>
    </row>
    <row r="39" spans="1:33" ht="30" customHeight="1">
      <c r="A39" s="145" t="s">
        <v>77</v>
      </c>
      <c r="B39" s="152" t="s">
        <v>113</v>
      </c>
      <c r="C39" s="119" t="s">
        <v>110</v>
      </c>
      <c r="D39" s="146" t="s">
        <v>111</v>
      </c>
      <c r="E39" s="147"/>
      <c r="F39" s="148"/>
      <c r="G39" s="149">
        <f>E39*F39</f>
        <v>0</v>
      </c>
      <c r="H39" s="147"/>
      <c r="I39" s="148"/>
      <c r="J39" s="149">
        <f>H39*I39</f>
        <v>0</v>
      </c>
      <c r="K39" s="147"/>
      <c r="L39" s="148"/>
      <c r="M39" s="149">
        <f>K39*L39</f>
        <v>0</v>
      </c>
      <c r="N39" s="147"/>
      <c r="O39" s="148"/>
      <c r="P39" s="149">
        <f>N39*O39</f>
        <v>0</v>
      </c>
      <c r="Q39" s="147"/>
      <c r="R39" s="148"/>
      <c r="S39" s="149">
        <f>Q39*R39</f>
        <v>0</v>
      </c>
      <c r="T39" s="147"/>
      <c r="U39" s="148"/>
      <c r="V39" s="149">
        <f>T39*U39</f>
        <v>0</v>
      </c>
      <c r="W39" s="136">
        <f>G39+M39+S39</f>
        <v>0</v>
      </c>
      <c r="X39" s="125">
        <f>J39+P39+V39</f>
        <v>0</v>
      </c>
      <c r="Y39" s="125">
        <f t="shared" si="2"/>
        <v>0</v>
      </c>
      <c r="Z39" s="126" t="e">
        <f t="shared" si="3"/>
        <v>#DIV/0!</v>
      </c>
      <c r="AA39" s="150"/>
      <c r="AB39" s="129"/>
      <c r="AC39" s="129"/>
      <c r="AD39" s="129"/>
      <c r="AE39" s="129"/>
      <c r="AF39" s="129"/>
      <c r="AG39" s="129"/>
    </row>
    <row r="40" spans="1:33" ht="30" customHeight="1">
      <c r="A40" s="106" t="s">
        <v>74</v>
      </c>
      <c r="B40" s="153" t="s">
        <v>114</v>
      </c>
      <c r="C40" s="151" t="s">
        <v>115</v>
      </c>
      <c r="D40" s="139"/>
      <c r="E40" s="140">
        <f>SUM(E41:E43)</f>
        <v>0</v>
      </c>
      <c r="F40" s="141"/>
      <c r="G40" s="142">
        <f>SUM(G41:G43)</f>
        <v>0</v>
      </c>
      <c r="H40" s="140">
        <f>SUM(H41:H43)</f>
        <v>0</v>
      </c>
      <c r="I40" s="141"/>
      <c r="J40" s="142">
        <f>SUM(J41:J43)</f>
        <v>0</v>
      </c>
      <c r="K40" s="140">
        <f>SUM(K41:K43)</f>
        <v>0</v>
      </c>
      <c r="L40" s="141"/>
      <c r="M40" s="142">
        <f>SUM(M41:M43)</f>
        <v>0</v>
      </c>
      <c r="N40" s="140">
        <f>SUM(N41:N43)</f>
        <v>0</v>
      </c>
      <c r="O40" s="141"/>
      <c r="P40" s="142">
        <f>SUM(P41:P43)</f>
        <v>0</v>
      </c>
      <c r="Q40" s="140">
        <f>SUM(Q41:Q43)</f>
        <v>0</v>
      </c>
      <c r="R40" s="141"/>
      <c r="S40" s="142">
        <f>SUM(S41:S43)</f>
        <v>0</v>
      </c>
      <c r="T40" s="140">
        <f>SUM(T41:T43)</f>
        <v>0</v>
      </c>
      <c r="U40" s="141"/>
      <c r="V40" s="142">
        <f>SUM(V41:V43)</f>
        <v>0</v>
      </c>
      <c r="W40" s="142">
        <f>SUM(W41:W43)</f>
        <v>0</v>
      </c>
      <c r="X40" s="142">
        <f>SUM(X41:X43)</f>
        <v>0</v>
      </c>
      <c r="Y40" s="184">
        <f t="shared" si="2"/>
        <v>0</v>
      </c>
      <c r="Z40" s="184" t="e">
        <f t="shared" si="3"/>
        <v>#DIV/0!</v>
      </c>
      <c r="AA40" s="144"/>
      <c r="AB40" s="116"/>
      <c r="AC40" s="116"/>
      <c r="AD40" s="116"/>
      <c r="AE40" s="116"/>
      <c r="AF40" s="116"/>
      <c r="AG40" s="116"/>
    </row>
    <row r="41" spans="1:33" ht="30" customHeight="1">
      <c r="A41" s="117" t="s">
        <v>77</v>
      </c>
      <c r="B41" s="118" t="s">
        <v>116</v>
      </c>
      <c r="C41" s="119" t="s">
        <v>117</v>
      </c>
      <c r="D41" s="120" t="s">
        <v>118</v>
      </c>
      <c r="E41" s="121"/>
      <c r="F41" s="122"/>
      <c r="G41" s="123">
        <f>E41*F41</f>
        <v>0</v>
      </c>
      <c r="H41" s="121"/>
      <c r="I41" s="122"/>
      <c r="J41" s="123">
        <f>H41*I41</f>
        <v>0</v>
      </c>
      <c r="K41" s="121"/>
      <c r="L41" s="122"/>
      <c r="M41" s="123">
        <f>K41*L41</f>
        <v>0</v>
      </c>
      <c r="N41" s="121"/>
      <c r="O41" s="122"/>
      <c r="P41" s="123">
        <f>N41*O41</f>
        <v>0</v>
      </c>
      <c r="Q41" s="121"/>
      <c r="R41" s="122"/>
      <c r="S41" s="123">
        <f>Q41*R41</f>
        <v>0</v>
      </c>
      <c r="T41" s="121"/>
      <c r="U41" s="122"/>
      <c r="V41" s="123">
        <f>T41*U41</f>
        <v>0</v>
      </c>
      <c r="W41" s="124">
        <f>G41+M41+S41</f>
        <v>0</v>
      </c>
      <c r="X41" s="125">
        <f>J41+P41+V41</f>
        <v>0</v>
      </c>
      <c r="Y41" s="125">
        <f t="shared" si="2"/>
        <v>0</v>
      </c>
      <c r="Z41" s="126" t="e">
        <f t="shared" si="3"/>
        <v>#DIV/0!</v>
      </c>
      <c r="AA41" s="127"/>
      <c r="AB41" s="129"/>
      <c r="AC41" s="129"/>
      <c r="AD41" s="129"/>
      <c r="AE41" s="129"/>
      <c r="AF41" s="129"/>
      <c r="AG41" s="129"/>
    </row>
    <row r="42" spans="1:33" ht="30" customHeight="1">
      <c r="A42" s="117" t="s">
        <v>77</v>
      </c>
      <c r="B42" s="118" t="s">
        <v>119</v>
      </c>
      <c r="C42" s="185" t="s">
        <v>117</v>
      </c>
      <c r="D42" s="120" t="s">
        <v>118</v>
      </c>
      <c r="E42" s="121"/>
      <c r="F42" s="122"/>
      <c r="G42" s="123">
        <f>E42*F42</f>
        <v>0</v>
      </c>
      <c r="H42" s="121"/>
      <c r="I42" s="122"/>
      <c r="J42" s="123">
        <f>H42*I42</f>
        <v>0</v>
      </c>
      <c r="K42" s="121"/>
      <c r="L42" s="122"/>
      <c r="M42" s="123">
        <f>K42*L42</f>
        <v>0</v>
      </c>
      <c r="N42" s="121"/>
      <c r="O42" s="122"/>
      <c r="P42" s="123">
        <f>N42*O42</f>
        <v>0</v>
      </c>
      <c r="Q42" s="121"/>
      <c r="R42" s="122"/>
      <c r="S42" s="123">
        <f>Q42*R42</f>
        <v>0</v>
      </c>
      <c r="T42" s="121"/>
      <c r="U42" s="122"/>
      <c r="V42" s="123">
        <f>T42*U42</f>
        <v>0</v>
      </c>
      <c r="W42" s="124">
        <f>G42+M42+S42</f>
        <v>0</v>
      </c>
      <c r="X42" s="125">
        <f>J42+P42+V42</f>
        <v>0</v>
      </c>
      <c r="Y42" s="125">
        <f t="shared" si="2"/>
        <v>0</v>
      </c>
      <c r="Z42" s="126" t="e">
        <f t="shared" si="3"/>
        <v>#DIV/0!</v>
      </c>
      <c r="AA42" s="127"/>
      <c r="AB42" s="129"/>
      <c r="AC42" s="129"/>
      <c r="AD42" s="129"/>
      <c r="AE42" s="129"/>
      <c r="AF42" s="129"/>
      <c r="AG42" s="129"/>
    </row>
    <row r="43" spans="1:33" ht="30" customHeight="1">
      <c r="A43" s="145" t="s">
        <v>77</v>
      </c>
      <c r="B43" s="152" t="s">
        <v>120</v>
      </c>
      <c r="C43" s="186" t="s">
        <v>117</v>
      </c>
      <c r="D43" s="146" t="s">
        <v>118</v>
      </c>
      <c r="E43" s="147"/>
      <c r="F43" s="148"/>
      <c r="G43" s="149">
        <f>E43*F43</f>
        <v>0</v>
      </c>
      <c r="H43" s="147"/>
      <c r="I43" s="148"/>
      <c r="J43" s="149">
        <f>H43*I43</f>
        <v>0</v>
      </c>
      <c r="K43" s="147"/>
      <c r="L43" s="148"/>
      <c r="M43" s="149">
        <f>K43*L43</f>
        <v>0</v>
      </c>
      <c r="N43" s="147"/>
      <c r="O43" s="148"/>
      <c r="P43" s="149">
        <f>N43*O43</f>
        <v>0</v>
      </c>
      <c r="Q43" s="147"/>
      <c r="R43" s="148"/>
      <c r="S43" s="149">
        <f>Q43*R43</f>
        <v>0</v>
      </c>
      <c r="T43" s="147"/>
      <c r="U43" s="148"/>
      <c r="V43" s="149">
        <f>T43*U43</f>
        <v>0</v>
      </c>
      <c r="W43" s="136">
        <f>G43+M43+S43</f>
        <v>0</v>
      </c>
      <c r="X43" s="125">
        <f>J43+P43+V43</f>
        <v>0</v>
      </c>
      <c r="Y43" s="125">
        <f t="shared" si="2"/>
        <v>0</v>
      </c>
      <c r="Z43" s="126" t="e">
        <f t="shared" si="3"/>
        <v>#DIV/0!</v>
      </c>
      <c r="AA43" s="150"/>
      <c r="AB43" s="129"/>
      <c r="AC43" s="129"/>
      <c r="AD43" s="129"/>
      <c r="AE43" s="129"/>
      <c r="AF43" s="129"/>
      <c r="AG43" s="129"/>
    </row>
    <row r="44" spans="1:33" ht="30" customHeight="1">
      <c r="A44" s="106" t="s">
        <v>74</v>
      </c>
      <c r="B44" s="153" t="s">
        <v>121</v>
      </c>
      <c r="C44" s="151" t="s">
        <v>122</v>
      </c>
      <c r="D44" s="139"/>
      <c r="E44" s="140">
        <f>SUM(E45:E47)</f>
        <v>0</v>
      </c>
      <c r="F44" s="141"/>
      <c r="G44" s="142">
        <f>SUM(G45:G47)</f>
        <v>0</v>
      </c>
      <c r="H44" s="140">
        <f>SUM(H45:H47)</f>
        <v>0</v>
      </c>
      <c r="I44" s="141"/>
      <c r="J44" s="142">
        <f>SUM(J45:J47)</f>
        <v>0</v>
      </c>
      <c r="K44" s="140">
        <f>SUM(K45:K47)</f>
        <v>0</v>
      </c>
      <c r="L44" s="141"/>
      <c r="M44" s="142">
        <f>SUM(M45:M47)</f>
        <v>0</v>
      </c>
      <c r="N44" s="140">
        <f>SUM(N45:N47)</f>
        <v>0</v>
      </c>
      <c r="O44" s="141"/>
      <c r="P44" s="142">
        <f>SUM(P45:P47)</f>
        <v>0</v>
      </c>
      <c r="Q44" s="140">
        <f>SUM(Q45:Q47)</f>
        <v>0</v>
      </c>
      <c r="R44" s="141"/>
      <c r="S44" s="142">
        <f>SUM(S45:S47)</f>
        <v>0</v>
      </c>
      <c r="T44" s="140">
        <f>SUM(T45:T47)</f>
        <v>0</v>
      </c>
      <c r="U44" s="141"/>
      <c r="V44" s="142">
        <f>SUM(V45:V47)</f>
        <v>0</v>
      </c>
      <c r="W44" s="142">
        <f>SUM(W45:W47)</f>
        <v>0</v>
      </c>
      <c r="X44" s="142">
        <f>SUM(X45:X47)</f>
        <v>0</v>
      </c>
      <c r="Y44" s="141">
        <f t="shared" si="2"/>
        <v>0</v>
      </c>
      <c r="Z44" s="141" t="e">
        <f t="shared" si="3"/>
        <v>#DIV/0!</v>
      </c>
      <c r="AA44" s="144"/>
      <c r="AB44" s="116"/>
      <c r="AC44" s="116"/>
      <c r="AD44" s="116"/>
      <c r="AE44" s="116"/>
      <c r="AF44" s="116"/>
      <c r="AG44" s="116"/>
    </row>
    <row r="45" spans="1:33" ht="30" customHeight="1">
      <c r="A45" s="117" t="s">
        <v>77</v>
      </c>
      <c r="B45" s="118" t="s">
        <v>123</v>
      </c>
      <c r="C45" s="119" t="s">
        <v>124</v>
      </c>
      <c r="D45" s="120" t="s">
        <v>118</v>
      </c>
      <c r="E45" s="121"/>
      <c r="F45" s="122"/>
      <c r="G45" s="123">
        <f>E45*F45</f>
        <v>0</v>
      </c>
      <c r="H45" s="121"/>
      <c r="I45" s="122"/>
      <c r="J45" s="123">
        <f>H45*I45</f>
        <v>0</v>
      </c>
      <c r="K45" s="121"/>
      <c r="L45" s="122"/>
      <c r="M45" s="123">
        <f>K45*L45</f>
        <v>0</v>
      </c>
      <c r="N45" s="121"/>
      <c r="O45" s="122"/>
      <c r="P45" s="123">
        <f>N45*O45</f>
        <v>0</v>
      </c>
      <c r="Q45" s="121"/>
      <c r="R45" s="122"/>
      <c r="S45" s="123">
        <f>Q45*R45</f>
        <v>0</v>
      </c>
      <c r="T45" s="121"/>
      <c r="U45" s="122"/>
      <c r="V45" s="123">
        <f>T45*U45</f>
        <v>0</v>
      </c>
      <c r="W45" s="124">
        <f>G45+M45+S45</f>
        <v>0</v>
      </c>
      <c r="X45" s="125">
        <f>J45+P45+V45</f>
        <v>0</v>
      </c>
      <c r="Y45" s="125">
        <f t="shared" si="2"/>
        <v>0</v>
      </c>
      <c r="Z45" s="126" t="e">
        <f t="shared" si="3"/>
        <v>#DIV/0!</v>
      </c>
      <c r="AA45" s="127"/>
      <c r="AB45" s="128"/>
      <c r="AC45" s="129"/>
      <c r="AD45" s="129"/>
      <c r="AE45" s="129"/>
      <c r="AF45" s="129"/>
      <c r="AG45" s="129"/>
    </row>
    <row r="46" spans="1:33" ht="30" customHeight="1">
      <c r="A46" s="117" t="s">
        <v>77</v>
      </c>
      <c r="B46" s="118" t="s">
        <v>125</v>
      </c>
      <c r="C46" s="119" t="s">
        <v>126</v>
      </c>
      <c r="D46" s="120" t="s">
        <v>118</v>
      </c>
      <c r="E46" s="121"/>
      <c r="F46" s="122"/>
      <c r="G46" s="123">
        <f>E46*F46</f>
        <v>0</v>
      </c>
      <c r="H46" s="121"/>
      <c r="I46" s="122"/>
      <c r="J46" s="123">
        <f>H46*I46</f>
        <v>0</v>
      </c>
      <c r="K46" s="121"/>
      <c r="L46" s="122"/>
      <c r="M46" s="123">
        <f>K46*L46</f>
        <v>0</v>
      </c>
      <c r="N46" s="121"/>
      <c r="O46" s="122"/>
      <c r="P46" s="123">
        <f>N46*O46</f>
        <v>0</v>
      </c>
      <c r="Q46" s="121"/>
      <c r="R46" s="122"/>
      <c r="S46" s="123">
        <f>Q46*R46</f>
        <v>0</v>
      </c>
      <c r="T46" s="121"/>
      <c r="U46" s="122"/>
      <c r="V46" s="123">
        <f>T46*U46</f>
        <v>0</v>
      </c>
      <c r="W46" s="124">
        <f>G46+M46+S46</f>
        <v>0</v>
      </c>
      <c r="X46" s="125">
        <f>J46+P46+V46</f>
        <v>0</v>
      </c>
      <c r="Y46" s="125">
        <f t="shared" si="2"/>
        <v>0</v>
      </c>
      <c r="Z46" s="126" t="e">
        <f t="shared" si="3"/>
        <v>#DIV/0!</v>
      </c>
      <c r="AA46" s="127"/>
      <c r="AB46" s="129"/>
      <c r="AC46" s="129"/>
      <c r="AD46" s="129"/>
      <c r="AE46" s="129"/>
      <c r="AF46" s="129"/>
      <c r="AG46" s="129"/>
    </row>
    <row r="47" spans="1:33" ht="30" customHeight="1">
      <c r="A47" s="130" t="s">
        <v>77</v>
      </c>
      <c r="B47" s="131" t="s">
        <v>127</v>
      </c>
      <c r="C47" s="162" t="s">
        <v>124</v>
      </c>
      <c r="D47" s="132" t="s">
        <v>118</v>
      </c>
      <c r="E47" s="147"/>
      <c r="F47" s="148"/>
      <c r="G47" s="149">
        <f>E47*F47</f>
        <v>0</v>
      </c>
      <c r="H47" s="147"/>
      <c r="I47" s="148"/>
      <c r="J47" s="149">
        <f>H47*I47</f>
        <v>0</v>
      </c>
      <c r="K47" s="147"/>
      <c r="L47" s="148"/>
      <c r="M47" s="149">
        <f>K47*L47</f>
        <v>0</v>
      </c>
      <c r="N47" s="147"/>
      <c r="O47" s="148"/>
      <c r="P47" s="149">
        <f>N47*O47</f>
        <v>0</v>
      </c>
      <c r="Q47" s="147"/>
      <c r="R47" s="148"/>
      <c r="S47" s="149">
        <f>Q47*R47</f>
        <v>0</v>
      </c>
      <c r="T47" s="147"/>
      <c r="U47" s="148"/>
      <c r="V47" s="149">
        <f>T47*U47</f>
        <v>0</v>
      </c>
      <c r="W47" s="136">
        <f>G47+M47+S47</f>
        <v>0</v>
      </c>
      <c r="X47" s="125">
        <f>J47+P47+V47</f>
        <v>0</v>
      </c>
      <c r="Y47" s="125">
        <f t="shared" si="2"/>
        <v>0</v>
      </c>
      <c r="Z47" s="126" t="e">
        <f t="shared" si="3"/>
        <v>#DIV/0!</v>
      </c>
      <c r="AA47" s="150"/>
      <c r="AB47" s="129"/>
      <c r="AC47" s="129"/>
      <c r="AD47" s="129"/>
      <c r="AE47" s="129"/>
      <c r="AF47" s="129"/>
      <c r="AG47" s="129"/>
    </row>
    <row r="48" spans="1:33" ht="30" customHeight="1">
      <c r="A48" s="164" t="s">
        <v>128</v>
      </c>
      <c r="B48" s="165"/>
      <c r="C48" s="166"/>
      <c r="D48" s="167"/>
      <c r="E48" s="171">
        <f>E44+E40+E36</f>
        <v>0</v>
      </c>
      <c r="F48" s="187"/>
      <c r="G48" s="170">
        <f>G44+G40+G36</f>
        <v>0</v>
      </c>
      <c r="H48" s="171">
        <f>H44+H40+H36</f>
        <v>0</v>
      </c>
      <c r="I48" s="187"/>
      <c r="J48" s="170">
        <f>J44+J40+J36</f>
        <v>0</v>
      </c>
      <c r="K48" s="188">
        <f>K44+K40+K36</f>
        <v>0</v>
      </c>
      <c r="L48" s="187"/>
      <c r="M48" s="170">
        <f>M44+M40+M36</f>
        <v>0</v>
      </c>
      <c r="N48" s="188">
        <f>N44+N40+N36</f>
        <v>0</v>
      </c>
      <c r="O48" s="187"/>
      <c r="P48" s="170">
        <f>P44+P40+P36</f>
        <v>0</v>
      </c>
      <c r="Q48" s="188">
        <f>Q44+Q40+Q36</f>
        <v>0</v>
      </c>
      <c r="R48" s="187"/>
      <c r="S48" s="170">
        <f>S44+S40+S36</f>
        <v>0</v>
      </c>
      <c r="T48" s="188">
        <f>T44+T40+T36</f>
        <v>0</v>
      </c>
      <c r="U48" s="187"/>
      <c r="V48" s="170">
        <f>V44+V40+V36</f>
        <v>0</v>
      </c>
      <c r="W48" s="189">
        <f>W44+W40+W36</f>
        <v>0</v>
      </c>
      <c r="X48" s="189">
        <f>X44+X40+X36</f>
        <v>0</v>
      </c>
      <c r="Y48" s="189">
        <f t="shared" si="2"/>
        <v>0</v>
      </c>
      <c r="Z48" s="189" t="e">
        <f t="shared" si="3"/>
        <v>#DIV/0!</v>
      </c>
      <c r="AA48" s="175"/>
      <c r="AB48" s="7"/>
      <c r="AC48" s="7"/>
      <c r="AD48" s="7"/>
      <c r="AE48" s="7"/>
      <c r="AF48" s="7"/>
      <c r="AG48" s="7"/>
    </row>
    <row r="49" spans="1:33" ht="30" customHeight="1">
      <c r="A49" s="176" t="s">
        <v>72</v>
      </c>
      <c r="B49" s="177">
        <v>3</v>
      </c>
      <c r="C49" s="373" t="s">
        <v>129</v>
      </c>
      <c r="D49" s="179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4"/>
      <c r="X49" s="104"/>
      <c r="Y49" s="104"/>
      <c r="Z49" s="104"/>
      <c r="AA49" s="105"/>
      <c r="AB49" s="7"/>
      <c r="AC49" s="7"/>
      <c r="AD49" s="7"/>
      <c r="AE49" s="7"/>
      <c r="AF49" s="7"/>
      <c r="AG49" s="7"/>
    </row>
    <row r="50" spans="1:33" ht="45" customHeight="1">
      <c r="A50" s="106" t="s">
        <v>74</v>
      </c>
      <c r="B50" s="153" t="s">
        <v>130</v>
      </c>
      <c r="C50" s="108" t="s">
        <v>131</v>
      </c>
      <c r="D50" s="109"/>
      <c r="E50" s="110">
        <f>SUM(E51:E63)</f>
        <v>88</v>
      </c>
      <c r="F50" s="111"/>
      <c r="G50" s="112">
        <f>SUM(G51:G63)</f>
        <v>264089</v>
      </c>
      <c r="H50" s="110">
        <f>SUM(H51:H63)</f>
        <v>88</v>
      </c>
      <c r="I50" s="111"/>
      <c r="J50" s="112">
        <f>SUM(J51:J63)</f>
        <v>251128.91999999998</v>
      </c>
      <c r="K50" s="110">
        <f>SUM(K51:K63)</f>
        <v>0</v>
      </c>
      <c r="L50" s="111"/>
      <c r="M50" s="112">
        <f>SUM(M51:M63)</f>
        <v>0</v>
      </c>
      <c r="N50" s="110">
        <f>SUM(N51:N63)</f>
        <v>0</v>
      </c>
      <c r="O50" s="111"/>
      <c r="P50" s="112">
        <f>SUM(P51:P63)</f>
        <v>0</v>
      </c>
      <c r="Q50" s="110">
        <f>SUM(Q51:Q63)</f>
        <v>0</v>
      </c>
      <c r="R50" s="111"/>
      <c r="S50" s="112">
        <f>SUM(S51:S63)</f>
        <v>0</v>
      </c>
      <c r="T50" s="110">
        <f>SUM(T51:T63)</f>
        <v>0</v>
      </c>
      <c r="U50" s="111"/>
      <c r="V50" s="112">
        <f>SUM(V51:V63)</f>
        <v>0</v>
      </c>
      <c r="W50" s="112">
        <f>SUM(W51:W63)</f>
        <v>264089</v>
      </c>
      <c r="X50" s="112">
        <f>SUM(X51:X63)</f>
        <v>251128.91999999998</v>
      </c>
      <c r="Y50" s="113">
        <f>W50-X50</f>
        <v>12960.080000000016</v>
      </c>
      <c r="Z50" s="114">
        <f>Y50/W50</f>
        <v>4.9074668009648326E-2</v>
      </c>
      <c r="AA50" s="115"/>
      <c r="AB50" s="116"/>
      <c r="AC50" s="116"/>
      <c r="AD50" s="116"/>
      <c r="AE50" s="116"/>
      <c r="AF50" s="116"/>
      <c r="AG50" s="116"/>
    </row>
    <row r="51" spans="1:33" ht="25">
      <c r="A51" s="117" t="s">
        <v>77</v>
      </c>
      <c r="B51" s="118" t="s">
        <v>132</v>
      </c>
      <c r="C51" s="350" t="s">
        <v>358</v>
      </c>
      <c r="D51" s="120" t="s">
        <v>111</v>
      </c>
      <c r="E51" s="345">
        <v>4</v>
      </c>
      <c r="F51" s="346">
        <v>29999</v>
      </c>
      <c r="G51" s="123">
        <f t="shared" ref="G51:G63" si="4">E51*F51</f>
        <v>119996</v>
      </c>
      <c r="H51" s="121">
        <v>4</v>
      </c>
      <c r="I51" s="122">
        <v>29998.98</v>
      </c>
      <c r="J51" s="123">
        <f t="shared" ref="J51:J63" si="5">H51*I51</f>
        <v>119995.92</v>
      </c>
      <c r="K51" s="121"/>
      <c r="L51" s="122"/>
      <c r="M51" s="123">
        <f>K51*L51</f>
        <v>0</v>
      </c>
      <c r="N51" s="121"/>
      <c r="O51" s="122"/>
      <c r="P51" s="123">
        <f>N51*O51</f>
        <v>0</v>
      </c>
      <c r="Q51" s="121"/>
      <c r="R51" s="122"/>
      <c r="S51" s="123">
        <f>Q51*R51</f>
        <v>0</v>
      </c>
      <c r="T51" s="121"/>
      <c r="U51" s="122"/>
      <c r="V51" s="123">
        <f>T51*U51</f>
        <v>0</v>
      </c>
      <c r="W51" s="124">
        <f>G51+M51+S51</f>
        <v>119996</v>
      </c>
      <c r="X51" s="125">
        <f>J51+P51+V51</f>
        <v>119995.92</v>
      </c>
      <c r="Y51" s="125">
        <f>W51-X51</f>
        <v>8.000000000174623E-2</v>
      </c>
      <c r="Z51" s="126">
        <f>Y51/W51</f>
        <v>6.6668888964420672E-7</v>
      </c>
      <c r="AA51" s="127"/>
      <c r="AB51" s="129"/>
      <c r="AC51" s="129"/>
      <c r="AD51" s="129"/>
      <c r="AE51" s="129"/>
      <c r="AF51" s="129"/>
      <c r="AG51" s="129"/>
    </row>
    <row r="52" spans="1:33" ht="37.5">
      <c r="A52" s="117" t="s">
        <v>77</v>
      </c>
      <c r="B52" s="118" t="s">
        <v>134</v>
      </c>
      <c r="C52" s="350" t="s">
        <v>359</v>
      </c>
      <c r="D52" s="120" t="s">
        <v>111</v>
      </c>
      <c r="E52" s="345">
        <v>4</v>
      </c>
      <c r="F52" s="346">
        <v>538</v>
      </c>
      <c r="G52" s="123">
        <f t="shared" si="4"/>
        <v>2152</v>
      </c>
      <c r="H52" s="121">
        <v>4</v>
      </c>
      <c r="I52" s="122">
        <v>399</v>
      </c>
      <c r="J52" s="123">
        <f t="shared" si="5"/>
        <v>1596</v>
      </c>
      <c r="K52" s="121"/>
      <c r="L52" s="122"/>
      <c r="M52" s="123"/>
      <c r="N52" s="121"/>
      <c r="O52" s="122"/>
      <c r="P52" s="123"/>
      <c r="Q52" s="121"/>
      <c r="R52" s="122"/>
      <c r="S52" s="123"/>
      <c r="T52" s="121"/>
      <c r="U52" s="122"/>
      <c r="V52" s="123"/>
      <c r="W52" s="124">
        <f t="shared" ref="W52:W61" si="6">G52+M52+S52</f>
        <v>2152</v>
      </c>
      <c r="X52" s="125">
        <f t="shared" ref="X52:X61" si="7">J52+P52+V52</f>
        <v>1596</v>
      </c>
      <c r="Y52" s="125">
        <f t="shared" ref="Y52:Y62" si="8">W52-X52</f>
        <v>556</v>
      </c>
      <c r="Z52" s="126">
        <f t="shared" ref="Z52:Z62" si="9">Y52/W52</f>
        <v>0.25836431226765799</v>
      </c>
      <c r="AA52" s="127"/>
      <c r="AB52" s="129"/>
      <c r="AC52" s="129"/>
      <c r="AD52" s="129"/>
      <c r="AE52" s="129"/>
      <c r="AF52" s="129"/>
      <c r="AG52" s="129"/>
    </row>
    <row r="53" spans="1:33" ht="25">
      <c r="A53" s="117" t="s">
        <v>77</v>
      </c>
      <c r="B53" s="118" t="s">
        <v>136</v>
      </c>
      <c r="C53" s="350" t="s">
        <v>360</v>
      </c>
      <c r="D53" s="120" t="s">
        <v>111</v>
      </c>
      <c r="E53" s="345">
        <v>3</v>
      </c>
      <c r="F53" s="346">
        <v>17999</v>
      </c>
      <c r="G53" s="123">
        <f t="shared" si="4"/>
        <v>53997</v>
      </c>
      <c r="H53" s="121">
        <v>3</v>
      </c>
      <c r="I53" s="122">
        <v>16198.98</v>
      </c>
      <c r="J53" s="123">
        <f t="shared" si="5"/>
        <v>48596.94</v>
      </c>
      <c r="K53" s="121"/>
      <c r="L53" s="122"/>
      <c r="M53" s="123"/>
      <c r="N53" s="121"/>
      <c r="O53" s="122"/>
      <c r="P53" s="123"/>
      <c r="Q53" s="121"/>
      <c r="R53" s="122"/>
      <c r="S53" s="123"/>
      <c r="T53" s="121"/>
      <c r="U53" s="122"/>
      <c r="V53" s="123"/>
      <c r="W53" s="124">
        <f t="shared" si="6"/>
        <v>53997</v>
      </c>
      <c r="X53" s="125">
        <f t="shared" si="7"/>
        <v>48596.94</v>
      </c>
      <c r="Y53" s="125">
        <f t="shared" si="8"/>
        <v>5400.0599999999977</v>
      </c>
      <c r="Z53" s="126">
        <f t="shared" si="9"/>
        <v>0.10000666703705757</v>
      </c>
      <c r="AA53" s="127"/>
      <c r="AB53" s="129"/>
      <c r="AC53" s="129"/>
      <c r="AD53" s="129"/>
      <c r="AE53" s="129"/>
      <c r="AF53" s="129"/>
      <c r="AG53" s="129"/>
    </row>
    <row r="54" spans="1:33" ht="25">
      <c r="A54" s="117" t="s">
        <v>77</v>
      </c>
      <c r="B54" s="118" t="s">
        <v>348</v>
      </c>
      <c r="C54" s="350" t="s">
        <v>361</v>
      </c>
      <c r="D54" s="120" t="s">
        <v>111</v>
      </c>
      <c r="E54" s="345">
        <v>3</v>
      </c>
      <c r="F54" s="346">
        <v>2299</v>
      </c>
      <c r="G54" s="123">
        <f t="shared" si="4"/>
        <v>6897</v>
      </c>
      <c r="H54" s="121">
        <v>3</v>
      </c>
      <c r="I54" s="122">
        <v>499.02</v>
      </c>
      <c r="J54" s="123">
        <f t="shared" si="5"/>
        <v>1497.06</v>
      </c>
      <c r="K54" s="121"/>
      <c r="L54" s="122"/>
      <c r="M54" s="123"/>
      <c r="N54" s="121"/>
      <c r="O54" s="122"/>
      <c r="P54" s="123"/>
      <c r="Q54" s="121"/>
      <c r="R54" s="122"/>
      <c r="S54" s="123"/>
      <c r="T54" s="121"/>
      <c r="U54" s="122"/>
      <c r="V54" s="123"/>
      <c r="W54" s="124">
        <f t="shared" si="6"/>
        <v>6897</v>
      </c>
      <c r="X54" s="125">
        <f t="shared" si="7"/>
        <v>1497.06</v>
      </c>
      <c r="Y54" s="125">
        <f t="shared" si="8"/>
        <v>5399.9400000000005</v>
      </c>
      <c r="Z54" s="126">
        <f t="shared" si="9"/>
        <v>0.78294040887342331</v>
      </c>
      <c r="AA54" s="127"/>
      <c r="AB54" s="129"/>
      <c r="AC54" s="129"/>
      <c r="AD54" s="129"/>
      <c r="AE54" s="129"/>
      <c r="AF54" s="129"/>
      <c r="AG54" s="129"/>
    </row>
    <row r="55" spans="1:33" ht="14.5">
      <c r="A55" s="117" t="s">
        <v>77</v>
      </c>
      <c r="B55" s="118" t="s">
        <v>349</v>
      </c>
      <c r="C55" s="350" t="s">
        <v>362</v>
      </c>
      <c r="D55" s="120" t="s">
        <v>111</v>
      </c>
      <c r="E55" s="345">
        <v>1</v>
      </c>
      <c r="F55" s="346">
        <v>21400</v>
      </c>
      <c r="G55" s="123">
        <f t="shared" si="4"/>
        <v>21400</v>
      </c>
      <c r="H55" s="121">
        <v>1</v>
      </c>
      <c r="I55" s="122">
        <v>21070</v>
      </c>
      <c r="J55" s="123">
        <f t="shared" si="5"/>
        <v>21070</v>
      </c>
      <c r="K55" s="121"/>
      <c r="L55" s="122"/>
      <c r="M55" s="123"/>
      <c r="N55" s="121"/>
      <c r="O55" s="122"/>
      <c r="P55" s="123"/>
      <c r="Q55" s="121"/>
      <c r="R55" s="122"/>
      <c r="S55" s="123"/>
      <c r="T55" s="121"/>
      <c r="U55" s="122"/>
      <c r="V55" s="123"/>
      <c r="W55" s="124">
        <f t="shared" si="6"/>
        <v>21400</v>
      </c>
      <c r="X55" s="125">
        <f t="shared" si="7"/>
        <v>21070</v>
      </c>
      <c r="Y55" s="125">
        <f t="shared" si="8"/>
        <v>330</v>
      </c>
      <c r="Z55" s="126">
        <f t="shared" si="9"/>
        <v>1.5420560747663551E-2</v>
      </c>
      <c r="AA55" s="127"/>
      <c r="AB55" s="129"/>
      <c r="AC55" s="129"/>
      <c r="AD55" s="129"/>
      <c r="AE55" s="129"/>
      <c r="AF55" s="129"/>
      <c r="AG55" s="129"/>
    </row>
    <row r="56" spans="1:33" ht="14.5">
      <c r="A56" s="117" t="s">
        <v>77</v>
      </c>
      <c r="B56" s="118" t="s">
        <v>350</v>
      </c>
      <c r="C56" s="350" t="s">
        <v>363</v>
      </c>
      <c r="D56" s="120" t="s">
        <v>111</v>
      </c>
      <c r="E56" s="345">
        <v>5</v>
      </c>
      <c r="F56" s="346">
        <v>1699</v>
      </c>
      <c r="G56" s="123">
        <f t="shared" si="4"/>
        <v>8495</v>
      </c>
      <c r="H56" s="121">
        <v>5</v>
      </c>
      <c r="I56" s="122">
        <v>1099</v>
      </c>
      <c r="J56" s="123">
        <f t="shared" si="5"/>
        <v>5495</v>
      </c>
      <c r="K56" s="121"/>
      <c r="L56" s="122"/>
      <c r="M56" s="123"/>
      <c r="N56" s="121"/>
      <c r="O56" s="122"/>
      <c r="P56" s="123"/>
      <c r="Q56" s="121"/>
      <c r="R56" s="122"/>
      <c r="S56" s="123"/>
      <c r="T56" s="121"/>
      <c r="U56" s="122"/>
      <c r="V56" s="123"/>
      <c r="W56" s="124">
        <f t="shared" si="6"/>
        <v>8495</v>
      </c>
      <c r="X56" s="125">
        <f t="shared" si="7"/>
        <v>5495</v>
      </c>
      <c r="Y56" s="125">
        <f t="shared" si="8"/>
        <v>3000</v>
      </c>
      <c r="Z56" s="126">
        <f t="shared" si="9"/>
        <v>0.35314891112419072</v>
      </c>
      <c r="AA56" s="127"/>
      <c r="AB56" s="129"/>
      <c r="AC56" s="129"/>
      <c r="AD56" s="129"/>
      <c r="AE56" s="129"/>
      <c r="AF56" s="129"/>
      <c r="AG56" s="129"/>
    </row>
    <row r="57" spans="1:33" ht="37.5">
      <c r="A57" s="117" t="s">
        <v>77</v>
      </c>
      <c r="B57" s="118" t="s">
        <v>351</v>
      </c>
      <c r="C57" s="350" t="s">
        <v>364</v>
      </c>
      <c r="D57" s="120" t="s">
        <v>111</v>
      </c>
      <c r="E57" s="345">
        <v>10</v>
      </c>
      <c r="F57" s="346">
        <v>920</v>
      </c>
      <c r="G57" s="123">
        <f t="shared" si="4"/>
        <v>9200</v>
      </c>
      <c r="H57" s="121">
        <v>10</v>
      </c>
      <c r="I57" s="122">
        <v>920</v>
      </c>
      <c r="J57" s="123">
        <f t="shared" si="5"/>
        <v>9200</v>
      </c>
      <c r="K57" s="121"/>
      <c r="L57" s="122"/>
      <c r="M57" s="123"/>
      <c r="N57" s="121"/>
      <c r="O57" s="122"/>
      <c r="P57" s="123"/>
      <c r="Q57" s="121"/>
      <c r="R57" s="122"/>
      <c r="S57" s="123"/>
      <c r="T57" s="121"/>
      <c r="U57" s="122"/>
      <c r="V57" s="123"/>
      <c r="W57" s="124">
        <f t="shared" si="6"/>
        <v>9200</v>
      </c>
      <c r="X57" s="125">
        <f t="shared" si="7"/>
        <v>9200</v>
      </c>
      <c r="Y57" s="125">
        <f t="shared" si="8"/>
        <v>0</v>
      </c>
      <c r="Z57" s="126">
        <f t="shared" si="9"/>
        <v>0</v>
      </c>
      <c r="AA57" s="127"/>
      <c r="AB57" s="129"/>
      <c r="AC57" s="129"/>
      <c r="AD57" s="129"/>
      <c r="AE57" s="129"/>
      <c r="AF57" s="129"/>
      <c r="AG57" s="129"/>
    </row>
    <row r="58" spans="1:33" ht="14.5">
      <c r="A58" s="117" t="s">
        <v>77</v>
      </c>
      <c r="B58" s="118" t="s">
        <v>352</v>
      </c>
      <c r="C58" s="350" t="s">
        <v>365</v>
      </c>
      <c r="D58" s="120" t="s">
        <v>111</v>
      </c>
      <c r="E58" s="345">
        <v>20</v>
      </c>
      <c r="F58" s="346">
        <v>157</v>
      </c>
      <c r="G58" s="123">
        <f t="shared" si="4"/>
        <v>3140</v>
      </c>
      <c r="H58" s="121">
        <v>20</v>
      </c>
      <c r="I58" s="122">
        <v>170</v>
      </c>
      <c r="J58" s="123">
        <f t="shared" si="5"/>
        <v>3400</v>
      </c>
      <c r="K58" s="121"/>
      <c r="L58" s="122"/>
      <c r="M58" s="123"/>
      <c r="N58" s="121"/>
      <c r="O58" s="122"/>
      <c r="P58" s="123"/>
      <c r="Q58" s="121"/>
      <c r="R58" s="122"/>
      <c r="S58" s="123"/>
      <c r="T58" s="121"/>
      <c r="U58" s="122"/>
      <c r="V58" s="123"/>
      <c r="W58" s="124">
        <f t="shared" si="6"/>
        <v>3140</v>
      </c>
      <c r="X58" s="125">
        <f t="shared" si="7"/>
        <v>3400</v>
      </c>
      <c r="Y58" s="125">
        <f t="shared" si="8"/>
        <v>-260</v>
      </c>
      <c r="Z58" s="126">
        <f t="shared" si="9"/>
        <v>-8.2802547770700632E-2</v>
      </c>
      <c r="AA58" s="127"/>
      <c r="AB58" s="129"/>
      <c r="AC58" s="129"/>
      <c r="AD58" s="129"/>
      <c r="AE58" s="129"/>
      <c r="AF58" s="129"/>
      <c r="AG58" s="129"/>
    </row>
    <row r="59" spans="1:33" ht="25">
      <c r="A59" s="117" t="s">
        <v>77</v>
      </c>
      <c r="B59" s="118" t="s">
        <v>353</v>
      </c>
      <c r="C59" s="350" t="s">
        <v>366</v>
      </c>
      <c r="D59" s="120" t="s">
        <v>111</v>
      </c>
      <c r="E59" s="345">
        <v>20</v>
      </c>
      <c r="F59" s="346">
        <v>192</v>
      </c>
      <c r="G59" s="123">
        <f t="shared" si="4"/>
        <v>3840</v>
      </c>
      <c r="H59" s="121">
        <v>20</v>
      </c>
      <c r="I59" s="122">
        <v>220</v>
      </c>
      <c r="J59" s="123">
        <f t="shared" si="5"/>
        <v>4400</v>
      </c>
      <c r="K59" s="121"/>
      <c r="L59" s="122"/>
      <c r="M59" s="123"/>
      <c r="N59" s="121"/>
      <c r="O59" s="122"/>
      <c r="P59" s="123"/>
      <c r="Q59" s="121"/>
      <c r="R59" s="122"/>
      <c r="S59" s="123"/>
      <c r="T59" s="121"/>
      <c r="U59" s="122"/>
      <c r="V59" s="123"/>
      <c r="W59" s="124">
        <f t="shared" si="6"/>
        <v>3840</v>
      </c>
      <c r="X59" s="125">
        <f t="shared" si="7"/>
        <v>4400</v>
      </c>
      <c r="Y59" s="125">
        <f t="shared" si="8"/>
        <v>-560</v>
      </c>
      <c r="Z59" s="126">
        <f t="shared" si="9"/>
        <v>-0.14583333333333334</v>
      </c>
      <c r="AA59" s="127"/>
      <c r="AB59" s="129"/>
      <c r="AC59" s="129"/>
      <c r="AD59" s="129"/>
      <c r="AE59" s="129"/>
      <c r="AF59" s="129"/>
      <c r="AG59" s="129"/>
    </row>
    <row r="60" spans="1:33" ht="25">
      <c r="A60" s="117" t="s">
        <v>77</v>
      </c>
      <c r="B60" s="118" t="s">
        <v>354</v>
      </c>
      <c r="C60" s="350" t="s">
        <v>367</v>
      </c>
      <c r="D60" s="120" t="s">
        <v>111</v>
      </c>
      <c r="E60" s="345">
        <v>10</v>
      </c>
      <c r="F60" s="346">
        <v>60</v>
      </c>
      <c r="G60" s="123">
        <f t="shared" si="4"/>
        <v>600</v>
      </c>
      <c r="H60" s="121">
        <v>10</v>
      </c>
      <c r="I60" s="122">
        <v>70</v>
      </c>
      <c r="J60" s="123">
        <f t="shared" si="5"/>
        <v>700</v>
      </c>
      <c r="K60" s="121"/>
      <c r="L60" s="122"/>
      <c r="M60" s="123"/>
      <c r="N60" s="121"/>
      <c r="O60" s="122"/>
      <c r="P60" s="123"/>
      <c r="Q60" s="121"/>
      <c r="R60" s="122"/>
      <c r="S60" s="123"/>
      <c r="T60" s="121"/>
      <c r="U60" s="122"/>
      <c r="V60" s="123"/>
      <c r="W60" s="124">
        <f t="shared" si="6"/>
        <v>600</v>
      </c>
      <c r="X60" s="125">
        <f t="shared" si="7"/>
        <v>700</v>
      </c>
      <c r="Y60" s="125">
        <f t="shared" si="8"/>
        <v>-100</v>
      </c>
      <c r="Z60" s="126">
        <f t="shared" si="9"/>
        <v>-0.16666666666666666</v>
      </c>
      <c r="AA60" s="127"/>
      <c r="AB60" s="129"/>
      <c r="AC60" s="129"/>
      <c r="AD60" s="129"/>
      <c r="AE60" s="129"/>
      <c r="AF60" s="129"/>
      <c r="AG60" s="129"/>
    </row>
    <row r="61" spans="1:33" ht="25">
      <c r="A61" s="117" t="s">
        <v>77</v>
      </c>
      <c r="B61" s="118" t="s">
        <v>355</v>
      </c>
      <c r="C61" s="352" t="s">
        <v>368</v>
      </c>
      <c r="D61" s="120" t="s">
        <v>111</v>
      </c>
      <c r="E61" s="348">
        <v>1</v>
      </c>
      <c r="F61" s="349">
        <v>3282</v>
      </c>
      <c r="G61" s="123">
        <f t="shared" si="4"/>
        <v>3282</v>
      </c>
      <c r="H61" s="121">
        <v>1</v>
      </c>
      <c r="I61" s="122">
        <v>3898.98</v>
      </c>
      <c r="J61" s="123">
        <f t="shared" si="5"/>
        <v>3898.98</v>
      </c>
      <c r="K61" s="121"/>
      <c r="L61" s="122"/>
      <c r="M61" s="123"/>
      <c r="N61" s="121"/>
      <c r="O61" s="122"/>
      <c r="P61" s="123"/>
      <c r="Q61" s="121"/>
      <c r="R61" s="122"/>
      <c r="S61" s="123"/>
      <c r="T61" s="121"/>
      <c r="U61" s="122"/>
      <c r="V61" s="123"/>
      <c r="W61" s="124">
        <f t="shared" si="6"/>
        <v>3282</v>
      </c>
      <c r="X61" s="125">
        <f t="shared" si="7"/>
        <v>3898.98</v>
      </c>
      <c r="Y61" s="125">
        <f t="shared" si="8"/>
        <v>-616.98</v>
      </c>
      <c r="Z61" s="126">
        <f t="shared" si="9"/>
        <v>-0.18798903107861062</v>
      </c>
      <c r="AA61" s="127"/>
      <c r="AB61" s="129"/>
      <c r="AC61" s="129"/>
      <c r="AD61" s="129"/>
      <c r="AE61" s="129"/>
      <c r="AF61" s="129"/>
      <c r="AG61" s="129"/>
    </row>
    <row r="62" spans="1:33" ht="14.5">
      <c r="A62" s="117" t="s">
        <v>77</v>
      </c>
      <c r="B62" s="118" t="s">
        <v>356</v>
      </c>
      <c r="C62" s="352" t="s">
        <v>369</v>
      </c>
      <c r="D62" s="120" t="s">
        <v>111</v>
      </c>
      <c r="E62" s="348">
        <v>1</v>
      </c>
      <c r="F62" s="349">
        <v>19990</v>
      </c>
      <c r="G62" s="123">
        <f t="shared" si="4"/>
        <v>19990</v>
      </c>
      <c r="H62" s="121">
        <v>1</v>
      </c>
      <c r="I62" s="122">
        <v>19999.02</v>
      </c>
      <c r="J62" s="123">
        <f t="shared" si="5"/>
        <v>19999.02</v>
      </c>
      <c r="K62" s="121"/>
      <c r="L62" s="122"/>
      <c r="M62" s="123"/>
      <c r="N62" s="121"/>
      <c r="O62" s="122"/>
      <c r="P62" s="123"/>
      <c r="Q62" s="121"/>
      <c r="R62" s="122"/>
      <c r="S62" s="123"/>
      <c r="T62" s="121"/>
      <c r="U62" s="122"/>
      <c r="V62" s="123"/>
      <c r="W62" s="124">
        <f>G62+M62+S62</f>
        <v>19990</v>
      </c>
      <c r="X62" s="125">
        <f>J62+P62+V62</f>
        <v>19999.02</v>
      </c>
      <c r="Y62" s="125">
        <f t="shared" si="8"/>
        <v>-9.0200000000004366</v>
      </c>
      <c r="Z62" s="126">
        <f t="shared" si="9"/>
        <v>-4.5122561280642505E-4</v>
      </c>
      <c r="AA62" s="127"/>
      <c r="AB62" s="129"/>
      <c r="AC62" s="129"/>
      <c r="AD62" s="129"/>
      <c r="AE62" s="129"/>
      <c r="AF62" s="129"/>
      <c r="AG62" s="129"/>
    </row>
    <row r="63" spans="1:33" thickBot="1">
      <c r="A63" s="117" t="s">
        <v>77</v>
      </c>
      <c r="B63" s="118" t="s">
        <v>357</v>
      </c>
      <c r="C63" s="352" t="s">
        <v>370</v>
      </c>
      <c r="D63" s="120" t="s">
        <v>111</v>
      </c>
      <c r="E63" s="348">
        <v>6</v>
      </c>
      <c r="F63" s="349">
        <v>1850</v>
      </c>
      <c r="G63" s="123">
        <f t="shared" si="4"/>
        <v>11100</v>
      </c>
      <c r="H63" s="121">
        <v>6</v>
      </c>
      <c r="I63" s="122">
        <v>1880</v>
      </c>
      <c r="J63" s="123">
        <f t="shared" si="5"/>
        <v>11280</v>
      </c>
      <c r="K63" s="121"/>
      <c r="L63" s="122"/>
      <c r="M63" s="123">
        <f>K63*L63</f>
        <v>0</v>
      </c>
      <c r="N63" s="121"/>
      <c r="O63" s="122"/>
      <c r="P63" s="123">
        <f>N63*O63</f>
        <v>0</v>
      </c>
      <c r="Q63" s="121"/>
      <c r="R63" s="122"/>
      <c r="S63" s="123">
        <f>Q63*R63</f>
        <v>0</v>
      </c>
      <c r="T63" s="121"/>
      <c r="U63" s="122"/>
      <c r="V63" s="123">
        <f>T63*U63</f>
        <v>0</v>
      </c>
      <c r="W63" s="124">
        <f>G63+M63+S63</f>
        <v>11100</v>
      </c>
      <c r="X63" s="125">
        <f>J63+P63+V63</f>
        <v>11280</v>
      </c>
      <c r="Y63" s="125">
        <f>W63-X63</f>
        <v>-180</v>
      </c>
      <c r="Z63" s="126">
        <f>Y63/W63</f>
        <v>-1.6216216216216217E-2</v>
      </c>
      <c r="AA63" s="127"/>
      <c r="AB63" s="129"/>
      <c r="AC63" s="129"/>
      <c r="AD63" s="129"/>
      <c r="AE63" s="129"/>
      <c r="AF63" s="129"/>
      <c r="AG63" s="129"/>
    </row>
    <row r="64" spans="1:33" ht="47.25" customHeight="1">
      <c r="A64" s="106" t="s">
        <v>74</v>
      </c>
      <c r="B64" s="153" t="s">
        <v>137</v>
      </c>
      <c r="C64" s="138" t="s">
        <v>138</v>
      </c>
      <c r="D64" s="139"/>
      <c r="E64" s="140"/>
      <c r="F64" s="141"/>
      <c r="G64" s="142"/>
      <c r="H64" s="140"/>
      <c r="I64" s="141"/>
      <c r="J64" s="142"/>
      <c r="K64" s="140">
        <f>SUM(K65:K66)</f>
        <v>0</v>
      </c>
      <c r="L64" s="141"/>
      <c r="M64" s="142">
        <f>SUM(M65:M66)</f>
        <v>0</v>
      </c>
      <c r="N64" s="140">
        <f>SUM(N65:N66)</f>
        <v>0</v>
      </c>
      <c r="O64" s="141"/>
      <c r="P64" s="142">
        <f>SUM(P65:P66)</f>
        <v>0</v>
      </c>
      <c r="Q64" s="140">
        <f>SUM(Q65:Q66)</f>
        <v>0</v>
      </c>
      <c r="R64" s="141"/>
      <c r="S64" s="142">
        <f>SUM(S65:S66)</f>
        <v>0</v>
      </c>
      <c r="T64" s="140">
        <f>SUM(T65:T66)</f>
        <v>0</v>
      </c>
      <c r="U64" s="141"/>
      <c r="V64" s="142">
        <f>SUM(V65:V66)</f>
        <v>0</v>
      </c>
      <c r="W64" s="142">
        <f>SUM(W65:W66)</f>
        <v>0</v>
      </c>
      <c r="X64" s="142">
        <f>SUM(X65:X66)</f>
        <v>0</v>
      </c>
      <c r="Y64" s="142">
        <f>W64-X64</f>
        <v>0</v>
      </c>
      <c r="Z64" s="142" t="e">
        <f>Y64/W64</f>
        <v>#DIV/0!</v>
      </c>
      <c r="AA64" s="144"/>
      <c r="AB64" s="116"/>
      <c r="AC64" s="116"/>
      <c r="AD64" s="116"/>
      <c r="AE64" s="116"/>
      <c r="AF64" s="116"/>
      <c r="AG64" s="116"/>
    </row>
    <row r="65" spans="1:33" ht="30" customHeight="1">
      <c r="A65" s="117" t="s">
        <v>77</v>
      </c>
      <c r="B65" s="118" t="s">
        <v>139</v>
      </c>
      <c r="C65" s="185" t="s">
        <v>140</v>
      </c>
      <c r="D65" s="120" t="s">
        <v>141</v>
      </c>
      <c r="E65" s="456" t="s">
        <v>142</v>
      </c>
      <c r="F65" s="457"/>
      <c r="G65" s="458"/>
      <c r="H65" s="456" t="s">
        <v>142</v>
      </c>
      <c r="I65" s="457"/>
      <c r="J65" s="458"/>
      <c r="K65" s="121"/>
      <c r="L65" s="122"/>
      <c r="M65" s="123">
        <f>K65*L65</f>
        <v>0</v>
      </c>
      <c r="N65" s="121"/>
      <c r="O65" s="122"/>
      <c r="P65" s="123">
        <f>N65*O65</f>
        <v>0</v>
      </c>
      <c r="Q65" s="121"/>
      <c r="R65" s="122"/>
      <c r="S65" s="123">
        <f>Q65*R65</f>
        <v>0</v>
      </c>
      <c r="T65" s="121"/>
      <c r="U65" s="122"/>
      <c r="V65" s="123">
        <f>T65*U65</f>
        <v>0</v>
      </c>
      <c r="W65" s="136">
        <f>G65+M65+S65</f>
        <v>0</v>
      </c>
      <c r="X65" s="125">
        <f>J65+P65+V65</f>
        <v>0</v>
      </c>
      <c r="Y65" s="125">
        <f>W65-X65</f>
        <v>0</v>
      </c>
      <c r="Z65" s="126" t="e">
        <f>Y65/W65</f>
        <v>#DIV/0!</v>
      </c>
      <c r="AA65" s="127"/>
      <c r="AB65" s="129"/>
      <c r="AC65" s="129"/>
      <c r="AD65" s="129"/>
      <c r="AE65" s="129"/>
      <c r="AF65" s="129"/>
      <c r="AG65" s="129"/>
    </row>
    <row r="66" spans="1:33" ht="30" customHeight="1">
      <c r="A66" s="130" t="s">
        <v>77</v>
      </c>
      <c r="B66" s="131" t="s">
        <v>143</v>
      </c>
      <c r="C66" s="161" t="s">
        <v>144</v>
      </c>
      <c r="D66" s="132" t="s">
        <v>141</v>
      </c>
      <c r="E66" s="434"/>
      <c r="F66" s="459"/>
      <c r="G66" s="435"/>
      <c r="H66" s="434"/>
      <c r="I66" s="459"/>
      <c r="J66" s="435"/>
      <c r="K66" s="147"/>
      <c r="L66" s="148"/>
      <c r="M66" s="149">
        <f>K66*L66</f>
        <v>0</v>
      </c>
      <c r="N66" s="147"/>
      <c r="O66" s="148"/>
      <c r="P66" s="149">
        <f>N66*O66</f>
        <v>0</v>
      </c>
      <c r="Q66" s="147"/>
      <c r="R66" s="148"/>
      <c r="S66" s="149">
        <f>Q66*R66</f>
        <v>0</v>
      </c>
      <c r="T66" s="147"/>
      <c r="U66" s="148"/>
      <c r="V66" s="149">
        <f>T66*U66</f>
        <v>0</v>
      </c>
      <c r="W66" s="136">
        <f>G66+M66+S66</f>
        <v>0</v>
      </c>
      <c r="X66" s="125">
        <f>J66+P66+V66</f>
        <v>0</v>
      </c>
      <c r="Y66" s="163">
        <f>W66-X66</f>
        <v>0</v>
      </c>
      <c r="Z66" s="126" t="e">
        <f>Y66/W66</f>
        <v>#DIV/0!</v>
      </c>
      <c r="AA66" s="150"/>
      <c r="AB66" s="129"/>
      <c r="AC66" s="129"/>
      <c r="AD66" s="129"/>
      <c r="AE66" s="129"/>
      <c r="AF66" s="129"/>
      <c r="AG66" s="129"/>
    </row>
    <row r="67" spans="1:33" ht="30" customHeight="1">
      <c r="A67" s="164" t="s">
        <v>145</v>
      </c>
      <c r="B67" s="165"/>
      <c r="C67" s="166"/>
      <c r="D67" s="167"/>
      <c r="E67" s="171">
        <f>E50</f>
        <v>88</v>
      </c>
      <c r="F67" s="187"/>
      <c r="G67" s="170">
        <f>G50</f>
        <v>264089</v>
      </c>
      <c r="H67" s="171">
        <f>H50</f>
        <v>88</v>
      </c>
      <c r="I67" s="187"/>
      <c r="J67" s="170">
        <f>J50</f>
        <v>251128.91999999998</v>
      </c>
      <c r="K67" s="188">
        <f>K64+K50</f>
        <v>0</v>
      </c>
      <c r="L67" s="187"/>
      <c r="M67" s="170">
        <f>M64+M50</f>
        <v>0</v>
      </c>
      <c r="N67" s="188">
        <f>N64+N50</f>
        <v>0</v>
      </c>
      <c r="O67" s="187"/>
      <c r="P67" s="170">
        <f>P64+P50</f>
        <v>0</v>
      </c>
      <c r="Q67" s="188">
        <f>Q64+Q50</f>
        <v>0</v>
      </c>
      <c r="R67" s="187"/>
      <c r="S67" s="170">
        <f>S64+S50</f>
        <v>0</v>
      </c>
      <c r="T67" s="188">
        <f>T64+T50</f>
        <v>0</v>
      </c>
      <c r="U67" s="187"/>
      <c r="V67" s="170">
        <f>V64+V50</f>
        <v>0</v>
      </c>
      <c r="W67" s="189">
        <f>W64+W50</f>
        <v>264089</v>
      </c>
      <c r="X67" s="189">
        <f>X64+X50</f>
        <v>251128.91999999998</v>
      </c>
      <c r="Y67" s="189">
        <f>W67-X67</f>
        <v>12960.080000000016</v>
      </c>
      <c r="Z67" s="189">
        <f>Y67/W67</f>
        <v>4.9074668009648326E-2</v>
      </c>
      <c r="AA67" s="175"/>
      <c r="AB67" s="129"/>
      <c r="AC67" s="129"/>
      <c r="AD67" s="129"/>
      <c r="AE67" s="7"/>
      <c r="AF67" s="7"/>
      <c r="AG67" s="7"/>
    </row>
    <row r="68" spans="1:33" ht="30" customHeight="1">
      <c r="A68" s="176" t="s">
        <v>72</v>
      </c>
      <c r="B68" s="177">
        <v>4</v>
      </c>
      <c r="C68" s="178" t="s">
        <v>146</v>
      </c>
      <c r="D68" s="179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4"/>
      <c r="X68" s="104"/>
      <c r="Y68" s="180"/>
      <c r="Z68" s="104"/>
      <c r="AA68" s="105"/>
      <c r="AB68" s="7"/>
      <c r="AC68" s="7"/>
      <c r="AD68" s="7"/>
      <c r="AE68" s="7"/>
      <c r="AF68" s="7"/>
      <c r="AG68" s="7"/>
    </row>
    <row r="69" spans="1:33" ht="30" customHeight="1">
      <c r="A69" s="106" t="s">
        <v>74</v>
      </c>
      <c r="B69" s="153" t="s">
        <v>147</v>
      </c>
      <c r="C69" s="190" t="s">
        <v>148</v>
      </c>
      <c r="D69" s="109"/>
      <c r="E69" s="110">
        <f>SUM(E70:E72)</f>
        <v>0</v>
      </c>
      <c r="F69" s="111"/>
      <c r="G69" s="112">
        <f>SUM(G70:G72)</f>
        <v>0</v>
      </c>
      <c r="H69" s="110">
        <f>SUM(H70:H72)</f>
        <v>0</v>
      </c>
      <c r="I69" s="111"/>
      <c r="J69" s="112">
        <f>SUM(J70:J72)</f>
        <v>0</v>
      </c>
      <c r="K69" s="110">
        <f>SUM(K70:K72)</f>
        <v>0</v>
      </c>
      <c r="L69" s="111"/>
      <c r="M69" s="112">
        <f>SUM(M70:M72)</f>
        <v>0</v>
      </c>
      <c r="N69" s="110">
        <f>SUM(N70:N72)</f>
        <v>0</v>
      </c>
      <c r="O69" s="111"/>
      <c r="P69" s="112">
        <f>SUM(P70:P72)</f>
        <v>0</v>
      </c>
      <c r="Q69" s="110">
        <f>SUM(Q70:Q72)</f>
        <v>0</v>
      </c>
      <c r="R69" s="111"/>
      <c r="S69" s="112">
        <f>SUM(S70:S72)</f>
        <v>0</v>
      </c>
      <c r="T69" s="110">
        <f>SUM(T70:T72)</f>
        <v>0</v>
      </c>
      <c r="U69" s="111"/>
      <c r="V69" s="112">
        <f>SUM(V70:V72)</f>
        <v>0</v>
      </c>
      <c r="W69" s="112">
        <f>SUM(W70:W72)</f>
        <v>0</v>
      </c>
      <c r="X69" s="112">
        <f>SUM(X70:X72)</f>
        <v>0</v>
      </c>
      <c r="Y69" s="191">
        <f t="shared" ref="Y69:Y89" si="10">W69-X69</f>
        <v>0</v>
      </c>
      <c r="Z69" s="114" t="e">
        <f t="shared" ref="Z69:Z89" si="11">Y69/W69</f>
        <v>#DIV/0!</v>
      </c>
      <c r="AA69" s="115"/>
      <c r="AB69" s="116"/>
      <c r="AC69" s="116"/>
      <c r="AD69" s="116"/>
      <c r="AE69" s="116"/>
      <c r="AF69" s="116"/>
      <c r="AG69" s="116"/>
    </row>
    <row r="70" spans="1:33" ht="30" customHeight="1">
      <c r="A70" s="117" t="s">
        <v>77</v>
      </c>
      <c r="B70" s="118" t="s">
        <v>149</v>
      </c>
      <c r="C70" s="185" t="s">
        <v>150</v>
      </c>
      <c r="D70" s="192" t="s">
        <v>151</v>
      </c>
      <c r="E70" s="193"/>
      <c r="F70" s="194"/>
      <c r="G70" s="195">
        <f>E70*F70</f>
        <v>0</v>
      </c>
      <c r="H70" s="193"/>
      <c r="I70" s="194"/>
      <c r="J70" s="195">
        <f>H70*I70</f>
        <v>0</v>
      </c>
      <c r="K70" s="121"/>
      <c r="L70" s="194"/>
      <c r="M70" s="123">
        <f>K70*L70</f>
        <v>0</v>
      </c>
      <c r="N70" s="121"/>
      <c r="O70" s="194"/>
      <c r="P70" s="123">
        <f>N70*O70</f>
        <v>0</v>
      </c>
      <c r="Q70" s="121"/>
      <c r="R70" s="194"/>
      <c r="S70" s="123">
        <f>Q70*R70</f>
        <v>0</v>
      </c>
      <c r="T70" s="121"/>
      <c r="U70" s="194"/>
      <c r="V70" s="123">
        <f>T70*U70</f>
        <v>0</v>
      </c>
      <c r="W70" s="124">
        <f>G70+M70+S70</f>
        <v>0</v>
      </c>
      <c r="X70" s="125">
        <f>J70+P70+V70</f>
        <v>0</v>
      </c>
      <c r="Y70" s="125">
        <f t="shared" si="10"/>
        <v>0</v>
      </c>
      <c r="Z70" s="126" t="e">
        <f t="shared" si="11"/>
        <v>#DIV/0!</v>
      </c>
      <c r="AA70" s="127"/>
      <c r="AB70" s="129"/>
      <c r="AC70" s="129"/>
      <c r="AD70" s="129"/>
      <c r="AE70" s="129"/>
      <c r="AF70" s="129"/>
      <c r="AG70" s="129"/>
    </row>
    <row r="71" spans="1:33" ht="30" customHeight="1">
      <c r="A71" s="117" t="s">
        <v>77</v>
      </c>
      <c r="B71" s="118" t="s">
        <v>152</v>
      </c>
      <c r="C71" s="185" t="s">
        <v>150</v>
      </c>
      <c r="D71" s="192" t="s">
        <v>151</v>
      </c>
      <c r="E71" s="193"/>
      <c r="F71" s="194"/>
      <c r="G71" s="195">
        <f>E71*F71</f>
        <v>0</v>
      </c>
      <c r="H71" s="193"/>
      <c r="I71" s="194"/>
      <c r="J71" s="195">
        <f>H71*I71</f>
        <v>0</v>
      </c>
      <c r="K71" s="121"/>
      <c r="L71" s="194"/>
      <c r="M71" s="123">
        <f>K71*L71</f>
        <v>0</v>
      </c>
      <c r="N71" s="121"/>
      <c r="O71" s="194"/>
      <c r="P71" s="123">
        <f>N71*O71</f>
        <v>0</v>
      </c>
      <c r="Q71" s="121"/>
      <c r="R71" s="194"/>
      <c r="S71" s="123">
        <f>Q71*R71</f>
        <v>0</v>
      </c>
      <c r="T71" s="121"/>
      <c r="U71" s="194"/>
      <c r="V71" s="123">
        <f>T71*U71</f>
        <v>0</v>
      </c>
      <c r="W71" s="124">
        <f>G71+M71+S71</f>
        <v>0</v>
      </c>
      <c r="X71" s="125">
        <f>J71+P71+V71</f>
        <v>0</v>
      </c>
      <c r="Y71" s="125">
        <f t="shared" si="10"/>
        <v>0</v>
      </c>
      <c r="Z71" s="126" t="e">
        <f t="shared" si="11"/>
        <v>#DIV/0!</v>
      </c>
      <c r="AA71" s="127"/>
      <c r="AB71" s="129"/>
      <c r="AC71" s="129"/>
      <c r="AD71" s="129"/>
      <c r="AE71" s="129"/>
      <c r="AF71" s="129"/>
      <c r="AG71" s="129"/>
    </row>
    <row r="72" spans="1:33" ht="30" customHeight="1">
      <c r="A72" s="145" t="s">
        <v>77</v>
      </c>
      <c r="B72" s="131" t="s">
        <v>153</v>
      </c>
      <c r="C72" s="161" t="s">
        <v>150</v>
      </c>
      <c r="D72" s="192" t="s">
        <v>151</v>
      </c>
      <c r="E72" s="196"/>
      <c r="F72" s="197"/>
      <c r="G72" s="198">
        <f>E72*F72</f>
        <v>0</v>
      </c>
      <c r="H72" s="196"/>
      <c r="I72" s="197"/>
      <c r="J72" s="198">
        <f>H72*I72</f>
        <v>0</v>
      </c>
      <c r="K72" s="133"/>
      <c r="L72" s="197"/>
      <c r="M72" s="135">
        <f>K72*L72</f>
        <v>0</v>
      </c>
      <c r="N72" s="133"/>
      <c r="O72" s="197"/>
      <c r="P72" s="135">
        <f>N72*O72</f>
        <v>0</v>
      </c>
      <c r="Q72" s="133"/>
      <c r="R72" s="197"/>
      <c r="S72" s="135">
        <f>Q72*R72</f>
        <v>0</v>
      </c>
      <c r="T72" s="133"/>
      <c r="U72" s="197"/>
      <c r="V72" s="135">
        <f>T72*U72</f>
        <v>0</v>
      </c>
      <c r="W72" s="136">
        <f>G72+M72+S72</f>
        <v>0</v>
      </c>
      <c r="X72" s="125">
        <f>J72+P72+V72</f>
        <v>0</v>
      </c>
      <c r="Y72" s="125">
        <f t="shared" si="10"/>
        <v>0</v>
      </c>
      <c r="Z72" s="126" t="e">
        <f t="shared" si="11"/>
        <v>#DIV/0!</v>
      </c>
      <c r="AA72" s="137"/>
      <c r="AB72" s="129"/>
      <c r="AC72" s="129"/>
      <c r="AD72" s="129"/>
      <c r="AE72" s="129"/>
      <c r="AF72" s="129"/>
      <c r="AG72" s="129"/>
    </row>
    <row r="73" spans="1:33" ht="30" customHeight="1">
      <c r="A73" s="106" t="s">
        <v>74</v>
      </c>
      <c r="B73" s="153" t="s">
        <v>154</v>
      </c>
      <c r="C73" s="151" t="s">
        <v>155</v>
      </c>
      <c r="D73" s="139"/>
      <c r="E73" s="140">
        <f>SUM(E74:E76)</f>
        <v>0</v>
      </c>
      <c r="F73" s="141"/>
      <c r="G73" s="142">
        <f>SUM(G74:G76)</f>
        <v>0</v>
      </c>
      <c r="H73" s="140">
        <f>SUM(H74:H76)</f>
        <v>0</v>
      </c>
      <c r="I73" s="141"/>
      <c r="J73" s="142">
        <f>SUM(J74:J76)</f>
        <v>0</v>
      </c>
      <c r="K73" s="140">
        <f>SUM(K74:K76)</f>
        <v>0</v>
      </c>
      <c r="L73" s="141"/>
      <c r="M73" s="142">
        <f>SUM(M74:M76)</f>
        <v>0</v>
      </c>
      <c r="N73" s="140">
        <f>SUM(N74:N76)</f>
        <v>0</v>
      </c>
      <c r="O73" s="141"/>
      <c r="P73" s="142">
        <f>SUM(P74:P76)</f>
        <v>0</v>
      </c>
      <c r="Q73" s="140">
        <f>SUM(Q74:Q76)</f>
        <v>0</v>
      </c>
      <c r="R73" s="141"/>
      <c r="S73" s="142">
        <f>SUM(S74:S76)</f>
        <v>0</v>
      </c>
      <c r="T73" s="140">
        <f>SUM(T74:T76)</f>
        <v>0</v>
      </c>
      <c r="U73" s="141"/>
      <c r="V73" s="142">
        <f>SUM(V74:V76)</f>
        <v>0</v>
      </c>
      <c r="W73" s="142">
        <f>SUM(W74:W76)</f>
        <v>0</v>
      </c>
      <c r="X73" s="142">
        <f>SUM(X74:X76)</f>
        <v>0</v>
      </c>
      <c r="Y73" s="142">
        <f t="shared" si="10"/>
        <v>0</v>
      </c>
      <c r="Z73" s="142" t="e">
        <f t="shared" si="11"/>
        <v>#DIV/0!</v>
      </c>
      <c r="AA73" s="144"/>
      <c r="AB73" s="116"/>
      <c r="AC73" s="116"/>
      <c r="AD73" s="116"/>
      <c r="AE73" s="116"/>
      <c r="AF73" s="116"/>
      <c r="AG73" s="116"/>
    </row>
    <row r="74" spans="1:33" ht="30" customHeight="1">
      <c r="A74" s="117" t="s">
        <v>77</v>
      </c>
      <c r="B74" s="118" t="s">
        <v>156</v>
      </c>
      <c r="C74" s="199" t="s">
        <v>157</v>
      </c>
      <c r="D74" s="200" t="s">
        <v>158</v>
      </c>
      <c r="E74" s="121"/>
      <c r="F74" s="122"/>
      <c r="G74" s="123">
        <f>E74*F74</f>
        <v>0</v>
      </c>
      <c r="H74" s="121"/>
      <c r="I74" s="122"/>
      <c r="J74" s="123">
        <f>H74*I74</f>
        <v>0</v>
      </c>
      <c r="K74" s="121"/>
      <c r="L74" s="122"/>
      <c r="M74" s="123">
        <f>K74*L74</f>
        <v>0</v>
      </c>
      <c r="N74" s="121"/>
      <c r="O74" s="122"/>
      <c r="P74" s="123">
        <f>N74*O74</f>
        <v>0</v>
      </c>
      <c r="Q74" s="121"/>
      <c r="R74" s="122"/>
      <c r="S74" s="123">
        <f>Q74*R74</f>
        <v>0</v>
      </c>
      <c r="T74" s="121"/>
      <c r="U74" s="122"/>
      <c r="V74" s="123">
        <f>T74*U74</f>
        <v>0</v>
      </c>
      <c r="W74" s="124">
        <f>G74+M74+S74</f>
        <v>0</v>
      </c>
      <c r="X74" s="125">
        <f>J74+P74+V74</f>
        <v>0</v>
      </c>
      <c r="Y74" s="125">
        <f t="shared" si="10"/>
        <v>0</v>
      </c>
      <c r="Z74" s="126" t="e">
        <f t="shared" si="11"/>
        <v>#DIV/0!</v>
      </c>
      <c r="AA74" s="127"/>
      <c r="AB74" s="129"/>
      <c r="AC74" s="129"/>
      <c r="AD74" s="129"/>
      <c r="AE74" s="129"/>
      <c r="AF74" s="129"/>
      <c r="AG74" s="129"/>
    </row>
    <row r="75" spans="1:33" ht="30" customHeight="1">
      <c r="A75" s="117" t="s">
        <v>77</v>
      </c>
      <c r="B75" s="118" t="s">
        <v>159</v>
      </c>
      <c r="C75" s="199" t="s">
        <v>133</v>
      </c>
      <c r="D75" s="200" t="s">
        <v>158</v>
      </c>
      <c r="E75" s="121"/>
      <c r="F75" s="122"/>
      <c r="G75" s="123">
        <f>E75*F75</f>
        <v>0</v>
      </c>
      <c r="H75" s="121"/>
      <c r="I75" s="122"/>
      <c r="J75" s="123">
        <f>H75*I75</f>
        <v>0</v>
      </c>
      <c r="K75" s="121"/>
      <c r="L75" s="122"/>
      <c r="M75" s="123">
        <f>K75*L75</f>
        <v>0</v>
      </c>
      <c r="N75" s="121"/>
      <c r="O75" s="122"/>
      <c r="P75" s="123">
        <f>N75*O75</f>
        <v>0</v>
      </c>
      <c r="Q75" s="121"/>
      <c r="R75" s="122"/>
      <c r="S75" s="123">
        <f>Q75*R75</f>
        <v>0</v>
      </c>
      <c r="T75" s="121"/>
      <c r="U75" s="122"/>
      <c r="V75" s="123">
        <f>T75*U75</f>
        <v>0</v>
      </c>
      <c r="W75" s="124">
        <f>G75+M75+S75</f>
        <v>0</v>
      </c>
      <c r="X75" s="125">
        <f>J75+P75+V75</f>
        <v>0</v>
      </c>
      <c r="Y75" s="125">
        <f t="shared" si="10"/>
        <v>0</v>
      </c>
      <c r="Z75" s="126" t="e">
        <f t="shared" si="11"/>
        <v>#DIV/0!</v>
      </c>
      <c r="AA75" s="127"/>
      <c r="AB75" s="129"/>
      <c r="AC75" s="129"/>
      <c r="AD75" s="129"/>
      <c r="AE75" s="129"/>
      <c r="AF75" s="129"/>
      <c r="AG75" s="129"/>
    </row>
    <row r="76" spans="1:33" ht="30" customHeight="1">
      <c r="A76" s="130" t="s">
        <v>77</v>
      </c>
      <c r="B76" s="152" t="s">
        <v>160</v>
      </c>
      <c r="C76" s="201" t="s">
        <v>135</v>
      </c>
      <c r="D76" s="200" t="s">
        <v>158</v>
      </c>
      <c r="E76" s="133"/>
      <c r="F76" s="134"/>
      <c r="G76" s="135">
        <f>E76*F76</f>
        <v>0</v>
      </c>
      <c r="H76" s="133"/>
      <c r="I76" s="134"/>
      <c r="J76" s="135">
        <f>H76*I76</f>
        <v>0</v>
      </c>
      <c r="K76" s="133"/>
      <c r="L76" s="134"/>
      <c r="M76" s="135">
        <f>K76*L76</f>
        <v>0</v>
      </c>
      <c r="N76" s="133"/>
      <c r="O76" s="134"/>
      <c r="P76" s="135">
        <f>N76*O76</f>
        <v>0</v>
      </c>
      <c r="Q76" s="133"/>
      <c r="R76" s="134"/>
      <c r="S76" s="135">
        <f>Q76*R76</f>
        <v>0</v>
      </c>
      <c r="T76" s="133"/>
      <c r="U76" s="134"/>
      <c r="V76" s="135">
        <f>T76*U76</f>
        <v>0</v>
      </c>
      <c r="W76" s="136">
        <f>G76+M76+S76</f>
        <v>0</v>
      </c>
      <c r="X76" s="125">
        <f>J76+P76+V76</f>
        <v>0</v>
      </c>
      <c r="Y76" s="125">
        <f t="shared" si="10"/>
        <v>0</v>
      </c>
      <c r="Z76" s="126" t="e">
        <f t="shared" si="11"/>
        <v>#DIV/0!</v>
      </c>
      <c r="AA76" s="137"/>
      <c r="AB76" s="129"/>
      <c r="AC76" s="129"/>
      <c r="AD76" s="129"/>
      <c r="AE76" s="129"/>
      <c r="AF76" s="129"/>
      <c r="AG76" s="129"/>
    </row>
    <row r="77" spans="1:33" ht="30" customHeight="1">
      <c r="A77" s="106" t="s">
        <v>74</v>
      </c>
      <c r="B77" s="153" t="s">
        <v>161</v>
      </c>
      <c r="C77" s="151" t="s">
        <v>162</v>
      </c>
      <c r="D77" s="139"/>
      <c r="E77" s="140">
        <f>SUM(E78:E80)</f>
        <v>0</v>
      </c>
      <c r="F77" s="141"/>
      <c r="G77" s="142">
        <f>SUM(G78:G80)</f>
        <v>0</v>
      </c>
      <c r="H77" s="140">
        <f>SUM(H78:H80)</f>
        <v>0</v>
      </c>
      <c r="I77" s="141"/>
      <c r="J77" s="142">
        <f>SUM(J78:J80)</f>
        <v>0</v>
      </c>
      <c r="K77" s="140">
        <f>SUM(K78:K80)</f>
        <v>0</v>
      </c>
      <c r="L77" s="141"/>
      <c r="M77" s="142">
        <f>SUM(M78:M80)</f>
        <v>0</v>
      </c>
      <c r="N77" s="140">
        <f>SUM(N78:N80)</f>
        <v>0</v>
      </c>
      <c r="O77" s="141"/>
      <c r="P77" s="142">
        <f>SUM(P78:P80)</f>
        <v>0</v>
      </c>
      <c r="Q77" s="140">
        <f>SUM(Q78:Q80)</f>
        <v>0</v>
      </c>
      <c r="R77" s="141"/>
      <c r="S77" s="142">
        <f>SUM(S78:S80)</f>
        <v>0</v>
      </c>
      <c r="T77" s="140">
        <f>SUM(T78:T80)</f>
        <v>0</v>
      </c>
      <c r="U77" s="141"/>
      <c r="V77" s="142">
        <f>SUM(V78:V80)</f>
        <v>0</v>
      </c>
      <c r="W77" s="142">
        <f>SUM(W78:W80)</f>
        <v>0</v>
      </c>
      <c r="X77" s="142">
        <f>SUM(X78:X80)</f>
        <v>0</v>
      </c>
      <c r="Y77" s="142">
        <f t="shared" si="10"/>
        <v>0</v>
      </c>
      <c r="Z77" s="142" t="e">
        <f t="shared" si="11"/>
        <v>#DIV/0!</v>
      </c>
      <c r="AA77" s="144"/>
      <c r="AB77" s="116"/>
      <c r="AC77" s="116"/>
      <c r="AD77" s="116"/>
      <c r="AE77" s="116"/>
      <c r="AF77" s="116"/>
      <c r="AG77" s="116"/>
    </row>
    <row r="78" spans="1:33" ht="30" customHeight="1">
      <c r="A78" s="117" t="s">
        <v>77</v>
      </c>
      <c r="B78" s="118" t="s">
        <v>163</v>
      </c>
      <c r="C78" s="199" t="s">
        <v>164</v>
      </c>
      <c r="D78" s="200" t="s">
        <v>165</v>
      </c>
      <c r="E78" s="121"/>
      <c r="F78" s="122"/>
      <c r="G78" s="123">
        <f>E78*F78</f>
        <v>0</v>
      </c>
      <c r="H78" s="121"/>
      <c r="I78" s="122"/>
      <c r="J78" s="123">
        <f>H78*I78</f>
        <v>0</v>
      </c>
      <c r="K78" s="121"/>
      <c r="L78" s="122"/>
      <c r="M78" s="123">
        <f>K78*L78</f>
        <v>0</v>
      </c>
      <c r="N78" s="121"/>
      <c r="O78" s="122"/>
      <c r="P78" s="123">
        <f>N78*O78</f>
        <v>0</v>
      </c>
      <c r="Q78" s="121"/>
      <c r="R78" s="122"/>
      <c r="S78" s="123">
        <f>Q78*R78</f>
        <v>0</v>
      </c>
      <c r="T78" s="121"/>
      <c r="U78" s="122"/>
      <c r="V78" s="123">
        <f>T78*U78</f>
        <v>0</v>
      </c>
      <c r="W78" s="124">
        <f>G78+M78+S78</f>
        <v>0</v>
      </c>
      <c r="X78" s="125">
        <f>J78+P78+V78</f>
        <v>0</v>
      </c>
      <c r="Y78" s="125">
        <f t="shared" si="10"/>
        <v>0</v>
      </c>
      <c r="Z78" s="126" t="e">
        <f t="shared" si="11"/>
        <v>#DIV/0!</v>
      </c>
      <c r="AA78" s="127"/>
      <c r="AB78" s="129"/>
      <c r="AC78" s="129"/>
      <c r="AD78" s="129"/>
      <c r="AE78" s="129"/>
      <c r="AF78" s="129"/>
      <c r="AG78" s="129"/>
    </row>
    <row r="79" spans="1:33" ht="30" customHeight="1">
      <c r="A79" s="117" t="s">
        <v>77</v>
      </c>
      <c r="B79" s="118" t="s">
        <v>166</v>
      </c>
      <c r="C79" s="199" t="s">
        <v>167</v>
      </c>
      <c r="D79" s="200" t="s">
        <v>165</v>
      </c>
      <c r="E79" s="121"/>
      <c r="F79" s="122"/>
      <c r="G79" s="123">
        <f>E79*F79</f>
        <v>0</v>
      </c>
      <c r="H79" s="121"/>
      <c r="I79" s="122"/>
      <c r="J79" s="123">
        <f>H79*I79</f>
        <v>0</v>
      </c>
      <c r="K79" s="121"/>
      <c r="L79" s="122"/>
      <c r="M79" s="123">
        <f>K79*L79</f>
        <v>0</v>
      </c>
      <c r="N79" s="121"/>
      <c r="O79" s="122"/>
      <c r="P79" s="123">
        <f>N79*O79</f>
        <v>0</v>
      </c>
      <c r="Q79" s="121"/>
      <c r="R79" s="122"/>
      <c r="S79" s="123">
        <f>Q79*R79</f>
        <v>0</v>
      </c>
      <c r="T79" s="121"/>
      <c r="U79" s="122"/>
      <c r="V79" s="123">
        <f>T79*U79</f>
        <v>0</v>
      </c>
      <c r="W79" s="124">
        <f>G79+M79+S79</f>
        <v>0</v>
      </c>
      <c r="X79" s="125">
        <f>J79+P79+V79</f>
        <v>0</v>
      </c>
      <c r="Y79" s="125">
        <f t="shared" si="10"/>
        <v>0</v>
      </c>
      <c r="Z79" s="126" t="e">
        <f t="shared" si="11"/>
        <v>#DIV/0!</v>
      </c>
      <c r="AA79" s="127"/>
      <c r="AB79" s="129"/>
      <c r="AC79" s="129"/>
      <c r="AD79" s="129"/>
      <c r="AE79" s="129"/>
      <c r="AF79" s="129"/>
      <c r="AG79" s="129"/>
    </row>
    <row r="80" spans="1:33" ht="30" customHeight="1">
      <c r="A80" s="130" t="s">
        <v>77</v>
      </c>
      <c r="B80" s="152" t="s">
        <v>168</v>
      </c>
      <c r="C80" s="201" t="s">
        <v>169</v>
      </c>
      <c r="D80" s="202" t="s">
        <v>165</v>
      </c>
      <c r="E80" s="133"/>
      <c r="F80" s="134"/>
      <c r="G80" s="135">
        <f>E80*F80</f>
        <v>0</v>
      </c>
      <c r="H80" s="133"/>
      <c r="I80" s="134"/>
      <c r="J80" s="135">
        <f>H80*I80</f>
        <v>0</v>
      </c>
      <c r="K80" s="133"/>
      <c r="L80" s="134"/>
      <c r="M80" s="135">
        <f>K80*L80</f>
        <v>0</v>
      </c>
      <c r="N80" s="133"/>
      <c r="O80" s="134"/>
      <c r="P80" s="135">
        <f>N80*O80</f>
        <v>0</v>
      </c>
      <c r="Q80" s="133"/>
      <c r="R80" s="134"/>
      <c r="S80" s="135">
        <f>Q80*R80</f>
        <v>0</v>
      </c>
      <c r="T80" s="133"/>
      <c r="U80" s="134"/>
      <c r="V80" s="135">
        <f>T80*U80</f>
        <v>0</v>
      </c>
      <c r="W80" s="136">
        <f>G80+M80+S80</f>
        <v>0</v>
      </c>
      <c r="X80" s="125">
        <f>J80+P80+V80</f>
        <v>0</v>
      </c>
      <c r="Y80" s="125">
        <f t="shared" si="10"/>
        <v>0</v>
      </c>
      <c r="Z80" s="126" t="e">
        <f t="shared" si="11"/>
        <v>#DIV/0!</v>
      </c>
      <c r="AA80" s="137"/>
      <c r="AB80" s="129"/>
      <c r="AC80" s="129"/>
      <c r="AD80" s="129"/>
      <c r="AE80" s="129"/>
      <c r="AF80" s="129"/>
      <c r="AG80" s="129"/>
    </row>
    <row r="81" spans="1:33" ht="30" customHeight="1">
      <c r="A81" s="106" t="s">
        <v>74</v>
      </c>
      <c r="B81" s="153" t="s">
        <v>170</v>
      </c>
      <c r="C81" s="151" t="s">
        <v>171</v>
      </c>
      <c r="D81" s="139"/>
      <c r="E81" s="140">
        <f>SUM(E82:E84)</f>
        <v>0</v>
      </c>
      <c r="F81" s="141"/>
      <c r="G81" s="142">
        <f>SUM(G82:G84)</f>
        <v>0</v>
      </c>
      <c r="H81" s="140">
        <f>SUM(H82:H84)</f>
        <v>0</v>
      </c>
      <c r="I81" s="141"/>
      <c r="J81" s="142">
        <f>SUM(J82:J84)</f>
        <v>0</v>
      </c>
      <c r="K81" s="140">
        <f>SUM(K82:K84)</f>
        <v>0</v>
      </c>
      <c r="L81" s="141"/>
      <c r="M81" s="142">
        <f>SUM(M82:M84)</f>
        <v>0</v>
      </c>
      <c r="N81" s="140">
        <f>SUM(N82:N84)</f>
        <v>0</v>
      </c>
      <c r="O81" s="141"/>
      <c r="P81" s="142">
        <f>SUM(P82:P84)</f>
        <v>0</v>
      </c>
      <c r="Q81" s="140">
        <f>SUM(Q82:Q84)</f>
        <v>0</v>
      </c>
      <c r="R81" s="141"/>
      <c r="S81" s="142">
        <f>SUM(S82:S84)</f>
        <v>0</v>
      </c>
      <c r="T81" s="140">
        <f>SUM(T82:T84)</f>
        <v>0</v>
      </c>
      <c r="U81" s="141"/>
      <c r="V81" s="142">
        <f>SUM(V82:V84)</f>
        <v>0</v>
      </c>
      <c r="W81" s="142">
        <f>SUM(W82:W84)</f>
        <v>0</v>
      </c>
      <c r="X81" s="142">
        <f>SUM(X82:X84)</f>
        <v>0</v>
      </c>
      <c r="Y81" s="142">
        <f t="shared" si="10"/>
        <v>0</v>
      </c>
      <c r="Z81" s="142" t="e">
        <f t="shared" si="11"/>
        <v>#DIV/0!</v>
      </c>
      <c r="AA81" s="144"/>
      <c r="AB81" s="116"/>
      <c r="AC81" s="116"/>
      <c r="AD81" s="116"/>
      <c r="AE81" s="116"/>
      <c r="AF81" s="116"/>
      <c r="AG81" s="116"/>
    </row>
    <row r="82" spans="1:33" ht="30" customHeight="1">
      <c r="A82" s="117" t="s">
        <v>77</v>
      </c>
      <c r="B82" s="118" t="s">
        <v>172</v>
      </c>
      <c r="C82" s="185" t="s">
        <v>173</v>
      </c>
      <c r="D82" s="200" t="s">
        <v>111</v>
      </c>
      <c r="E82" s="121"/>
      <c r="F82" s="122"/>
      <c r="G82" s="123">
        <f>E82*F82</f>
        <v>0</v>
      </c>
      <c r="H82" s="121"/>
      <c r="I82" s="122"/>
      <c r="J82" s="123">
        <f>H82*I82</f>
        <v>0</v>
      </c>
      <c r="K82" s="121"/>
      <c r="L82" s="122"/>
      <c r="M82" s="123">
        <f>K82*L82</f>
        <v>0</v>
      </c>
      <c r="N82" s="121"/>
      <c r="O82" s="122"/>
      <c r="P82" s="123">
        <f>N82*O82</f>
        <v>0</v>
      </c>
      <c r="Q82" s="121"/>
      <c r="R82" s="122"/>
      <c r="S82" s="123">
        <f>Q82*R82</f>
        <v>0</v>
      </c>
      <c r="T82" s="121"/>
      <c r="U82" s="122"/>
      <c r="V82" s="123">
        <f>T82*U82</f>
        <v>0</v>
      </c>
      <c r="W82" s="124">
        <f>G82+M82+S82</f>
        <v>0</v>
      </c>
      <c r="X82" s="125">
        <f>J82+P82+V82</f>
        <v>0</v>
      </c>
      <c r="Y82" s="125">
        <f t="shared" si="10"/>
        <v>0</v>
      </c>
      <c r="Z82" s="126" t="e">
        <f t="shared" si="11"/>
        <v>#DIV/0!</v>
      </c>
      <c r="AA82" s="127"/>
      <c r="AB82" s="129"/>
      <c r="AC82" s="129"/>
      <c r="AD82" s="129"/>
      <c r="AE82" s="129"/>
      <c r="AF82" s="129"/>
      <c r="AG82" s="129"/>
    </row>
    <row r="83" spans="1:33" ht="30" customHeight="1">
      <c r="A83" s="117" t="s">
        <v>77</v>
      </c>
      <c r="B83" s="118" t="s">
        <v>174</v>
      </c>
      <c r="C83" s="185" t="s">
        <v>173</v>
      </c>
      <c r="D83" s="200" t="s">
        <v>111</v>
      </c>
      <c r="E83" s="121"/>
      <c r="F83" s="122"/>
      <c r="G83" s="123">
        <f>E83*F83</f>
        <v>0</v>
      </c>
      <c r="H83" s="121"/>
      <c r="I83" s="122"/>
      <c r="J83" s="123">
        <f>H83*I83</f>
        <v>0</v>
      </c>
      <c r="K83" s="121"/>
      <c r="L83" s="122"/>
      <c r="M83" s="123">
        <f>K83*L83</f>
        <v>0</v>
      </c>
      <c r="N83" s="121"/>
      <c r="O83" s="122"/>
      <c r="P83" s="123">
        <f>N83*O83</f>
        <v>0</v>
      </c>
      <c r="Q83" s="121"/>
      <c r="R83" s="122"/>
      <c r="S83" s="123">
        <f>Q83*R83</f>
        <v>0</v>
      </c>
      <c r="T83" s="121"/>
      <c r="U83" s="122"/>
      <c r="V83" s="123">
        <f>T83*U83</f>
        <v>0</v>
      </c>
      <c r="W83" s="124">
        <f>G83+M83+S83</f>
        <v>0</v>
      </c>
      <c r="X83" s="125">
        <f>J83+P83+V83</f>
        <v>0</v>
      </c>
      <c r="Y83" s="125">
        <f t="shared" si="10"/>
        <v>0</v>
      </c>
      <c r="Z83" s="126" t="e">
        <f t="shared" si="11"/>
        <v>#DIV/0!</v>
      </c>
      <c r="AA83" s="127"/>
      <c r="AB83" s="129"/>
      <c r="AC83" s="129"/>
      <c r="AD83" s="129"/>
      <c r="AE83" s="129"/>
      <c r="AF83" s="129"/>
      <c r="AG83" s="129"/>
    </row>
    <row r="84" spans="1:33" ht="30" customHeight="1">
      <c r="A84" s="130" t="s">
        <v>77</v>
      </c>
      <c r="B84" s="131" t="s">
        <v>175</v>
      </c>
      <c r="C84" s="161" t="s">
        <v>173</v>
      </c>
      <c r="D84" s="202" t="s">
        <v>111</v>
      </c>
      <c r="E84" s="133"/>
      <c r="F84" s="134"/>
      <c r="G84" s="135">
        <f>E84*F84</f>
        <v>0</v>
      </c>
      <c r="H84" s="133"/>
      <c r="I84" s="134"/>
      <c r="J84" s="135">
        <f>H84*I84</f>
        <v>0</v>
      </c>
      <c r="K84" s="133"/>
      <c r="L84" s="134"/>
      <c r="M84" s="135">
        <f>K84*L84</f>
        <v>0</v>
      </c>
      <c r="N84" s="133"/>
      <c r="O84" s="134"/>
      <c r="P84" s="135">
        <f>N84*O84</f>
        <v>0</v>
      </c>
      <c r="Q84" s="133"/>
      <c r="R84" s="134"/>
      <c r="S84" s="135">
        <f>Q84*R84</f>
        <v>0</v>
      </c>
      <c r="T84" s="133"/>
      <c r="U84" s="134"/>
      <c r="V84" s="135">
        <f>T84*U84</f>
        <v>0</v>
      </c>
      <c r="W84" s="136">
        <f>G84+M84+S84</f>
        <v>0</v>
      </c>
      <c r="X84" s="125">
        <f>J84+P84+V84</f>
        <v>0</v>
      </c>
      <c r="Y84" s="125">
        <f t="shared" si="10"/>
        <v>0</v>
      </c>
      <c r="Z84" s="126" t="e">
        <f t="shared" si="11"/>
        <v>#DIV/0!</v>
      </c>
      <c r="AA84" s="137"/>
      <c r="AB84" s="129"/>
      <c r="AC84" s="129"/>
      <c r="AD84" s="129"/>
      <c r="AE84" s="129"/>
      <c r="AF84" s="129"/>
      <c r="AG84" s="129"/>
    </row>
    <row r="85" spans="1:33" ht="30" customHeight="1">
      <c r="A85" s="106" t="s">
        <v>74</v>
      </c>
      <c r="B85" s="153" t="s">
        <v>176</v>
      </c>
      <c r="C85" s="151" t="s">
        <v>177</v>
      </c>
      <c r="D85" s="139"/>
      <c r="E85" s="140">
        <f>SUM(E86:E88)</f>
        <v>0</v>
      </c>
      <c r="F85" s="141"/>
      <c r="G85" s="142">
        <f>SUM(G86:G88)</f>
        <v>0</v>
      </c>
      <c r="H85" s="140">
        <f>SUM(H86:H88)</f>
        <v>0</v>
      </c>
      <c r="I85" s="141"/>
      <c r="J85" s="142">
        <f>SUM(J86:J88)</f>
        <v>0</v>
      </c>
      <c r="K85" s="140">
        <f>SUM(K86:K88)</f>
        <v>0</v>
      </c>
      <c r="L85" s="141"/>
      <c r="M85" s="142">
        <f>SUM(M86:M88)</f>
        <v>0</v>
      </c>
      <c r="N85" s="140">
        <f>SUM(N86:N88)</f>
        <v>0</v>
      </c>
      <c r="O85" s="141"/>
      <c r="P85" s="142">
        <f>SUM(P86:P88)</f>
        <v>0</v>
      </c>
      <c r="Q85" s="140">
        <f>SUM(Q86:Q88)</f>
        <v>0</v>
      </c>
      <c r="R85" s="141"/>
      <c r="S85" s="142">
        <f>SUM(S86:S88)</f>
        <v>0</v>
      </c>
      <c r="T85" s="140">
        <f>SUM(T86:T88)</f>
        <v>0</v>
      </c>
      <c r="U85" s="141"/>
      <c r="V85" s="142">
        <f>SUM(V86:V88)</f>
        <v>0</v>
      </c>
      <c r="W85" s="142">
        <f>SUM(W86:W88)</f>
        <v>0</v>
      </c>
      <c r="X85" s="142">
        <f>SUM(X86:X88)</f>
        <v>0</v>
      </c>
      <c r="Y85" s="142">
        <f t="shared" si="10"/>
        <v>0</v>
      </c>
      <c r="Z85" s="142" t="e">
        <f t="shared" si="11"/>
        <v>#DIV/0!</v>
      </c>
      <c r="AA85" s="144"/>
      <c r="AB85" s="116"/>
      <c r="AC85" s="116"/>
      <c r="AD85" s="116"/>
      <c r="AE85" s="116"/>
      <c r="AF85" s="116"/>
      <c r="AG85" s="116"/>
    </row>
    <row r="86" spans="1:33" ht="30" customHeight="1">
      <c r="A86" s="117" t="s">
        <v>77</v>
      </c>
      <c r="B86" s="118" t="s">
        <v>178</v>
      </c>
      <c r="C86" s="185" t="s">
        <v>173</v>
      </c>
      <c r="D86" s="200" t="s">
        <v>111</v>
      </c>
      <c r="E86" s="121"/>
      <c r="F86" s="122"/>
      <c r="G86" s="123">
        <f>E86*F86</f>
        <v>0</v>
      </c>
      <c r="H86" s="121"/>
      <c r="I86" s="122"/>
      <c r="J86" s="123">
        <f>H86*I86</f>
        <v>0</v>
      </c>
      <c r="K86" s="121"/>
      <c r="L86" s="122"/>
      <c r="M86" s="123">
        <f>K86*L86</f>
        <v>0</v>
      </c>
      <c r="N86" s="121"/>
      <c r="O86" s="122"/>
      <c r="P86" s="123">
        <f>N86*O86</f>
        <v>0</v>
      </c>
      <c r="Q86" s="121"/>
      <c r="R86" s="122"/>
      <c r="S86" s="123">
        <f>Q86*R86</f>
        <v>0</v>
      </c>
      <c r="T86" s="121"/>
      <c r="U86" s="122"/>
      <c r="V86" s="123">
        <f>T86*U86</f>
        <v>0</v>
      </c>
      <c r="W86" s="124">
        <f>G86+M86+S86</f>
        <v>0</v>
      </c>
      <c r="X86" s="125">
        <f>J86+P86+V86</f>
        <v>0</v>
      </c>
      <c r="Y86" s="125">
        <f t="shared" si="10"/>
        <v>0</v>
      </c>
      <c r="Z86" s="126" t="e">
        <f t="shared" si="11"/>
        <v>#DIV/0!</v>
      </c>
      <c r="AA86" s="127"/>
      <c r="AB86" s="129"/>
      <c r="AC86" s="129"/>
      <c r="AD86" s="129"/>
      <c r="AE86" s="129"/>
      <c r="AF86" s="129"/>
      <c r="AG86" s="129"/>
    </row>
    <row r="87" spans="1:33" ht="30" customHeight="1">
      <c r="A87" s="117" t="s">
        <v>77</v>
      </c>
      <c r="B87" s="118" t="s">
        <v>179</v>
      </c>
      <c r="C87" s="185" t="s">
        <v>173</v>
      </c>
      <c r="D87" s="200" t="s">
        <v>111</v>
      </c>
      <c r="E87" s="121"/>
      <c r="F87" s="122"/>
      <c r="G87" s="123">
        <f>E87*F87</f>
        <v>0</v>
      </c>
      <c r="H87" s="121"/>
      <c r="I87" s="122"/>
      <c r="J87" s="123">
        <f>H87*I87</f>
        <v>0</v>
      </c>
      <c r="K87" s="121"/>
      <c r="L87" s="122"/>
      <c r="M87" s="123">
        <f>K87*L87</f>
        <v>0</v>
      </c>
      <c r="N87" s="121"/>
      <c r="O87" s="122"/>
      <c r="P87" s="123">
        <f>N87*O87</f>
        <v>0</v>
      </c>
      <c r="Q87" s="121"/>
      <c r="R87" s="122"/>
      <c r="S87" s="123">
        <f>Q87*R87</f>
        <v>0</v>
      </c>
      <c r="T87" s="121"/>
      <c r="U87" s="122"/>
      <c r="V87" s="123">
        <f>T87*U87</f>
        <v>0</v>
      </c>
      <c r="W87" s="124">
        <f>G87+M87+S87</f>
        <v>0</v>
      </c>
      <c r="X87" s="125">
        <f>J87+P87+V87</f>
        <v>0</v>
      </c>
      <c r="Y87" s="125">
        <f t="shared" si="10"/>
        <v>0</v>
      </c>
      <c r="Z87" s="126" t="e">
        <f t="shared" si="11"/>
        <v>#DIV/0!</v>
      </c>
      <c r="AA87" s="127"/>
      <c r="AB87" s="129"/>
      <c r="AC87" s="129"/>
      <c r="AD87" s="129"/>
      <c r="AE87" s="129"/>
      <c r="AF87" s="129"/>
      <c r="AG87" s="129"/>
    </row>
    <row r="88" spans="1:33" ht="30" customHeight="1">
      <c r="A88" s="130" t="s">
        <v>77</v>
      </c>
      <c r="B88" s="152" t="s">
        <v>180</v>
      </c>
      <c r="C88" s="161" t="s">
        <v>173</v>
      </c>
      <c r="D88" s="202" t="s">
        <v>111</v>
      </c>
      <c r="E88" s="133"/>
      <c r="F88" s="134"/>
      <c r="G88" s="135">
        <f>E88*F88</f>
        <v>0</v>
      </c>
      <c r="H88" s="133"/>
      <c r="I88" s="134"/>
      <c r="J88" s="135">
        <f>H88*I88</f>
        <v>0</v>
      </c>
      <c r="K88" s="133"/>
      <c r="L88" s="134"/>
      <c r="M88" s="135">
        <f>K88*L88</f>
        <v>0</v>
      </c>
      <c r="N88" s="133"/>
      <c r="O88" s="134"/>
      <c r="P88" s="135">
        <f>N88*O88</f>
        <v>0</v>
      </c>
      <c r="Q88" s="133"/>
      <c r="R88" s="134"/>
      <c r="S88" s="135">
        <f>Q88*R88</f>
        <v>0</v>
      </c>
      <c r="T88" s="133"/>
      <c r="U88" s="134"/>
      <c r="V88" s="135">
        <f>T88*U88</f>
        <v>0</v>
      </c>
      <c r="W88" s="136">
        <f>G88+M88+S88</f>
        <v>0</v>
      </c>
      <c r="X88" s="125">
        <f>J88+P88+V88</f>
        <v>0</v>
      </c>
      <c r="Y88" s="163">
        <f t="shared" si="10"/>
        <v>0</v>
      </c>
      <c r="Z88" s="126" t="e">
        <f t="shared" si="11"/>
        <v>#DIV/0!</v>
      </c>
      <c r="AA88" s="137"/>
      <c r="AB88" s="129"/>
      <c r="AC88" s="129"/>
      <c r="AD88" s="129"/>
      <c r="AE88" s="129"/>
      <c r="AF88" s="129"/>
      <c r="AG88" s="129"/>
    </row>
    <row r="89" spans="1:33" ht="30" customHeight="1">
      <c r="A89" s="164" t="s">
        <v>181</v>
      </c>
      <c r="B89" s="165"/>
      <c r="C89" s="166"/>
      <c r="D89" s="167"/>
      <c r="E89" s="171">
        <f>E85+E81+E77+E73+E69</f>
        <v>0</v>
      </c>
      <c r="F89" s="187"/>
      <c r="G89" s="170">
        <f>G85+G81+G77+G73+G69</f>
        <v>0</v>
      </c>
      <c r="H89" s="171">
        <f>H85+H81+H77+H73+H69</f>
        <v>0</v>
      </c>
      <c r="I89" s="187"/>
      <c r="J89" s="170">
        <f>J85+J81+J77+J73+J69</f>
        <v>0</v>
      </c>
      <c r="K89" s="188">
        <f>K85+K81+K77+K73+K69</f>
        <v>0</v>
      </c>
      <c r="L89" s="187"/>
      <c r="M89" s="170">
        <f>M85+M81+M77+M73+M69</f>
        <v>0</v>
      </c>
      <c r="N89" s="188">
        <f>N85+N81+N77+N73+N69</f>
        <v>0</v>
      </c>
      <c r="O89" s="187"/>
      <c r="P89" s="170">
        <f>P85+P81+P77+P73+P69</f>
        <v>0</v>
      </c>
      <c r="Q89" s="188">
        <f>Q85+Q81+Q77+Q73+Q69</f>
        <v>0</v>
      </c>
      <c r="R89" s="187"/>
      <c r="S89" s="170">
        <f>S85+S81+S77+S73+S69</f>
        <v>0</v>
      </c>
      <c r="T89" s="188">
        <f>T85+T81+T77+T73+T69</f>
        <v>0</v>
      </c>
      <c r="U89" s="187"/>
      <c r="V89" s="170">
        <f>V85+V81+V77+V73+V69</f>
        <v>0</v>
      </c>
      <c r="W89" s="189">
        <f>W85+W81+W77+W73+W69</f>
        <v>0</v>
      </c>
      <c r="X89" s="203">
        <f>X85+X81+X77+X73+X69</f>
        <v>0</v>
      </c>
      <c r="Y89" s="204">
        <f t="shared" si="10"/>
        <v>0</v>
      </c>
      <c r="Z89" s="204" t="e">
        <f t="shared" si="11"/>
        <v>#DIV/0!</v>
      </c>
      <c r="AA89" s="175"/>
      <c r="AB89" s="7"/>
      <c r="AC89" s="7"/>
      <c r="AD89" s="7"/>
      <c r="AE89" s="7"/>
      <c r="AF89" s="7"/>
      <c r="AG89" s="7"/>
    </row>
    <row r="90" spans="1:33" ht="30" customHeight="1">
      <c r="A90" s="205" t="s">
        <v>72</v>
      </c>
      <c r="B90" s="206">
        <v>5</v>
      </c>
      <c r="C90" s="207" t="s">
        <v>182</v>
      </c>
      <c r="D90" s="102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4"/>
      <c r="X90" s="104"/>
      <c r="Y90" s="208"/>
      <c r="Z90" s="104"/>
      <c r="AA90" s="105"/>
      <c r="AB90" s="7"/>
      <c r="AC90" s="7"/>
      <c r="AD90" s="7"/>
      <c r="AE90" s="7"/>
      <c r="AF90" s="7"/>
      <c r="AG90" s="7"/>
    </row>
    <row r="91" spans="1:33" ht="30" customHeight="1">
      <c r="A91" s="106" t="s">
        <v>74</v>
      </c>
      <c r="B91" s="153" t="s">
        <v>183</v>
      </c>
      <c r="C91" s="138" t="s">
        <v>184</v>
      </c>
      <c r="D91" s="139"/>
      <c r="E91" s="140">
        <f>SUM(E92:E94)</f>
        <v>0</v>
      </c>
      <c r="F91" s="141"/>
      <c r="G91" s="142">
        <f>SUM(G92:G94)</f>
        <v>0</v>
      </c>
      <c r="H91" s="140">
        <f>SUM(H92:H94)</f>
        <v>0</v>
      </c>
      <c r="I91" s="141"/>
      <c r="J91" s="142">
        <f>SUM(J92:J94)</f>
        <v>0</v>
      </c>
      <c r="K91" s="140">
        <f>SUM(K92:K94)</f>
        <v>0</v>
      </c>
      <c r="L91" s="141"/>
      <c r="M91" s="142">
        <f>SUM(M92:M94)</f>
        <v>0</v>
      </c>
      <c r="N91" s="140">
        <f>SUM(N92:N94)</f>
        <v>0</v>
      </c>
      <c r="O91" s="141"/>
      <c r="P91" s="142">
        <f>SUM(P92:P94)</f>
        <v>0</v>
      </c>
      <c r="Q91" s="140">
        <f>SUM(Q92:Q94)</f>
        <v>0</v>
      </c>
      <c r="R91" s="141"/>
      <c r="S91" s="142">
        <f>SUM(S92:S94)</f>
        <v>0</v>
      </c>
      <c r="T91" s="140">
        <f>SUM(T92:T94)</f>
        <v>0</v>
      </c>
      <c r="U91" s="141"/>
      <c r="V91" s="142">
        <f>SUM(V92:V94)</f>
        <v>0</v>
      </c>
      <c r="W91" s="209">
        <f>SUM(W92:W94)</f>
        <v>0</v>
      </c>
      <c r="X91" s="209">
        <f>SUM(X92:X94)</f>
        <v>0</v>
      </c>
      <c r="Y91" s="209">
        <f t="shared" ref="Y91:Y103" si="12">W91-X91</f>
        <v>0</v>
      </c>
      <c r="Z91" s="114" t="e">
        <f t="shared" ref="Z91:Z103" si="13">Y91/W91</f>
        <v>#DIV/0!</v>
      </c>
      <c r="AA91" s="144"/>
      <c r="AB91" s="129"/>
      <c r="AC91" s="129"/>
      <c r="AD91" s="129"/>
      <c r="AE91" s="129"/>
      <c r="AF91" s="129"/>
      <c r="AG91" s="129"/>
    </row>
    <row r="92" spans="1:33" ht="30" customHeight="1">
      <c r="A92" s="117" t="s">
        <v>77</v>
      </c>
      <c r="B92" s="118" t="s">
        <v>185</v>
      </c>
      <c r="C92" s="210" t="s">
        <v>186</v>
      </c>
      <c r="D92" s="200" t="s">
        <v>187</v>
      </c>
      <c r="E92" s="121"/>
      <c r="F92" s="122"/>
      <c r="G92" s="123">
        <f>E92*F92</f>
        <v>0</v>
      </c>
      <c r="H92" s="121"/>
      <c r="I92" s="122"/>
      <c r="J92" s="123">
        <f>H92*I92</f>
        <v>0</v>
      </c>
      <c r="K92" s="121"/>
      <c r="L92" s="122"/>
      <c r="M92" s="123">
        <f>K92*L92</f>
        <v>0</v>
      </c>
      <c r="N92" s="121"/>
      <c r="O92" s="122"/>
      <c r="P92" s="123">
        <f>N92*O92</f>
        <v>0</v>
      </c>
      <c r="Q92" s="121"/>
      <c r="R92" s="122"/>
      <c r="S92" s="123">
        <f>Q92*R92</f>
        <v>0</v>
      </c>
      <c r="T92" s="121"/>
      <c r="U92" s="122"/>
      <c r="V92" s="123">
        <f>T92*U92</f>
        <v>0</v>
      </c>
      <c r="W92" s="124">
        <f>G92+M92+S92</f>
        <v>0</v>
      </c>
      <c r="X92" s="125">
        <f>J92+P92+V92</f>
        <v>0</v>
      </c>
      <c r="Y92" s="125">
        <f t="shared" si="12"/>
        <v>0</v>
      </c>
      <c r="Z92" s="126" t="e">
        <f t="shared" si="13"/>
        <v>#DIV/0!</v>
      </c>
      <c r="AA92" s="127"/>
      <c r="AB92" s="129"/>
      <c r="AC92" s="129"/>
      <c r="AD92" s="129"/>
      <c r="AE92" s="129"/>
      <c r="AF92" s="129"/>
      <c r="AG92" s="129"/>
    </row>
    <row r="93" spans="1:33" ht="30" customHeight="1">
      <c r="A93" s="117" t="s">
        <v>77</v>
      </c>
      <c r="B93" s="118" t="s">
        <v>188</v>
      </c>
      <c r="C93" s="210" t="s">
        <v>186</v>
      </c>
      <c r="D93" s="200" t="s">
        <v>187</v>
      </c>
      <c r="E93" s="121"/>
      <c r="F93" s="122"/>
      <c r="G93" s="123">
        <f>E93*F93</f>
        <v>0</v>
      </c>
      <c r="H93" s="121"/>
      <c r="I93" s="122"/>
      <c r="J93" s="123">
        <f>H93*I93</f>
        <v>0</v>
      </c>
      <c r="K93" s="121"/>
      <c r="L93" s="122"/>
      <c r="M93" s="123">
        <f>K93*L93</f>
        <v>0</v>
      </c>
      <c r="N93" s="121"/>
      <c r="O93" s="122"/>
      <c r="P93" s="123">
        <f>N93*O93</f>
        <v>0</v>
      </c>
      <c r="Q93" s="121"/>
      <c r="R93" s="122"/>
      <c r="S93" s="123">
        <f>Q93*R93</f>
        <v>0</v>
      </c>
      <c r="T93" s="121"/>
      <c r="U93" s="122"/>
      <c r="V93" s="123">
        <f>T93*U93</f>
        <v>0</v>
      </c>
      <c r="W93" s="124">
        <f>G93+M93+S93</f>
        <v>0</v>
      </c>
      <c r="X93" s="125">
        <f>J93+P93+V93</f>
        <v>0</v>
      </c>
      <c r="Y93" s="125">
        <f t="shared" si="12"/>
        <v>0</v>
      </c>
      <c r="Z93" s="126" t="e">
        <f t="shared" si="13"/>
        <v>#DIV/0!</v>
      </c>
      <c r="AA93" s="127"/>
      <c r="AB93" s="129"/>
      <c r="AC93" s="129"/>
      <c r="AD93" s="129"/>
      <c r="AE93" s="129"/>
      <c r="AF93" s="129"/>
      <c r="AG93" s="129"/>
    </row>
    <row r="94" spans="1:33" ht="30" customHeight="1">
      <c r="A94" s="130" t="s">
        <v>77</v>
      </c>
      <c r="B94" s="131" t="s">
        <v>189</v>
      </c>
      <c r="C94" s="210" t="s">
        <v>186</v>
      </c>
      <c r="D94" s="202" t="s">
        <v>187</v>
      </c>
      <c r="E94" s="133"/>
      <c r="F94" s="134"/>
      <c r="G94" s="135">
        <f>E94*F94</f>
        <v>0</v>
      </c>
      <c r="H94" s="133"/>
      <c r="I94" s="134"/>
      <c r="J94" s="135">
        <f>H94*I94</f>
        <v>0</v>
      </c>
      <c r="K94" s="133"/>
      <c r="L94" s="134"/>
      <c r="M94" s="135">
        <f>K94*L94</f>
        <v>0</v>
      </c>
      <c r="N94" s="133"/>
      <c r="O94" s="134"/>
      <c r="P94" s="135">
        <f>N94*O94</f>
        <v>0</v>
      </c>
      <c r="Q94" s="133"/>
      <c r="R94" s="134"/>
      <c r="S94" s="135">
        <f>Q94*R94</f>
        <v>0</v>
      </c>
      <c r="T94" s="133"/>
      <c r="U94" s="134"/>
      <c r="V94" s="135">
        <f>T94*U94</f>
        <v>0</v>
      </c>
      <c r="W94" s="136">
        <f>G94+M94+S94</f>
        <v>0</v>
      </c>
      <c r="X94" s="125">
        <f>J94+P94+V94</f>
        <v>0</v>
      </c>
      <c r="Y94" s="125">
        <f t="shared" si="12"/>
        <v>0</v>
      </c>
      <c r="Z94" s="126" t="e">
        <f t="shared" si="13"/>
        <v>#DIV/0!</v>
      </c>
      <c r="AA94" s="137"/>
      <c r="AB94" s="129"/>
      <c r="AC94" s="129"/>
      <c r="AD94" s="129"/>
      <c r="AE94" s="129"/>
      <c r="AF94" s="129"/>
      <c r="AG94" s="129"/>
    </row>
    <row r="95" spans="1:33" ht="30" customHeight="1">
      <c r="A95" s="106" t="s">
        <v>74</v>
      </c>
      <c r="B95" s="153" t="s">
        <v>190</v>
      </c>
      <c r="C95" s="138" t="s">
        <v>191</v>
      </c>
      <c r="D95" s="211"/>
      <c r="E95" s="212">
        <f>SUM(E96:E98)</f>
        <v>0</v>
      </c>
      <c r="F95" s="141"/>
      <c r="G95" s="142">
        <f>SUM(G96:G98)</f>
        <v>0</v>
      </c>
      <c r="H95" s="212">
        <f>SUM(H96:H98)</f>
        <v>0</v>
      </c>
      <c r="I95" s="141"/>
      <c r="J95" s="142">
        <f>SUM(J96:J98)</f>
        <v>0</v>
      </c>
      <c r="K95" s="212">
        <f>SUM(K96:K98)</f>
        <v>0</v>
      </c>
      <c r="L95" s="141"/>
      <c r="M95" s="142">
        <f>SUM(M96:M98)</f>
        <v>0</v>
      </c>
      <c r="N95" s="212">
        <f>SUM(N96:N98)</f>
        <v>0</v>
      </c>
      <c r="O95" s="141"/>
      <c r="P95" s="142">
        <f>SUM(P96:P98)</f>
        <v>0</v>
      </c>
      <c r="Q95" s="212">
        <f>SUM(Q96:Q98)</f>
        <v>0</v>
      </c>
      <c r="R95" s="141"/>
      <c r="S95" s="142">
        <f>SUM(S96:S98)</f>
        <v>0</v>
      </c>
      <c r="T95" s="212">
        <f>SUM(T96:T98)</f>
        <v>0</v>
      </c>
      <c r="U95" s="141"/>
      <c r="V95" s="142">
        <f>SUM(V96:V98)</f>
        <v>0</v>
      </c>
      <c r="W95" s="209">
        <f>SUM(W96:W98)</f>
        <v>0</v>
      </c>
      <c r="X95" s="209">
        <f>SUM(X96:X98)</f>
        <v>0</v>
      </c>
      <c r="Y95" s="209">
        <f t="shared" si="12"/>
        <v>0</v>
      </c>
      <c r="Z95" s="209" t="e">
        <f t="shared" si="13"/>
        <v>#DIV/0!</v>
      </c>
      <c r="AA95" s="144"/>
      <c r="AB95" s="129"/>
      <c r="AC95" s="129"/>
      <c r="AD95" s="129"/>
      <c r="AE95" s="129"/>
      <c r="AF95" s="129"/>
      <c r="AG95" s="129"/>
    </row>
    <row r="96" spans="1:33" ht="30" customHeight="1">
      <c r="A96" s="117" t="s">
        <v>77</v>
      </c>
      <c r="B96" s="118" t="s">
        <v>192</v>
      </c>
      <c r="C96" s="210" t="s">
        <v>193</v>
      </c>
      <c r="D96" s="213" t="s">
        <v>111</v>
      </c>
      <c r="E96" s="121"/>
      <c r="F96" s="122"/>
      <c r="G96" s="123">
        <f>E96*F96</f>
        <v>0</v>
      </c>
      <c r="H96" s="121"/>
      <c r="I96" s="122"/>
      <c r="J96" s="123">
        <f>H96*I96</f>
        <v>0</v>
      </c>
      <c r="K96" s="121"/>
      <c r="L96" s="122"/>
      <c r="M96" s="123">
        <f>K96*L96</f>
        <v>0</v>
      </c>
      <c r="N96" s="121"/>
      <c r="O96" s="122"/>
      <c r="P96" s="123">
        <f>N96*O96</f>
        <v>0</v>
      </c>
      <c r="Q96" s="121"/>
      <c r="R96" s="122"/>
      <c r="S96" s="123">
        <f>Q96*R96</f>
        <v>0</v>
      </c>
      <c r="T96" s="121"/>
      <c r="U96" s="122"/>
      <c r="V96" s="123">
        <f>T96*U96</f>
        <v>0</v>
      </c>
      <c r="W96" s="124">
        <f>G96+M96+S96</f>
        <v>0</v>
      </c>
      <c r="X96" s="125">
        <f>J96+P96+V96</f>
        <v>0</v>
      </c>
      <c r="Y96" s="125">
        <f t="shared" si="12"/>
        <v>0</v>
      </c>
      <c r="Z96" s="126" t="e">
        <f t="shared" si="13"/>
        <v>#DIV/0!</v>
      </c>
      <c r="AA96" s="127"/>
      <c r="AB96" s="129"/>
      <c r="AC96" s="129"/>
      <c r="AD96" s="129"/>
      <c r="AE96" s="129"/>
      <c r="AF96" s="129"/>
      <c r="AG96" s="129"/>
    </row>
    <row r="97" spans="1:33" ht="30" customHeight="1">
      <c r="A97" s="117" t="s">
        <v>77</v>
      </c>
      <c r="B97" s="118" t="s">
        <v>194</v>
      </c>
      <c r="C97" s="185" t="s">
        <v>193</v>
      </c>
      <c r="D97" s="200" t="s">
        <v>111</v>
      </c>
      <c r="E97" s="121"/>
      <c r="F97" s="122"/>
      <c r="G97" s="123">
        <f>E97*F97</f>
        <v>0</v>
      </c>
      <c r="H97" s="121"/>
      <c r="I97" s="122"/>
      <c r="J97" s="123">
        <f>H97*I97</f>
        <v>0</v>
      </c>
      <c r="K97" s="121"/>
      <c r="L97" s="122"/>
      <c r="M97" s="123">
        <f>K97*L97</f>
        <v>0</v>
      </c>
      <c r="N97" s="121"/>
      <c r="O97" s="122"/>
      <c r="P97" s="123">
        <f>N97*O97</f>
        <v>0</v>
      </c>
      <c r="Q97" s="121"/>
      <c r="R97" s="122"/>
      <c r="S97" s="123">
        <f>Q97*R97</f>
        <v>0</v>
      </c>
      <c r="T97" s="121"/>
      <c r="U97" s="122"/>
      <c r="V97" s="123">
        <f>T97*U97</f>
        <v>0</v>
      </c>
      <c r="W97" s="124">
        <f>G97+M97+S97</f>
        <v>0</v>
      </c>
      <c r="X97" s="125">
        <f>J97+P97+V97</f>
        <v>0</v>
      </c>
      <c r="Y97" s="125">
        <f t="shared" si="12"/>
        <v>0</v>
      </c>
      <c r="Z97" s="126" t="e">
        <f t="shared" si="13"/>
        <v>#DIV/0!</v>
      </c>
      <c r="AA97" s="127"/>
      <c r="AB97" s="129"/>
      <c r="AC97" s="129"/>
      <c r="AD97" s="129"/>
      <c r="AE97" s="129"/>
      <c r="AF97" s="129"/>
      <c r="AG97" s="129"/>
    </row>
    <row r="98" spans="1:33" ht="30" customHeight="1">
      <c r="A98" s="130" t="s">
        <v>77</v>
      </c>
      <c r="B98" s="131" t="s">
        <v>195</v>
      </c>
      <c r="C98" s="161" t="s">
        <v>193</v>
      </c>
      <c r="D98" s="202" t="s">
        <v>111</v>
      </c>
      <c r="E98" s="133"/>
      <c r="F98" s="134"/>
      <c r="G98" s="135">
        <f>E98*F98</f>
        <v>0</v>
      </c>
      <c r="H98" s="133"/>
      <c r="I98" s="134"/>
      <c r="J98" s="135">
        <f>H98*I98</f>
        <v>0</v>
      </c>
      <c r="K98" s="133"/>
      <c r="L98" s="134"/>
      <c r="M98" s="135">
        <f>K98*L98</f>
        <v>0</v>
      </c>
      <c r="N98" s="133"/>
      <c r="O98" s="134"/>
      <c r="P98" s="135">
        <f>N98*O98</f>
        <v>0</v>
      </c>
      <c r="Q98" s="133"/>
      <c r="R98" s="134"/>
      <c r="S98" s="135">
        <f>Q98*R98</f>
        <v>0</v>
      </c>
      <c r="T98" s="133"/>
      <c r="U98" s="134"/>
      <c r="V98" s="135">
        <f>T98*U98</f>
        <v>0</v>
      </c>
      <c r="W98" s="136">
        <f>G98+M98+S98</f>
        <v>0</v>
      </c>
      <c r="X98" s="125">
        <f>J98+P98+V98</f>
        <v>0</v>
      </c>
      <c r="Y98" s="125">
        <f t="shared" si="12"/>
        <v>0</v>
      </c>
      <c r="Z98" s="126" t="e">
        <f t="shared" si="13"/>
        <v>#DIV/0!</v>
      </c>
      <c r="AA98" s="137"/>
      <c r="AB98" s="129"/>
      <c r="AC98" s="129"/>
      <c r="AD98" s="129"/>
      <c r="AE98" s="129"/>
      <c r="AF98" s="129"/>
      <c r="AG98" s="129"/>
    </row>
    <row r="99" spans="1:33" ht="30" customHeight="1">
      <c r="A99" s="106" t="s">
        <v>74</v>
      </c>
      <c r="B99" s="153" t="s">
        <v>196</v>
      </c>
      <c r="C99" s="214" t="s">
        <v>197</v>
      </c>
      <c r="D99" s="215"/>
      <c r="E99" s="212">
        <f>SUM(E100:E102)</f>
        <v>0</v>
      </c>
      <c r="F99" s="141"/>
      <c r="G99" s="142">
        <f>SUM(G100:G102)</f>
        <v>0</v>
      </c>
      <c r="H99" s="212">
        <f>SUM(H100:H102)</f>
        <v>0</v>
      </c>
      <c r="I99" s="141"/>
      <c r="J99" s="142">
        <f>SUM(J100:J102)</f>
        <v>0</v>
      </c>
      <c r="K99" s="212">
        <f>SUM(K100:K102)</f>
        <v>0</v>
      </c>
      <c r="L99" s="141"/>
      <c r="M99" s="142">
        <f>SUM(M100:M102)</f>
        <v>0</v>
      </c>
      <c r="N99" s="212">
        <f>SUM(N100:N102)</f>
        <v>0</v>
      </c>
      <c r="O99" s="141"/>
      <c r="P99" s="142">
        <f>SUM(P100:P102)</f>
        <v>0</v>
      </c>
      <c r="Q99" s="212">
        <f>SUM(Q100:Q102)</f>
        <v>0</v>
      </c>
      <c r="R99" s="141"/>
      <c r="S99" s="142">
        <f>SUM(S100:S102)</f>
        <v>0</v>
      </c>
      <c r="T99" s="212">
        <f>SUM(T100:T102)</f>
        <v>0</v>
      </c>
      <c r="U99" s="141"/>
      <c r="V99" s="142">
        <f>SUM(V100:V102)</f>
        <v>0</v>
      </c>
      <c r="W99" s="209">
        <f>SUM(W100:W102)</f>
        <v>0</v>
      </c>
      <c r="X99" s="209">
        <f>SUM(X100:X102)</f>
        <v>0</v>
      </c>
      <c r="Y99" s="209">
        <f t="shared" si="12"/>
        <v>0</v>
      </c>
      <c r="Z99" s="209" t="e">
        <f t="shared" si="13"/>
        <v>#DIV/0!</v>
      </c>
      <c r="AA99" s="144"/>
      <c r="AB99" s="129"/>
      <c r="AC99" s="129"/>
      <c r="AD99" s="129"/>
      <c r="AE99" s="129"/>
      <c r="AF99" s="129"/>
      <c r="AG99" s="129"/>
    </row>
    <row r="100" spans="1:33" ht="30" customHeight="1">
      <c r="A100" s="117" t="s">
        <v>77</v>
      </c>
      <c r="B100" s="118" t="s">
        <v>198</v>
      </c>
      <c r="C100" s="216" t="s">
        <v>117</v>
      </c>
      <c r="D100" s="217" t="s">
        <v>118</v>
      </c>
      <c r="E100" s="121"/>
      <c r="F100" s="122"/>
      <c r="G100" s="123">
        <f>E100*F100</f>
        <v>0</v>
      </c>
      <c r="H100" s="121"/>
      <c r="I100" s="122"/>
      <c r="J100" s="123">
        <f>H100*I100</f>
        <v>0</v>
      </c>
      <c r="K100" s="121"/>
      <c r="L100" s="122"/>
      <c r="M100" s="123">
        <f>K100*L100</f>
        <v>0</v>
      </c>
      <c r="N100" s="121"/>
      <c r="O100" s="122"/>
      <c r="P100" s="123">
        <f>N100*O100</f>
        <v>0</v>
      </c>
      <c r="Q100" s="121"/>
      <c r="R100" s="122"/>
      <c r="S100" s="123">
        <f>Q100*R100</f>
        <v>0</v>
      </c>
      <c r="T100" s="121"/>
      <c r="U100" s="122"/>
      <c r="V100" s="123">
        <f>T100*U100</f>
        <v>0</v>
      </c>
      <c r="W100" s="124">
        <f>G100+M100+S100</f>
        <v>0</v>
      </c>
      <c r="X100" s="125">
        <f>J100+P100+V100</f>
        <v>0</v>
      </c>
      <c r="Y100" s="125">
        <f t="shared" si="12"/>
        <v>0</v>
      </c>
      <c r="Z100" s="126" t="e">
        <f t="shared" si="13"/>
        <v>#DIV/0!</v>
      </c>
      <c r="AA100" s="127"/>
      <c r="AB100" s="128"/>
      <c r="AC100" s="129"/>
      <c r="AD100" s="129"/>
      <c r="AE100" s="129"/>
      <c r="AF100" s="129"/>
      <c r="AG100" s="129"/>
    </row>
    <row r="101" spans="1:33" ht="30" customHeight="1">
      <c r="A101" s="117" t="s">
        <v>77</v>
      </c>
      <c r="B101" s="118" t="s">
        <v>199</v>
      </c>
      <c r="C101" s="216" t="s">
        <v>117</v>
      </c>
      <c r="D101" s="217" t="s">
        <v>118</v>
      </c>
      <c r="E101" s="121"/>
      <c r="F101" s="122"/>
      <c r="G101" s="123">
        <f>E101*F101</f>
        <v>0</v>
      </c>
      <c r="H101" s="121"/>
      <c r="I101" s="122"/>
      <c r="J101" s="123">
        <f>H101*I101</f>
        <v>0</v>
      </c>
      <c r="K101" s="121"/>
      <c r="L101" s="122"/>
      <c r="M101" s="123">
        <f>K101*L101</f>
        <v>0</v>
      </c>
      <c r="N101" s="121"/>
      <c r="O101" s="122"/>
      <c r="P101" s="123">
        <f>N101*O101</f>
        <v>0</v>
      </c>
      <c r="Q101" s="121"/>
      <c r="R101" s="122"/>
      <c r="S101" s="123">
        <f>Q101*R101</f>
        <v>0</v>
      </c>
      <c r="T101" s="121"/>
      <c r="U101" s="122"/>
      <c r="V101" s="123">
        <f>T101*U101</f>
        <v>0</v>
      </c>
      <c r="W101" s="124">
        <f>G101+M101+S101</f>
        <v>0</v>
      </c>
      <c r="X101" s="125">
        <f>J101+P101+V101</f>
        <v>0</v>
      </c>
      <c r="Y101" s="125">
        <f t="shared" si="12"/>
        <v>0</v>
      </c>
      <c r="Z101" s="126" t="e">
        <f t="shared" si="13"/>
        <v>#DIV/0!</v>
      </c>
      <c r="AA101" s="127"/>
      <c r="AB101" s="129"/>
      <c r="AC101" s="129"/>
      <c r="AD101" s="129"/>
      <c r="AE101" s="129"/>
      <c r="AF101" s="129"/>
      <c r="AG101" s="129"/>
    </row>
    <row r="102" spans="1:33" ht="30" customHeight="1">
      <c r="A102" s="130" t="s">
        <v>77</v>
      </c>
      <c r="B102" s="131" t="s">
        <v>200</v>
      </c>
      <c r="C102" s="218" t="s">
        <v>117</v>
      </c>
      <c r="D102" s="217" t="s">
        <v>118</v>
      </c>
      <c r="E102" s="147"/>
      <c r="F102" s="148"/>
      <c r="G102" s="149">
        <f>E102*F102</f>
        <v>0</v>
      </c>
      <c r="H102" s="147"/>
      <c r="I102" s="148"/>
      <c r="J102" s="149">
        <f>H102*I102</f>
        <v>0</v>
      </c>
      <c r="K102" s="147"/>
      <c r="L102" s="148"/>
      <c r="M102" s="149">
        <f>K102*L102</f>
        <v>0</v>
      </c>
      <c r="N102" s="147"/>
      <c r="O102" s="148"/>
      <c r="P102" s="149">
        <f>N102*O102</f>
        <v>0</v>
      </c>
      <c r="Q102" s="147"/>
      <c r="R102" s="148"/>
      <c r="S102" s="149">
        <f>Q102*R102</f>
        <v>0</v>
      </c>
      <c r="T102" s="147"/>
      <c r="U102" s="148"/>
      <c r="V102" s="149">
        <f>T102*U102</f>
        <v>0</v>
      </c>
      <c r="W102" s="136">
        <f>G102+M102+S102</f>
        <v>0</v>
      </c>
      <c r="X102" s="125">
        <f>J102+P102+V102</f>
        <v>0</v>
      </c>
      <c r="Y102" s="125">
        <f t="shared" si="12"/>
        <v>0</v>
      </c>
      <c r="Z102" s="126" t="e">
        <f t="shared" si="13"/>
        <v>#DIV/0!</v>
      </c>
      <c r="AA102" s="150"/>
      <c r="AB102" s="129"/>
      <c r="AC102" s="129"/>
      <c r="AD102" s="129"/>
      <c r="AE102" s="129"/>
      <c r="AF102" s="129"/>
      <c r="AG102" s="129"/>
    </row>
    <row r="103" spans="1:33" ht="39.75" customHeight="1">
      <c r="A103" s="455" t="s">
        <v>201</v>
      </c>
      <c r="B103" s="437"/>
      <c r="C103" s="437"/>
      <c r="D103" s="438"/>
      <c r="E103" s="187"/>
      <c r="F103" s="187"/>
      <c r="G103" s="170">
        <f>G91+G95+G99</f>
        <v>0</v>
      </c>
      <c r="H103" s="187"/>
      <c r="I103" s="187"/>
      <c r="J103" s="170">
        <f>J91+J95+J99</f>
        <v>0</v>
      </c>
      <c r="K103" s="187"/>
      <c r="L103" s="187"/>
      <c r="M103" s="170">
        <f>M91+M95+M99</f>
        <v>0</v>
      </c>
      <c r="N103" s="187"/>
      <c r="O103" s="187"/>
      <c r="P103" s="170">
        <f>P91+P95+P99</f>
        <v>0</v>
      </c>
      <c r="Q103" s="187"/>
      <c r="R103" s="187"/>
      <c r="S103" s="170">
        <f>S91+S95+S99</f>
        <v>0</v>
      </c>
      <c r="T103" s="187"/>
      <c r="U103" s="187"/>
      <c r="V103" s="170">
        <f>V91+V95+V99</f>
        <v>0</v>
      </c>
      <c r="W103" s="189">
        <f>W91+W95+W99</f>
        <v>0</v>
      </c>
      <c r="X103" s="189">
        <f>X91+X95+X99</f>
        <v>0</v>
      </c>
      <c r="Y103" s="189">
        <f t="shared" si="12"/>
        <v>0</v>
      </c>
      <c r="Z103" s="189" t="e">
        <f t="shared" si="13"/>
        <v>#DIV/0!</v>
      </c>
      <c r="AA103" s="175"/>
      <c r="AB103" s="5"/>
      <c r="AC103" s="7"/>
      <c r="AD103" s="7"/>
      <c r="AE103" s="7"/>
      <c r="AF103" s="7"/>
      <c r="AG103" s="7"/>
    </row>
    <row r="104" spans="1:33" ht="30" customHeight="1">
      <c r="A104" s="176" t="s">
        <v>72</v>
      </c>
      <c r="B104" s="177">
        <v>6</v>
      </c>
      <c r="C104" s="178" t="s">
        <v>202</v>
      </c>
      <c r="D104" s="179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4"/>
      <c r="X104" s="104"/>
      <c r="Y104" s="208"/>
      <c r="Z104" s="104"/>
      <c r="AA104" s="105"/>
      <c r="AB104" s="7"/>
      <c r="AC104" s="7"/>
      <c r="AD104" s="7"/>
      <c r="AE104" s="7"/>
      <c r="AF104" s="7"/>
      <c r="AG104" s="7"/>
    </row>
    <row r="105" spans="1:33" ht="30" customHeight="1">
      <c r="A105" s="106" t="s">
        <v>74</v>
      </c>
      <c r="B105" s="153" t="s">
        <v>203</v>
      </c>
      <c r="C105" s="420" t="s">
        <v>204</v>
      </c>
      <c r="D105" s="109"/>
      <c r="E105" s="110">
        <f>SUM(E106:E112)</f>
        <v>11</v>
      </c>
      <c r="F105" s="111"/>
      <c r="G105" s="112">
        <f>SUM(G106:G112)</f>
        <v>76705</v>
      </c>
      <c r="H105" s="110">
        <f>SUM(H106:H112)</f>
        <v>11</v>
      </c>
      <c r="I105" s="111"/>
      <c r="J105" s="112">
        <f>SUM(J106:J112)</f>
        <v>77155</v>
      </c>
      <c r="K105" s="110">
        <f>SUM(K106:K112)</f>
        <v>0</v>
      </c>
      <c r="L105" s="111"/>
      <c r="M105" s="112">
        <f>SUM(M106:M112)</f>
        <v>0</v>
      </c>
      <c r="N105" s="110">
        <f>SUM(N106:N112)</f>
        <v>0</v>
      </c>
      <c r="O105" s="111"/>
      <c r="P105" s="112">
        <f>SUM(P106:P112)</f>
        <v>0</v>
      </c>
      <c r="Q105" s="110">
        <f>SUM(Q106:Q112)</f>
        <v>0</v>
      </c>
      <c r="R105" s="111"/>
      <c r="S105" s="112">
        <f>SUM(S106:S112)</f>
        <v>0</v>
      </c>
      <c r="T105" s="110">
        <f>SUM(T106:T112)</f>
        <v>0</v>
      </c>
      <c r="U105" s="111"/>
      <c r="V105" s="112">
        <f>SUM(V106:V112)</f>
        <v>0</v>
      </c>
      <c r="W105" s="112">
        <f>SUM(W106:W112)</f>
        <v>76705</v>
      </c>
      <c r="X105" s="112">
        <f>SUM(X106:X112)</f>
        <v>77155</v>
      </c>
      <c r="Y105" s="112">
        <f t="shared" ref="Y105:Y121" si="14">W105-X105</f>
        <v>-450</v>
      </c>
      <c r="Z105" s="114">
        <f t="shared" ref="Z105:Z121" si="15">Y105/W105</f>
        <v>-5.8666319014405843E-3</v>
      </c>
      <c r="AA105" s="115"/>
      <c r="AB105" s="116"/>
      <c r="AC105" s="116"/>
      <c r="AD105" s="116"/>
      <c r="AE105" s="116"/>
      <c r="AF105" s="116"/>
      <c r="AG105" s="116"/>
    </row>
    <row r="106" spans="1:33" ht="37.5">
      <c r="A106" s="117" t="s">
        <v>77</v>
      </c>
      <c r="B106" s="118" t="s">
        <v>205</v>
      </c>
      <c r="C106" s="350" t="s">
        <v>375</v>
      </c>
      <c r="D106" s="120" t="s">
        <v>111</v>
      </c>
      <c r="E106" s="345">
        <v>1</v>
      </c>
      <c r="F106" s="346">
        <v>5998</v>
      </c>
      <c r="G106" s="123">
        <f t="shared" ref="G106:G112" si="16">E106*F106</f>
        <v>5998</v>
      </c>
      <c r="H106" s="121">
        <v>1</v>
      </c>
      <c r="I106" s="122">
        <v>5198</v>
      </c>
      <c r="J106" s="123">
        <f t="shared" ref="J106:J112" si="17">H106*I106</f>
        <v>5198</v>
      </c>
      <c r="K106" s="121"/>
      <c r="L106" s="122"/>
      <c r="M106" s="123">
        <f>K106*L106</f>
        <v>0</v>
      </c>
      <c r="N106" s="121"/>
      <c r="O106" s="122"/>
      <c r="P106" s="123">
        <f>N106*O106</f>
        <v>0</v>
      </c>
      <c r="Q106" s="121"/>
      <c r="R106" s="122"/>
      <c r="S106" s="123">
        <f>Q106*R106</f>
        <v>0</v>
      </c>
      <c r="T106" s="121"/>
      <c r="U106" s="122"/>
      <c r="V106" s="123">
        <f>T106*U106</f>
        <v>0</v>
      </c>
      <c r="W106" s="124">
        <f>G106+M106+S106</f>
        <v>5998</v>
      </c>
      <c r="X106" s="125">
        <f>J106+P106+V106</f>
        <v>5198</v>
      </c>
      <c r="Y106" s="125">
        <f t="shared" si="14"/>
        <v>800</v>
      </c>
      <c r="Z106" s="126">
        <f t="shared" si="15"/>
        <v>0.13337779259753252</v>
      </c>
      <c r="AA106" s="127"/>
      <c r="AB106" s="129"/>
      <c r="AC106" s="129"/>
      <c r="AD106" s="129"/>
      <c r="AE106" s="129"/>
      <c r="AF106" s="129"/>
      <c r="AG106" s="129"/>
    </row>
    <row r="107" spans="1:33" ht="37.5">
      <c r="A107" s="117" t="s">
        <v>77</v>
      </c>
      <c r="B107" s="118" t="s">
        <v>207</v>
      </c>
      <c r="C107" s="350" t="s">
        <v>376</v>
      </c>
      <c r="D107" s="120" t="s">
        <v>111</v>
      </c>
      <c r="E107" s="345">
        <v>1</v>
      </c>
      <c r="F107" s="346">
        <v>11395</v>
      </c>
      <c r="G107" s="123">
        <f t="shared" si="16"/>
        <v>11395</v>
      </c>
      <c r="H107" s="121">
        <v>1</v>
      </c>
      <c r="I107" s="122">
        <v>11995</v>
      </c>
      <c r="J107" s="123">
        <f t="shared" si="17"/>
        <v>11995</v>
      </c>
      <c r="K107" s="121"/>
      <c r="L107" s="122"/>
      <c r="M107" s="123"/>
      <c r="N107" s="121"/>
      <c r="O107" s="122"/>
      <c r="P107" s="123"/>
      <c r="Q107" s="121"/>
      <c r="R107" s="122"/>
      <c r="S107" s="123"/>
      <c r="T107" s="121"/>
      <c r="U107" s="122"/>
      <c r="V107" s="123"/>
      <c r="W107" s="124">
        <f t="shared" ref="W107:W112" si="18">G107+M107+S107</f>
        <v>11395</v>
      </c>
      <c r="X107" s="125">
        <f t="shared" ref="X107:X112" si="19">J107+P107+V107</f>
        <v>11995</v>
      </c>
      <c r="Y107" s="125">
        <f t="shared" si="14"/>
        <v>-600</v>
      </c>
      <c r="Z107" s="126">
        <f t="shared" si="15"/>
        <v>-5.2654673102237821E-2</v>
      </c>
      <c r="AA107" s="127"/>
      <c r="AB107" s="129"/>
      <c r="AC107" s="129"/>
      <c r="AD107" s="129"/>
      <c r="AE107" s="129"/>
      <c r="AF107" s="129"/>
      <c r="AG107" s="129"/>
    </row>
    <row r="108" spans="1:33" ht="37.5">
      <c r="A108" s="117" t="s">
        <v>77</v>
      </c>
      <c r="B108" s="118" t="s">
        <v>208</v>
      </c>
      <c r="C108" s="350" t="s">
        <v>377</v>
      </c>
      <c r="D108" s="120" t="s">
        <v>111</v>
      </c>
      <c r="E108" s="345">
        <v>1</v>
      </c>
      <c r="F108" s="346">
        <v>15494</v>
      </c>
      <c r="G108" s="123">
        <f t="shared" si="16"/>
        <v>15494</v>
      </c>
      <c r="H108" s="121">
        <v>1</v>
      </c>
      <c r="I108" s="122">
        <v>15494</v>
      </c>
      <c r="J108" s="123">
        <f t="shared" si="17"/>
        <v>15494</v>
      </c>
      <c r="K108" s="121"/>
      <c r="L108" s="122"/>
      <c r="M108" s="123"/>
      <c r="N108" s="121"/>
      <c r="O108" s="122"/>
      <c r="P108" s="123"/>
      <c r="Q108" s="121"/>
      <c r="R108" s="122"/>
      <c r="S108" s="123"/>
      <c r="T108" s="121"/>
      <c r="U108" s="122"/>
      <c r="V108" s="123"/>
      <c r="W108" s="124">
        <f t="shared" si="18"/>
        <v>15494</v>
      </c>
      <c r="X108" s="125">
        <f t="shared" si="19"/>
        <v>15494</v>
      </c>
      <c r="Y108" s="125">
        <f t="shared" si="14"/>
        <v>0</v>
      </c>
      <c r="Z108" s="126">
        <f t="shared" si="15"/>
        <v>0</v>
      </c>
      <c r="AA108" s="127"/>
      <c r="AB108" s="129"/>
      <c r="AC108" s="129"/>
      <c r="AD108" s="129"/>
      <c r="AE108" s="129"/>
      <c r="AF108" s="129"/>
      <c r="AG108" s="129"/>
    </row>
    <row r="109" spans="1:33" ht="37.5">
      <c r="A109" s="117" t="s">
        <v>77</v>
      </c>
      <c r="B109" s="118" t="s">
        <v>371</v>
      </c>
      <c r="C109" s="350" t="s">
        <v>378</v>
      </c>
      <c r="D109" s="120" t="s">
        <v>111</v>
      </c>
      <c r="E109" s="345">
        <v>1</v>
      </c>
      <c r="F109" s="346">
        <v>7695</v>
      </c>
      <c r="G109" s="123">
        <f t="shared" si="16"/>
        <v>7695</v>
      </c>
      <c r="H109" s="121">
        <v>1</v>
      </c>
      <c r="I109" s="122">
        <v>8095</v>
      </c>
      <c r="J109" s="123">
        <f t="shared" si="17"/>
        <v>8095</v>
      </c>
      <c r="K109" s="121"/>
      <c r="L109" s="122"/>
      <c r="M109" s="123"/>
      <c r="N109" s="121"/>
      <c r="O109" s="122"/>
      <c r="P109" s="123"/>
      <c r="Q109" s="121"/>
      <c r="R109" s="122"/>
      <c r="S109" s="123"/>
      <c r="T109" s="121"/>
      <c r="U109" s="122"/>
      <c r="V109" s="123"/>
      <c r="W109" s="124">
        <f t="shared" si="18"/>
        <v>7695</v>
      </c>
      <c r="X109" s="125">
        <f t="shared" si="19"/>
        <v>8095</v>
      </c>
      <c r="Y109" s="125">
        <f t="shared" si="14"/>
        <v>-400</v>
      </c>
      <c r="Z109" s="126">
        <f t="shared" si="15"/>
        <v>-5.1981806367771277E-2</v>
      </c>
      <c r="AA109" s="127"/>
      <c r="AB109" s="129"/>
      <c r="AC109" s="129"/>
      <c r="AD109" s="129"/>
      <c r="AE109" s="129"/>
      <c r="AF109" s="129"/>
      <c r="AG109" s="129"/>
    </row>
    <row r="110" spans="1:33" ht="37.5">
      <c r="A110" s="117" t="s">
        <v>77</v>
      </c>
      <c r="B110" s="118" t="s">
        <v>372</v>
      </c>
      <c r="C110" s="350" t="s">
        <v>379</v>
      </c>
      <c r="D110" s="120" t="s">
        <v>111</v>
      </c>
      <c r="E110" s="345">
        <v>1</v>
      </c>
      <c r="F110" s="346">
        <v>13091</v>
      </c>
      <c r="G110" s="123">
        <f t="shared" si="16"/>
        <v>13091</v>
      </c>
      <c r="H110" s="121">
        <v>1</v>
      </c>
      <c r="I110" s="122">
        <v>11991</v>
      </c>
      <c r="J110" s="123">
        <f t="shared" si="17"/>
        <v>11991</v>
      </c>
      <c r="K110" s="121"/>
      <c r="L110" s="122"/>
      <c r="M110" s="123"/>
      <c r="N110" s="121"/>
      <c r="O110" s="122"/>
      <c r="P110" s="123"/>
      <c r="Q110" s="121"/>
      <c r="R110" s="122"/>
      <c r="S110" s="123"/>
      <c r="T110" s="121"/>
      <c r="U110" s="122"/>
      <c r="V110" s="123"/>
      <c r="W110" s="124">
        <f t="shared" si="18"/>
        <v>13091</v>
      </c>
      <c r="X110" s="125">
        <f t="shared" si="19"/>
        <v>11991</v>
      </c>
      <c r="Y110" s="125">
        <f t="shared" si="14"/>
        <v>1100</v>
      </c>
      <c r="Z110" s="126">
        <f t="shared" si="15"/>
        <v>8.4027194255595447E-2</v>
      </c>
      <c r="AA110" s="127"/>
      <c r="AB110" s="129"/>
      <c r="AC110" s="129"/>
      <c r="AD110" s="129"/>
      <c r="AE110" s="129"/>
      <c r="AF110" s="129"/>
      <c r="AG110" s="129"/>
    </row>
    <row r="111" spans="1:33" ht="37.5">
      <c r="A111" s="117" t="s">
        <v>77</v>
      </c>
      <c r="B111" s="118" t="s">
        <v>373</v>
      </c>
      <c r="C111" s="350" t="s">
        <v>380</v>
      </c>
      <c r="D111" s="120" t="s">
        <v>111</v>
      </c>
      <c r="E111" s="345">
        <v>1</v>
      </c>
      <c r="F111" s="346">
        <v>18587</v>
      </c>
      <c r="G111" s="123">
        <f t="shared" si="16"/>
        <v>18587</v>
      </c>
      <c r="H111" s="121">
        <v>1</v>
      </c>
      <c r="I111" s="122">
        <v>19387</v>
      </c>
      <c r="J111" s="123">
        <f t="shared" si="17"/>
        <v>19387</v>
      </c>
      <c r="K111" s="121"/>
      <c r="L111" s="122"/>
      <c r="M111" s="123"/>
      <c r="N111" s="121"/>
      <c r="O111" s="122"/>
      <c r="P111" s="123"/>
      <c r="Q111" s="121"/>
      <c r="R111" s="122"/>
      <c r="S111" s="123"/>
      <c r="T111" s="121"/>
      <c r="U111" s="122"/>
      <c r="V111" s="123"/>
      <c r="W111" s="124">
        <f t="shared" si="18"/>
        <v>18587</v>
      </c>
      <c r="X111" s="125">
        <f t="shared" si="19"/>
        <v>19387</v>
      </c>
      <c r="Y111" s="125">
        <f t="shared" si="14"/>
        <v>-800</v>
      </c>
      <c r="Z111" s="126">
        <f t="shared" si="15"/>
        <v>-4.3040834992198851E-2</v>
      </c>
      <c r="AA111" s="127"/>
      <c r="AB111" s="129"/>
      <c r="AC111" s="129"/>
      <c r="AD111" s="129"/>
      <c r="AE111" s="129"/>
      <c r="AF111" s="129"/>
      <c r="AG111" s="129"/>
    </row>
    <row r="112" spans="1:33" thickBot="1">
      <c r="A112" s="117" t="s">
        <v>77</v>
      </c>
      <c r="B112" s="118" t="s">
        <v>374</v>
      </c>
      <c r="C112" s="350" t="s">
        <v>381</v>
      </c>
      <c r="D112" s="120" t="s">
        <v>111</v>
      </c>
      <c r="E112" s="345">
        <v>5</v>
      </c>
      <c r="F112" s="346">
        <v>889</v>
      </c>
      <c r="G112" s="123">
        <f t="shared" si="16"/>
        <v>4445</v>
      </c>
      <c r="H112" s="121">
        <v>5</v>
      </c>
      <c r="I112" s="122">
        <v>999</v>
      </c>
      <c r="J112" s="123">
        <f t="shared" si="17"/>
        <v>4995</v>
      </c>
      <c r="K112" s="121"/>
      <c r="L112" s="122"/>
      <c r="M112" s="123"/>
      <c r="N112" s="121"/>
      <c r="O112" s="122"/>
      <c r="P112" s="123"/>
      <c r="Q112" s="121"/>
      <c r="R112" s="122"/>
      <c r="S112" s="123"/>
      <c r="T112" s="121"/>
      <c r="U112" s="122"/>
      <c r="V112" s="123"/>
      <c r="W112" s="124">
        <f t="shared" si="18"/>
        <v>4445</v>
      </c>
      <c r="X112" s="125">
        <f t="shared" si="19"/>
        <v>4995</v>
      </c>
      <c r="Y112" s="125">
        <f t="shared" si="14"/>
        <v>-550</v>
      </c>
      <c r="Z112" s="126">
        <f t="shared" si="15"/>
        <v>-0.12373453318335208</v>
      </c>
      <c r="AA112" s="127"/>
      <c r="AB112" s="129"/>
      <c r="AC112" s="129"/>
      <c r="AD112" s="129"/>
      <c r="AE112" s="129"/>
      <c r="AF112" s="129"/>
      <c r="AG112" s="129"/>
    </row>
    <row r="113" spans="1:33" ht="30" customHeight="1">
      <c r="A113" s="106" t="s">
        <v>72</v>
      </c>
      <c r="B113" s="153" t="s">
        <v>209</v>
      </c>
      <c r="C113" s="220" t="s">
        <v>210</v>
      </c>
      <c r="D113" s="139"/>
      <c r="E113" s="140">
        <f>SUM(E114:E116)</f>
        <v>0</v>
      </c>
      <c r="F113" s="141"/>
      <c r="G113" s="142">
        <f>SUM(G114:G116)</f>
        <v>0</v>
      </c>
      <c r="H113" s="140">
        <f>SUM(H114:H116)</f>
        <v>0</v>
      </c>
      <c r="I113" s="141"/>
      <c r="J113" s="142">
        <f>SUM(J114:J116)</f>
        <v>0</v>
      </c>
      <c r="K113" s="140">
        <f>SUM(K114:K116)</f>
        <v>0</v>
      </c>
      <c r="L113" s="141"/>
      <c r="M113" s="142">
        <f>SUM(M114:M116)</f>
        <v>0</v>
      </c>
      <c r="N113" s="140">
        <f>SUM(N114:N116)</f>
        <v>0</v>
      </c>
      <c r="O113" s="141"/>
      <c r="P113" s="142">
        <f>SUM(P114:P116)</f>
        <v>0</v>
      </c>
      <c r="Q113" s="140">
        <f>SUM(Q114:Q116)</f>
        <v>0</v>
      </c>
      <c r="R113" s="141"/>
      <c r="S113" s="142">
        <f>SUM(S114:S116)</f>
        <v>0</v>
      </c>
      <c r="T113" s="140">
        <f>SUM(T114:T116)</f>
        <v>0</v>
      </c>
      <c r="U113" s="141"/>
      <c r="V113" s="142">
        <f>SUM(V114:V116)</f>
        <v>0</v>
      </c>
      <c r="W113" s="142">
        <f>SUM(W114:W116)</f>
        <v>0</v>
      </c>
      <c r="X113" s="142">
        <f>SUM(X114:X116)</f>
        <v>0</v>
      </c>
      <c r="Y113" s="142">
        <f t="shared" si="14"/>
        <v>0</v>
      </c>
      <c r="Z113" s="142" t="e">
        <f t="shared" si="15"/>
        <v>#DIV/0!</v>
      </c>
      <c r="AA113" s="144"/>
      <c r="AB113" s="116"/>
      <c r="AC113" s="116"/>
      <c r="AD113" s="116"/>
      <c r="AE113" s="116"/>
      <c r="AF113" s="116"/>
      <c r="AG113" s="116"/>
    </row>
    <row r="114" spans="1:33" ht="30" customHeight="1">
      <c r="A114" s="117" t="s">
        <v>77</v>
      </c>
      <c r="B114" s="118" t="s">
        <v>211</v>
      </c>
      <c r="C114" s="185" t="s">
        <v>206</v>
      </c>
      <c r="D114" s="120" t="s">
        <v>111</v>
      </c>
      <c r="E114" s="121"/>
      <c r="F114" s="122"/>
      <c r="G114" s="123">
        <f>E114*F114</f>
        <v>0</v>
      </c>
      <c r="H114" s="121"/>
      <c r="I114" s="122"/>
      <c r="J114" s="123">
        <f>H114*I114</f>
        <v>0</v>
      </c>
      <c r="K114" s="121"/>
      <c r="L114" s="122"/>
      <c r="M114" s="123">
        <f>K114*L114</f>
        <v>0</v>
      </c>
      <c r="N114" s="121"/>
      <c r="O114" s="122"/>
      <c r="P114" s="123">
        <f>N114*O114</f>
        <v>0</v>
      </c>
      <c r="Q114" s="121"/>
      <c r="R114" s="122"/>
      <c r="S114" s="123">
        <f>Q114*R114</f>
        <v>0</v>
      </c>
      <c r="T114" s="121"/>
      <c r="U114" s="122"/>
      <c r="V114" s="123">
        <f>T114*U114</f>
        <v>0</v>
      </c>
      <c r="W114" s="124">
        <f>G114+M114+S114</f>
        <v>0</v>
      </c>
      <c r="X114" s="125">
        <f>J114+P114+V114</f>
        <v>0</v>
      </c>
      <c r="Y114" s="125">
        <f t="shared" si="14"/>
        <v>0</v>
      </c>
      <c r="Z114" s="126" t="e">
        <f t="shared" si="15"/>
        <v>#DIV/0!</v>
      </c>
      <c r="AA114" s="127"/>
      <c r="AB114" s="129"/>
      <c r="AC114" s="129"/>
      <c r="AD114" s="129"/>
      <c r="AE114" s="129"/>
      <c r="AF114" s="129"/>
      <c r="AG114" s="129"/>
    </row>
    <row r="115" spans="1:33" ht="30" customHeight="1">
      <c r="A115" s="117" t="s">
        <v>77</v>
      </c>
      <c r="B115" s="118" t="s">
        <v>212</v>
      </c>
      <c r="C115" s="185" t="s">
        <v>206</v>
      </c>
      <c r="D115" s="120" t="s">
        <v>111</v>
      </c>
      <c r="E115" s="121"/>
      <c r="F115" s="122"/>
      <c r="G115" s="123">
        <f>E115*F115</f>
        <v>0</v>
      </c>
      <c r="H115" s="121"/>
      <c r="I115" s="122"/>
      <c r="J115" s="123">
        <f>H115*I115</f>
        <v>0</v>
      </c>
      <c r="K115" s="121"/>
      <c r="L115" s="122"/>
      <c r="M115" s="123">
        <f>K115*L115</f>
        <v>0</v>
      </c>
      <c r="N115" s="121"/>
      <c r="O115" s="122"/>
      <c r="P115" s="123">
        <f>N115*O115</f>
        <v>0</v>
      </c>
      <c r="Q115" s="121"/>
      <c r="R115" s="122"/>
      <c r="S115" s="123">
        <f>Q115*R115</f>
        <v>0</v>
      </c>
      <c r="T115" s="121"/>
      <c r="U115" s="122"/>
      <c r="V115" s="123">
        <f>T115*U115</f>
        <v>0</v>
      </c>
      <c r="W115" s="124">
        <f>G115+M115+S115</f>
        <v>0</v>
      </c>
      <c r="X115" s="125">
        <f>J115+P115+V115</f>
        <v>0</v>
      </c>
      <c r="Y115" s="125">
        <f t="shared" si="14"/>
        <v>0</v>
      </c>
      <c r="Z115" s="126" t="e">
        <f t="shared" si="15"/>
        <v>#DIV/0!</v>
      </c>
      <c r="AA115" s="127"/>
      <c r="AB115" s="129"/>
      <c r="AC115" s="129"/>
      <c r="AD115" s="129"/>
      <c r="AE115" s="129"/>
      <c r="AF115" s="129"/>
      <c r="AG115" s="129"/>
    </row>
    <row r="116" spans="1:33" ht="30" customHeight="1">
      <c r="A116" s="130" t="s">
        <v>77</v>
      </c>
      <c r="B116" s="131" t="s">
        <v>213</v>
      </c>
      <c r="C116" s="161" t="s">
        <v>206</v>
      </c>
      <c r="D116" s="132" t="s">
        <v>111</v>
      </c>
      <c r="E116" s="133"/>
      <c r="F116" s="134"/>
      <c r="G116" s="135">
        <f>E116*F116</f>
        <v>0</v>
      </c>
      <c r="H116" s="133"/>
      <c r="I116" s="134"/>
      <c r="J116" s="135">
        <f>H116*I116</f>
        <v>0</v>
      </c>
      <c r="K116" s="133"/>
      <c r="L116" s="134"/>
      <c r="M116" s="135">
        <f>K116*L116</f>
        <v>0</v>
      </c>
      <c r="N116" s="133"/>
      <c r="O116" s="134"/>
      <c r="P116" s="135">
        <f>N116*O116</f>
        <v>0</v>
      </c>
      <c r="Q116" s="133"/>
      <c r="R116" s="134"/>
      <c r="S116" s="135">
        <f>Q116*R116</f>
        <v>0</v>
      </c>
      <c r="T116" s="133"/>
      <c r="U116" s="134"/>
      <c r="V116" s="135">
        <f>T116*U116</f>
        <v>0</v>
      </c>
      <c r="W116" s="136">
        <f>G116+M116+S116</f>
        <v>0</v>
      </c>
      <c r="X116" s="125">
        <f>J116+P116+V116</f>
        <v>0</v>
      </c>
      <c r="Y116" s="125">
        <f t="shared" si="14"/>
        <v>0</v>
      </c>
      <c r="Z116" s="126" t="e">
        <f t="shared" si="15"/>
        <v>#DIV/0!</v>
      </c>
      <c r="AA116" s="137"/>
      <c r="AB116" s="129"/>
      <c r="AC116" s="129"/>
      <c r="AD116" s="129"/>
      <c r="AE116" s="129"/>
      <c r="AF116" s="129"/>
      <c r="AG116" s="129"/>
    </row>
    <row r="117" spans="1:33" ht="30" customHeight="1">
      <c r="A117" s="106" t="s">
        <v>72</v>
      </c>
      <c r="B117" s="153" t="s">
        <v>214</v>
      </c>
      <c r="C117" s="220" t="s">
        <v>215</v>
      </c>
      <c r="D117" s="139"/>
      <c r="E117" s="140">
        <f>SUM(E118:E120)</f>
        <v>0</v>
      </c>
      <c r="F117" s="141"/>
      <c r="G117" s="142">
        <f>SUM(G118:G120)</f>
        <v>0</v>
      </c>
      <c r="H117" s="140">
        <f>SUM(H118:H120)</f>
        <v>0</v>
      </c>
      <c r="I117" s="141"/>
      <c r="J117" s="142">
        <f>SUM(J118:J120)</f>
        <v>0</v>
      </c>
      <c r="K117" s="140">
        <f>SUM(K118:K120)</f>
        <v>0</v>
      </c>
      <c r="L117" s="141"/>
      <c r="M117" s="142">
        <f>SUM(M118:M120)</f>
        <v>0</v>
      </c>
      <c r="N117" s="140">
        <f>SUM(N118:N120)</f>
        <v>0</v>
      </c>
      <c r="O117" s="141"/>
      <c r="P117" s="142">
        <f>SUM(P118:P120)</f>
        <v>0</v>
      </c>
      <c r="Q117" s="140">
        <f>SUM(Q118:Q120)</f>
        <v>0</v>
      </c>
      <c r="R117" s="141"/>
      <c r="S117" s="142">
        <f>SUM(S118:S120)</f>
        <v>0</v>
      </c>
      <c r="T117" s="140">
        <f>SUM(T118:T120)</f>
        <v>0</v>
      </c>
      <c r="U117" s="141"/>
      <c r="V117" s="142">
        <f>SUM(V118:V120)</f>
        <v>0</v>
      </c>
      <c r="W117" s="142">
        <f>SUM(W118:W120)</f>
        <v>0</v>
      </c>
      <c r="X117" s="142">
        <f>SUM(X118:X120)</f>
        <v>0</v>
      </c>
      <c r="Y117" s="142">
        <f t="shared" si="14"/>
        <v>0</v>
      </c>
      <c r="Z117" s="142" t="e">
        <f t="shared" si="15"/>
        <v>#DIV/0!</v>
      </c>
      <c r="AA117" s="144"/>
      <c r="AB117" s="116"/>
      <c r="AC117" s="116"/>
      <c r="AD117" s="116"/>
      <c r="AE117" s="116"/>
      <c r="AF117" s="116"/>
      <c r="AG117" s="116"/>
    </row>
    <row r="118" spans="1:33" ht="30" customHeight="1">
      <c r="A118" s="117" t="s">
        <v>77</v>
      </c>
      <c r="B118" s="118" t="s">
        <v>216</v>
      </c>
      <c r="C118" s="185" t="s">
        <v>206</v>
      </c>
      <c r="D118" s="120" t="s">
        <v>111</v>
      </c>
      <c r="E118" s="121"/>
      <c r="F118" s="122"/>
      <c r="G118" s="123">
        <f>E118*F118</f>
        <v>0</v>
      </c>
      <c r="H118" s="121"/>
      <c r="I118" s="122"/>
      <c r="J118" s="123">
        <f>H118*I118</f>
        <v>0</v>
      </c>
      <c r="K118" s="121"/>
      <c r="L118" s="122"/>
      <c r="M118" s="123">
        <f>K118*L118</f>
        <v>0</v>
      </c>
      <c r="N118" s="121"/>
      <c r="O118" s="122"/>
      <c r="P118" s="123">
        <f>N118*O118</f>
        <v>0</v>
      </c>
      <c r="Q118" s="121"/>
      <c r="R118" s="122"/>
      <c r="S118" s="123">
        <f>Q118*R118</f>
        <v>0</v>
      </c>
      <c r="T118" s="121"/>
      <c r="U118" s="122"/>
      <c r="V118" s="123">
        <f>T118*U118</f>
        <v>0</v>
      </c>
      <c r="W118" s="124">
        <f>G118+M118+S118</f>
        <v>0</v>
      </c>
      <c r="X118" s="125">
        <f>J118+P118+V118</f>
        <v>0</v>
      </c>
      <c r="Y118" s="125">
        <f t="shared" si="14"/>
        <v>0</v>
      </c>
      <c r="Z118" s="126" t="e">
        <f t="shared" si="15"/>
        <v>#DIV/0!</v>
      </c>
      <c r="AA118" s="127"/>
      <c r="AB118" s="129"/>
      <c r="AC118" s="129"/>
      <c r="AD118" s="129"/>
      <c r="AE118" s="129"/>
      <c r="AF118" s="129"/>
      <c r="AG118" s="129"/>
    </row>
    <row r="119" spans="1:33" ht="30" customHeight="1">
      <c r="A119" s="117" t="s">
        <v>77</v>
      </c>
      <c r="B119" s="118" t="s">
        <v>217</v>
      </c>
      <c r="C119" s="185" t="s">
        <v>206</v>
      </c>
      <c r="D119" s="120" t="s">
        <v>111</v>
      </c>
      <c r="E119" s="121"/>
      <c r="F119" s="122"/>
      <c r="G119" s="123">
        <f>E119*F119</f>
        <v>0</v>
      </c>
      <c r="H119" s="121"/>
      <c r="I119" s="122"/>
      <c r="J119" s="123">
        <f>H119*I119</f>
        <v>0</v>
      </c>
      <c r="K119" s="121"/>
      <c r="L119" s="122"/>
      <c r="M119" s="123">
        <f>K119*L119</f>
        <v>0</v>
      </c>
      <c r="N119" s="121"/>
      <c r="O119" s="122"/>
      <c r="P119" s="123">
        <f>N119*O119</f>
        <v>0</v>
      </c>
      <c r="Q119" s="121"/>
      <c r="R119" s="122"/>
      <c r="S119" s="123">
        <f>Q119*R119</f>
        <v>0</v>
      </c>
      <c r="T119" s="121"/>
      <c r="U119" s="122"/>
      <c r="V119" s="123">
        <f>T119*U119</f>
        <v>0</v>
      </c>
      <c r="W119" s="124">
        <f>G119+M119+S119</f>
        <v>0</v>
      </c>
      <c r="X119" s="125">
        <f>J119+P119+V119</f>
        <v>0</v>
      </c>
      <c r="Y119" s="125">
        <f t="shared" si="14"/>
        <v>0</v>
      </c>
      <c r="Z119" s="126" t="e">
        <f t="shared" si="15"/>
        <v>#DIV/0!</v>
      </c>
      <c r="AA119" s="127"/>
      <c r="AB119" s="129"/>
      <c r="AC119" s="129"/>
      <c r="AD119" s="129"/>
      <c r="AE119" s="129"/>
      <c r="AF119" s="129"/>
      <c r="AG119" s="129"/>
    </row>
    <row r="120" spans="1:33" ht="30" customHeight="1">
      <c r="A120" s="130" t="s">
        <v>77</v>
      </c>
      <c r="B120" s="131" t="s">
        <v>218</v>
      </c>
      <c r="C120" s="161" t="s">
        <v>206</v>
      </c>
      <c r="D120" s="132" t="s">
        <v>111</v>
      </c>
      <c r="E120" s="147"/>
      <c r="F120" s="148"/>
      <c r="G120" s="149">
        <f>E120*F120</f>
        <v>0</v>
      </c>
      <c r="H120" s="147"/>
      <c r="I120" s="148"/>
      <c r="J120" s="149">
        <f>H120*I120</f>
        <v>0</v>
      </c>
      <c r="K120" s="147"/>
      <c r="L120" s="148"/>
      <c r="M120" s="149">
        <f>K120*L120</f>
        <v>0</v>
      </c>
      <c r="N120" s="147"/>
      <c r="O120" s="148"/>
      <c r="P120" s="149">
        <f>N120*O120</f>
        <v>0</v>
      </c>
      <c r="Q120" s="147"/>
      <c r="R120" s="148"/>
      <c r="S120" s="149">
        <f>Q120*R120</f>
        <v>0</v>
      </c>
      <c r="T120" s="147"/>
      <c r="U120" s="148"/>
      <c r="V120" s="149">
        <f>T120*U120</f>
        <v>0</v>
      </c>
      <c r="W120" s="136">
        <f>G120+M120+S120</f>
        <v>0</v>
      </c>
      <c r="X120" s="163">
        <f>J120+P120+V120</f>
        <v>0</v>
      </c>
      <c r="Y120" s="163">
        <f t="shared" si="14"/>
        <v>0</v>
      </c>
      <c r="Z120" s="221" t="e">
        <f t="shared" si="15"/>
        <v>#DIV/0!</v>
      </c>
      <c r="AA120" s="137"/>
      <c r="AB120" s="129"/>
      <c r="AC120" s="129"/>
      <c r="AD120" s="129"/>
      <c r="AE120" s="129"/>
      <c r="AF120" s="129"/>
      <c r="AG120" s="129"/>
    </row>
    <row r="121" spans="1:33" ht="30" customHeight="1">
      <c r="A121" s="164" t="s">
        <v>219</v>
      </c>
      <c r="B121" s="165"/>
      <c r="C121" s="166"/>
      <c r="D121" s="167"/>
      <c r="E121" s="171">
        <f>E117+E113+E105</f>
        <v>11</v>
      </c>
      <c r="F121" s="187"/>
      <c r="G121" s="170">
        <f>G117+G113+G105</f>
        <v>76705</v>
      </c>
      <c r="H121" s="171">
        <f>H117+H113+H105</f>
        <v>11</v>
      </c>
      <c r="I121" s="187"/>
      <c r="J121" s="170">
        <f>J117+J113+J105</f>
        <v>77155</v>
      </c>
      <c r="K121" s="188">
        <f>K117+K113+K105</f>
        <v>0</v>
      </c>
      <c r="L121" s="187"/>
      <c r="M121" s="170">
        <f>M117+M113+M105</f>
        <v>0</v>
      </c>
      <c r="N121" s="188">
        <f>N117+N113+N105</f>
        <v>0</v>
      </c>
      <c r="O121" s="187"/>
      <c r="P121" s="170">
        <f>P117+P113+P105</f>
        <v>0</v>
      </c>
      <c r="Q121" s="188">
        <f>Q117+Q113+Q105</f>
        <v>0</v>
      </c>
      <c r="R121" s="187"/>
      <c r="S121" s="170">
        <f>S117+S113+S105</f>
        <v>0</v>
      </c>
      <c r="T121" s="188">
        <f>T117+T113+T105</f>
        <v>0</v>
      </c>
      <c r="U121" s="187"/>
      <c r="V121" s="172">
        <f>V117+V113+V105</f>
        <v>0</v>
      </c>
      <c r="W121" s="222">
        <f>W117+W113+W105</f>
        <v>76705</v>
      </c>
      <c r="X121" s="223">
        <f>X117+X113+X105</f>
        <v>77155</v>
      </c>
      <c r="Y121" s="223">
        <f t="shared" si="14"/>
        <v>-450</v>
      </c>
      <c r="Z121" s="223">
        <f t="shared" si="15"/>
        <v>-5.8666319014405843E-3</v>
      </c>
      <c r="AA121" s="224"/>
      <c r="AB121" s="7"/>
      <c r="AC121" s="7"/>
      <c r="AD121" s="7"/>
      <c r="AE121" s="7"/>
      <c r="AF121" s="7"/>
      <c r="AG121" s="7"/>
    </row>
    <row r="122" spans="1:33" ht="30" customHeight="1">
      <c r="A122" s="176" t="s">
        <v>72</v>
      </c>
      <c r="B122" s="206">
        <v>7</v>
      </c>
      <c r="C122" s="373" t="s">
        <v>220</v>
      </c>
      <c r="D122" s="179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225"/>
      <c r="X122" s="225"/>
      <c r="Y122" s="180"/>
      <c r="Z122" s="225"/>
      <c r="AA122" s="226"/>
      <c r="AB122" s="7"/>
      <c r="AC122" s="7"/>
      <c r="AD122" s="7"/>
      <c r="AE122" s="7"/>
      <c r="AF122" s="7"/>
      <c r="AG122" s="7"/>
    </row>
    <row r="123" spans="1:33" ht="75">
      <c r="A123" s="117" t="s">
        <v>77</v>
      </c>
      <c r="B123" s="118" t="s">
        <v>221</v>
      </c>
      <c r="C123" s="350" t="s">
        <v>382</v>
      </c>
      <c r="D123" s="120" t="s">
        <v>111</v>
      </c>
      <c r="E123" s="121">
        <v>11</v>
      </c>
      <c r="F123" s="122">
        <v>500</v>
      </c>
      <c r="G123" s="123">
        <f t="shared" ref="G123:G133" si="20">E123*F123</f>
        <v>5500</v>
      </c>
      <c r="H123" s="121">
        <v>11</v>
      </c>
      <c r="I123" s="122">
        <v>272.72699999999998</v>
      </c>
      <c r="J123" s="123">
        <f t="shared" ref="J123:J133" si="21">H123*I123</f>
        <v>2999.9969999999998</v>
      </c>
      <c r="K123" s="121"/>
      <c r="L123" s="122"/>
      <c r="M123" s="123">
        <f t="shared" ref="M123:M133" si="22">K123*L123</f>
        <v>0</v>
      </c>
      <c r="N123" s="121"/>
      <c r="O123" s="122"/>
      <c r="P123" s="123">
        <f t="shared" ref="P123:P133" si="23">N123*O123</f>
        <v>0</v>
      </c>
      <c r="Q123" s="121"/>
      <c r="R123" s="122"/>
      <c r="S123" s="123">
        <f t="shared" ref="S123:S133" si="24">Q123*R123</f>
        <v>0</v>
      </c>
      <c r="T123" s="121"/>
      <c r="U123" s="122"/>
      <c r="V123" s="227">
        <f t="shared" ref="V123:V133" si="25">T123*U123</f>
        <v>0</v>
      </c>
      <c r="W123" s="228">
        <f t="shared" ref="W123:W133" si="26">G123+M123+S123</f>
        <v>5500</v>
      </c>
      <c r="X123" s="229">
        <f t="shared" ref="X123:X133" si="27">J123+P123+V123</f>
        <v>2999.9969999999998</v>
      </c>
      <c r="Y123" s="229">
        <f t="shared" ref="Y123:Y134" si="28">W123-X123</f>
        <v>2500.0030000000002</v>
      </c>
      <c r="Z123" s="230">
        <f t="shared" ref="Z123:Z134" si="29">Y123/W123</f>
        <v>0.45454600000000001</v>
      </c>
      <c r="AA123" s="231" t="s">
        <v>400</v>
      </c>
      <c r="AB123" s="129"/>
      <c r="AC123" s="129"/>
      <c r="AD123" s="129"/>
      <c r="AE123" s="129"/>
      <c r="AF123" s="129"/>
      <c r="AG123" s="129"/>
    </row>
    <row r="124" spans="1:33" ht="30" customHeight="1">
      <c r="A124" s="117" t="s">
        <v>77</v>
      </c>
      <c r="B124" s="118" t="s">
        <v>222</v>
      </c>
      <c r="C124" s="185" t="s">
        <v>223</v>
      </c>
      <c r="D124" s="120" t="s">
        <v>111</v>
      </c>
      <c r="E124" s="121"/>
      <c r="F124" s="122"/>
      <c r="G124" s="123">
        <f t="shared" si="20"/>
        <v>0</v>
      </c>
      <c r="H124" s="121"/>
      <c r="I124" s="122"/>
      <c r="J124" s="123">
        <f t="shared" si="21"/>
        <v>0</v>
      </c>
      <c r="K124" s="121"/>
      <c r="L124" s="122"/>
      <c r="M124" s="123">
        <f t="shared" si="22"/>
        <v>0</v>
      </c>
      <c r="N124" s="121"/>
      <c r="O124" s="122"/>
      <c r="P124" s="123">
        <f t="shared" si="23"/>
        <v>0</v>
      </c>
      <c r="Q124" s="121"/>
      <c r="R124" s="122"/>
      <c r="S124" s="123">
        <f t="shared" si="24"/>
        <v>0</v>
      </c>
      <c r="T124" s="121"/>
      <c r="U124" s="122"/>
      <c r="V124" s="227">
        <f t="shared" si="25"/>
        <v>0</v>
      </c>
      <c r="W124" s="232">
        <f t="shared" si="26"/>
        <v>0</v>
      </c>
      <c r="X124" s="125">
        <f t="shared" si="27"/>
        <v>0</v>
      </c>
      <c r="Y124" s="125">
        <f t="shared" si="28"/>
        <v>0</v>
      </c>
      <c r="Z124" s="126" t="e">
        <f t="shared" si="29"/>
        <v>#DIV/0!</v>
      </c>
      <c r="AA124" s="127"/>
      <c r="AB124" s="129"/>
      <c r="AC124" s="129"/>
      <c r="AD124" s="129"/>
      <c r="AE124" s="129"/>
      <c r="AF124" s="129"/>
      <c r="AG124" s="129"/>
    </row>
    <row r="125" spans="1:33" ht="30" customHeight="1">
      <c r="A125" s="117" t="s">
        <v>77</v>
      </c>
      <c r="B125" s="118" t="s">
        <v>224</v>
      </c>
      <c r="C125" s="185" t="s">
        <v>225</v>
      </c>
      <c r="D125" s="120" t="s">
        <v>111</v>
      </c>
      <c r="E125" s="121"/>
      <c r="F125" s="122"/>
      <c r="G125" s="123">
        <f t="shared" si="20"/>
        <v>0</v>
      </c>
      <c r="H125" s="121"/>
      <c r="I125" s="122"/>
      <c r="J125" s="123">
        <f t="shared" si="21"/>
        <v>0</v>
      </c>
      <c r="K125" s="121"/>
      <c r="L125" s="122"/>
      <c r="M125" s="123">
        <f t="shared" si="22"/>
        <v>0</v>
      </c>
      <c r="N125" s="121"/>
      <c r="O125" s="122"/>
      <c r="P125" s="123">
        <f t="shared" si="23"/>
        <v>0</v>
      </c>
      <c r="Q125" s="121"/>
      <c r="R125" s="122"/>
      <c r="S125" s="123">
        <f t="shared" si="24"/>
        <v>0</v>
      </c>
      <c r="T125" s="121"/>
      <c r="U125" s="122"/>
      <c r="V125" s="227">
        <f t="shared" si="25"/>
        <v>0</v>
      </c>
      <c r="W125" s="232">
        <f t="shared" si="26"/>
        <v>0</v>
      </c>
      <c r="X125" s="125">
        <f t="shared" si="27"/>
        <v>0</v>
      </c>
      <c r="Y125" s="125">
        <f t="shared" si="28"/>
        <v>0</v>
      </c>
      <c r="Z125" s="126" t="e">
        <f t="shared" si="29"/>
        <v>#DIV/0!</v>
      </c>
      <c r="AA125" s="127"/>
      <c r="AB125" s="129"/>
      <c r="AC125" s="129"/>
      <c r="AD125" s="129"/>
      <c r="AE125" s="129"/>
      <c r="AF125" s="129"/>
      <c r="AG125" s="129"/>
    </row>
    <row r="126" spans="1:33" ht="30" customHeight="1">
      <c r="A126" s="117" t="s">
        <v>77</v>
      </c>
      <c r="B126" s="118" t="s">
        <v>226</v>
      </c>
      <c r="C126" s="185" t="s">
        <v>227</v>
      </c>
      <c r="D126" s="120" t="s">
        <v>111</v>
      </c>
      <c r="E126" s="121"/>
      <c r="F126" s="122"/>
      <c r="G126" s="123">
        <f t="shared" si="20"/>
        <v>0</v>
      </c>
      <c r="H126" s="121"/>
      <c r="I126" s="122"/>
      <c r="J126" s="123">
        <f t="shared" si="21"/>
        <v>0</v>
      </c>
      <c r="K126" s="121"/>
      <c r="L126" s="122"/>
      <c r="M126" s="123">
        <f t="shared" si="22"/>
        <v>0</v>
      </c>
      <c r="N126" s="121"/>
      <c r="O126" s="122"/>
      <c r="P126" s="123">
        <f t="shared" si="23"/>
        <v>0</v>
      </c>
      <c r="Q126" s="121"/>
      <c r="R126" s="122"/>
      <c r="S126" s="123">
        <f t="shared" si="24"/>
        <v>0</v>
      </c>
      <c r="T126" s="121"/>
      <c r="U126" s="122"/>
      <c r="V126" s="227">
        <f t="shared" si="25"/>
        <v>0</v>
      </c>
      <c r="W126" s="232">
        <f t="shared" si="26"/>
        <v>0</v>
      </c>
      <c r="X126" s="125">
        <f t="shared" si="27"/>
        <v>0</v>
      </c>
      <c r="Y126" s="125">
        <f t="shared" si="28"/>
        <v>0</v>
      </c>
      <c r="Z126" s="126" t="e">
        <f t="shared" si="29"/>
        <v>#DIV/0!</v>
      </c>
      <c r="AA126" s="127"/>
      <c r="AB126" s="129"/>
      <c r="AC126" s="129"/>
      <c r="AD126" s="129"/>
      <c r="AE126" s="129"/>
      <c r="AF126" s="129"/>
      <c r="AG126" s="129"/>
    </row>
    <row r="127" spans="1:33" ht="30" customHeight="1">
      <c r="A127" s="117" t="s">
        <v>77</v>
      </c>
      <c r="B127" s="118" t="s">
        <v>228</v>
      </c>
      <c r="C127" s="185" t="s">
        <v>229</v>
      </c>
      <c r="D127" s="120" t="s">
        <v>111</v>
      </c>
      <c r="E127" s="121"/>
      <c r="F127" s="122"/>
      <c r="G127" s="123">
        <f t="shared" si="20"/>
        <v>0</v>
      </c>
      <c r="H127" s="121"/>
      <c r="I127" s="122"/>
      <c r="J127" s="123">
        <f t="shared" si="21"/>
        <v>0</v>
      </c>
      <c r="K127" s="121"/>
      <c r="L127" s="122"/>
      <c r="M127" s="123">
        <f t="shared" si="22"/>
        <v>0</v>
      </c>
      <c r="N127" s="121"/>
      <c r="O127" s="122"/>
      <c r="P127" s="123">
        <f t="shared" si="23"/>
        <v>0</v>
      </c>
      <c r="Q127" s="121"/>
      <c r="R127" s="122"/>
      <c r="S127" s="123">
        <f t="shared" si="24"/>
        <v>0</v>
      </c>
      <c r="T127" s="121"/>
      <c r="U127" s="122"/>
      <c r="V127" s="227">
        <f t="shared" si="25"/>
        <v>0</v>
      </c>
      <c r="W127" s="232">
        <f t="shared" si="26"/>
        <v>0</v>
      </c>
      <c r="X127" s="125">
        <f t="shared" si="27"/>
        <v>0</v>
      </c>
      <c r="Y127" s="125">
        <f t="shared" si="28"/>
        <v>0</v>
      </c>
      <c r="Z127" s="126" t="e">
        <f t="shared" si="29"/>
        <v>#DIV/0!</v>
      </c>
      <c r="AA127" s="127"/>
      <c r="AB127" s="129"/>
      <c r="AC127" s="129"/>
      <c r="AD127" s="129"/>
      <c r="AE127" s="129"/>
      <c r="AF127" s="129"/>
      <c r="AG127" s="129"/>
    </row>
    <row r="128" spans="1:33" ht="30" customHeight="1">
      <c r="A128" s="117" t="s">
        <v>77</v>
      </c>
      <c r="B128" s="118" t="s">
        <v>230</v>
      </c>
      <c r="C128" s="350" t="s">
        <v>383</v>
      </c>
      <c r="D128" s="120" t="s">
        <v>111</v>
      </c>
      <c r="E128" s="121">
        <v>10</v>
      </c>
      <c r="F128" s="122">
        <v>154</v>
      </c>
      <c r="G128" s="123">
        <f t="shared" si="20"/>
        <v>1540</v>
      </c>
      <c r="H128" s="121">
        <v>10</v>
      </c>
      <c r="I128" s="122">
        <v>50</v>
      </c>
      <c r="J128" s="123">
        <f t="shared" si="21"/>
        <v>500</v>
      </c>
      <c r="K128" s="121"/>
      <c r="L128" s="122"/>
      <c r="M128" s="123">
        <f t="shared" si="22"/>
        <v>0</v>
      </c>
      <c r="N128" s="121"/>
      <c r="O128" s="122"/>
      <c r="P128" s="123">
        <f t="shared" si="23"/>
        <v>0</v>
      </c>
      <c r="Q128" s="121"/>
      <c r="R128" s="122"/>
      <c r="S128" s="123">
        <f t="shared" si="24"/>
        <v>0</v>
      </c>
      <c r="T128" s="121"/>
      <c r="U128" s="122"/>
      <c r="V128" s="227">
        <f t="shared" si="25"/>
        <v>0</v>
      </c>
      <c r="W128" s="232">
        <f t="shared" si="26"/>
        <v>1540</v>
      </c>
      <c r="X128" s="125">
        <f t="shared" si="27"/>
        <v>500</v>
      </c>
      <c r="Y128" s="125">
        <f t="shared" si="28"/>
        <v>1040</v>
      </c>
      <c r="Z128" s="126">
        <f t="shared" si="29"/>
        <v>0.67532467532467533</v>
      </c>
      <c r="AA128" s="127"/>
      <c r="AB128" s="129"/>
      <c r="AC128" s="129"/>
      <c r="AD128" s="129"/>
      <c r="AE128" s="129"/>
      <c r="AF128" s="129"/>
      <c r="AG128" s="129"/>
    </row>
    <row r="129" spans="1:33" ht="30" customHeight="1">
      <c r="A129" s="117" t="s">
        <v>77</v>
      </c>
      <c r="B129" s="118" t="s">
        <v>231</v>
      </c>
      <c r="C129" s="350" t="s">
        <v>384</v>
      </c>
      <c r="D129" s="120" t="s">
        <v>111</v>
      </c>
      <c r="E129" s="121">
        <v>1</v>
      </c>
      <c r="F129" s="122">
        <v>850</v>
      </c>
      <c r="G129" s="123">
        <f t="shared" si="20"/>
        <v>850</v>
      </c>
      <c r="H129" s="121">
        <v>1</v>
      </c>
      <c r="I129" s="122">
        <v>850</v>
      </c>
      <c r="J129" s="123">
        <f t="shared" si="21"/>
        <v>850</v>
      </c>
      <c r="K129" s="121"/>
      <c r="L129" s="122"/>
      <c r="M129" s="123">
        <f t="shared" si="22"/>
        <v>0</v>
      </c>
      <c r="N129" s="121"/>
      <c r="O129" s="122"/>
      <c r="P129" s="123">
        <f t="shared" si="23"/>
        <v>0</v>
      </c>
      <c r="Q129" s="121"/>
      <c r="R129" s="122"/>
      <c r="S129" s="123">
        <f t="shared" si="24"/>
        <v>0</v>
      </c>
      <c r="T129" s="121"/>
      <c r="U129" s="122"/>
      <c r="V129" s="227">
        <f t="shared" si="25"/>
        <v>0</v>
      </c>
      <c r="W129" s="232">
        <f t="shared" si="26"/>
        <v>850</v>
      </c>
      <c r="X129" s="125">
        <f t="shared" si="27"/>
        <v>850</v>
      </c>
      <c r="Y129" s="125">
        <f t="shared" si="28"/>
        <v>0</v>
      </c>
      <c r="Z129" s="126">
        <f t="shared" si="29"/>
        <v>0</v>
      </c>
      <c r="AA129" s="127"/>
      <c r="AB129" s="129"/>
      <c r="AC129" s="129"/>
      <c r="AD129" s="129"/>
      <c r="AE129" s="129"/>
      <c r="AF129" s="129"/>
      <c r="AG129" s="129"/>
    </row>
    <row r="130" spans="1:33" ht="30" customHeight="1">
      <c r="A130" s="117" t="s">
        <v>77</v>
      </c>
      <c r="B130" s="118" t="s">
        <v>232</v>
      </c>
      <c r="C130" s="185" t="s">
        <v>233</v>
      </c>
      <c r="D130" s="120" t="s">
        <v>111</v>
      </c>
      <c r="E130" s="121"/>
      <c r="F130" s="122"/>
      <c r="G130" s="123">
        <f t="shared" si="20"/>
        <v>0</v>
      </c>
      <c r="H130" s="121"/>
      <c r="I130" s="122"/>
      <c r="J130" s="123">
        <f t="shared" si="21"/>
        <v>0</v>
      </c>
      <c r="K130" s="121"/>
      <c r="L130" s="122"/>
      <c r="M130" s="123">
        <f t="shared" si="22"/>
        <v>0</v>
      </c>
      <c r="N130" s="121"/>
      <c r="O130" s="122"/>
      <c r="P130" s="123">
        <f t="shared" si="23"/>
        <v>0</v>
      </c>
      <c r="Q130" s="121"/>
      <c r="R130" s="122"/>
      <c r="S130" s="123">
        <f t="shared" si="24"/>
        <v>0</v>
      </c>
      <c r="T130" s="121"/>
      <c r="U130" s="122"/>
      <c r="V130" s="227">
        <f t="shared" si="25"/>
        <v>0</v>
      </c>
      <c r="W130" s="232">
        <f t="shared" si="26"/>
        <v>0</v>
      </c>
      <c r="X130" s="125">
        <f t="shared" si="27"/>
        <v>0</v>
      </c>
      <c r="Y130" s="125">
        <f t="shared" si="28"/>
        <v>0</v>
      </c>
      <c r="Z130" s="126" t="e">
        <f t="shared" si="29"/>
        <v>#DIV/0!</v>
      </c>
      <c r="AA130" s="127"/>
      <c r="AB130" s="129"/>
      <c r="AC130" s="129"/>
      <c r="AD130" s="129"/>
      <c r="AE130" s="129"/>
      <c r="AF130" s="129"/>
      <c r="AG130" s="129"/>
    </row>
    <row r="131" spans="1:33" ht="30" customHeight="1">
      <c r="A131" s="130" t="s">
        <v>77</v>
      </c>
      <c r="B131" s="118" t="s">
        <v>234</v>
      </c>
      <c r="C131" s="161" t="s">
        <v>235</v>
      </c>
      <c r="D131" s="120" t="s">
        <v>111</v>
      </c>
      <c r="E131" s="133"/>
      <c r="F131" s="134"/>
      <c r="G131" s="123">
        <f t="shared" si="20"/>
        <v>0</v>
      </c>
      <c r="H131" s="133"/>
      <c r="I131" s="134"/>
      <c r="J131" s="123">
        <f t="shared" si="21"/>
        <v>0</v>
      </c>
      <c r="K131" s="121"/>
      <c r="L131" s="122"/>
      <c r="M131" s="123">
        <f t="shared" si="22"/>
        <v>0</v>
      </c>
      <c r="N131" s="121"/>
      <c r="O131" s="122"/>
      <c r="P131" s="123">
        <f t="shared" si="23"/>
        <v>0</v>
      </c>
      <c r="Q131" s="121"/>
      <c r="R131" s="122"/>
      <c r="S131" s="123">
        <f t="shared" si="24"/>
        <v>0</v>
      </c>
      <c r="T131" s="121"/>
      <c r="U131" s="122"/>
      <c r="V131" s="227">
        <f t="shared" si="25"/>
        <v>0</v>
      </c>
      <c r="W131" s="232">
        <f t="shared" si="26"/>
        <v>0</v>
      </c>
      <c r="X131" s="125">
        <f t="shared" si="27"/>
        <v>0</v>
      </c>
      <c r="Y131" s="125">
        <f t="shared" si="28"/>
        <v>0</v>
      </c>
      <c r="Z131" s="126" t="e">
        <f t="shared" si="29"/>
        <v>#DIV/0!</v>
      </c>
      <c r="AA131" s="137"/>
      <c r="AB131" s="129"/>
      <c r="AC131" s="129"/>
      <c r="AD131" s="129"/>
      <c r="AE131" s="129"/>
      <c r="AF131" s="129"/>
      <c r="AG131" s="129"/>
    </row>
    <row r="132" spans="1:33" ht="30" customHeight="1">
      <c r="A132" s="130" t="s">
        <v>77</v>
      </c>
      <c r="B132" s="118" t="s">
        <v>236</v>
      </c>
      <c r="C132" s="161" t="s">
        <v>237</v>
      </c>
      <c r="D132" s="132" t="s">
        <v>111</v>
      </c>
      <c r="E132" s="121"/>
      <c r="F132" s="122"/>
      <c r="G132" s="123">
        <f t="shared" si="20"/>
        <v>0</v>
      </c>
      <c r="H132" s="121"/>
      <c r="I132" s="122"/>
      <c r="J132" s="123">
        <f t="shared" si="21"/>
        <v>0</v>
      </c>
      <c r="K132" s="121"/>
      <c r="L132" s="122"/>
      <c r="M132" s="123">
        <f t="shared" si="22"/>
        <v>0</v>
      </c>
      <c r="N132" s="121"/>
      <c r="O132" s="122"/>
      <c r="P132" s="123">
        <f t="shared" si="23"/>
        <v>0</v>
      </c>
      <c r="Q132" s="121"/>
      <c r="R132" s="122"/>
      <c r="S132" s="123">
        <f t="shared" si="24"/>
        <v>0</v>
      </c>
      <c r="T132" s="121"/>
      <c r="U132" s="122"/>
      <c r="V132" s="227">
        <f t="shared" si="25"/>
        <v>0</v>
      </c>
      <c r="W132" s="232">
        <f t="shared" si="26"/>
        <v>0</v>
      </c>
      <c r="X132" s="125">
        <f t="shared" si="27"/>
        <v>0</v>
      </c>
      <c r="Y132" s="125">
        <f t="shared" si="28"/>
        <v>0</v>
      </c>
      <c r="Z132" s="126" t="e">
        <f t="shared" si="29"/>
        <v>#DIV/0!</v>
      </c>
      <c r="AA132" s="127"/>
      <c r="AB132" s="129"/>
      <c r="AC132" s="129"/>
      <c r="AD132" s="129"/>
      <c r="AE132" s="129"/>
      <c r="AF132" s="129"/>
      <c r="AG132" s="129"/>
    </row>
    <row r="133" spans="1:33" ht="30" customHeight="1">
      <c r="A133" s="130" t="s">
        <v>77</v>
      </c>
      <c r="B133" s="118" t="s">
        <v>238</v>
      </c>
      <c r="C133" s="233" t="s">
        <v>239</v>
      </c>
      <c r="D133" s="132"/>
      <c r="E133" s="133"/>
      <c r="F133" s="134">
        <v>0.22</v>
      </c>
      <c r="G133" s="135">
        <f t="shared" si="20"/>
        <v>0</v>
      </c>
      <c r="H133" s="133"/>
      <c r="I133" s="134">
        <v>0.22</v>
      </c>
      <c r="J133" s="135">
        <f t="shared" si="21"/>
        <v>0</v>
      </c>
      <c r="K133" s="133"/>
      <c r="L133" s="134">
        <v>0.22</v>
      </c>
      <c r="M133" s="135">
        <f t="shared" si="22"/>
        <v>0</v>
      </c>
      <c r="N133" s="133"/>
      <c r="O133" s="134">
        <v>0.22</v>
      </c>
      <c r="P133" s="135">
        <f t="shared" si="23"/>
        <v>0</v>
      </c>
      <c r="Q133" s="133"/>
      <c r="R133" s="134">
        <v>0.22</v>
      </c>
      <c r="S133" s="135">
        <f t="shared" si="24"/>
        <v>0</v>
      </c>
      <c r="T133" s="133"/>
      <c r="U133" s="134">
        <v>0.22</v>
      </c>
      <c r="V133" s="234">
        <f t="shared" si="25"/>
        <v>0</v>
      </c>
      <c r="W133" s="235">
        <f t="shared" si="26"/>
        <v>0</v>
      </c>
      <c r="X133" s="236">
        <f t="shared" si="27"/>
        <v>0</v>
      </c>
      <c r="Y133" s="236">
        <f t="shared" si="28"/>
        <v>0</v>
      </c>
      <c r="Z133" s="237" t="e">
        <f t="shared" si="29"/>
        <v>#DIV/0!</v>
      </c>
      <c r="AA133" s="150"/>
      <c r="AB133" s="7"/>
      <c r="AC133" s="7"/>
      <c r="AD133" s="7"/>
      <c r="AE133" s="7"/>
      <c r="AF133" s="7"/>
      <c r="AG133" s="7"/>
    </row>
    <row r="134" spans="1:33" ht="30" customHeight="1">
      <c r="A134" s="164" t="s">
        <v>240</v>
      </c>
      <c r="B134" s="238"/>
      <c r="C134" s="166"/>
      <c r="D134" s="167"/>
      <c r="E134" s="171">
        <f>SUM(E123:E132)</f>
        <v>22</v>
      </c>
      <c r="F134" s="187"/>
      <c r="G134" s="170">
        <f>SUM(G123:G133)</f>
        <v>7890</v>
      </c>
      <c r="H134" s="171">
        <f>SUM(H123:H132)</f>
        <v>22</v>
      </c>
      <c r="I134" s="187"/>
      <c r="J134" s="170">
        <f>SUM(J123:J133)</f>
        <v>4349.9969999999994</v>
      </c>
      <c r="K134" s="188">
        <f>SUM(K123:K132)</f>
        <v>0</v>
      </c>
      <c r="L134" s="187"/>
      <c r="M134" s="170">
        <f>SUM(M123:M133)</f>
        <v>0</v>
      </c>
      <c r="N134" s="188">
        <f>SUM(N123:N132)</f>
        <v>0</v>
      </c>
      <c r="O134" s="187"/>
      <c r="P134" s="170">
        <f>SUM(P123:P133)</f>
        <v>0</v>
      </c>
      <c r="Q134" s="188">
        <f>SUM(Q123:Q132)</f>
        <v>0</v>
      </c>
      <c r="R134" s="187"/>
      <c r="S134" s="170">
        <f>SUM(S123:S133)</f>
        <v>0</v>
      </c>
      <c r="T134" s="188">
        <f>SUM(T123:T132)</f>
        <v>0</v>
      </c>
      <c r="U134" s="187"/>
      <c r="V134" s="172">
        <f>SUM(V123:V133)</f>
        <v>0</v>
      </c>
      <c r="W134" s="222">
        <f>SUM(W123:W133)</f>
        <v>7890</v>
      </c>
      <c r="X134" s="223">
        <f>SUM(X123:X133)</f>
        <v>4349.9969999999994</v>
      </c>
      <c r="Y134" s="223">
        <f t="shared" si="28"/>
        <v>3540.0030000000006</v>
      </c>
      <c r="Z134" s="223">
        <f t="shared" si="29"/>
        <v>0.44866958174904953</v>
      </c>
      <c r="AA134" s="224"/>
      <c r="AB134" s="7"/>
      <c r="AC134" s="7"/>
      <c r="AD134" s="7"/>
      <c r="AE134" s="7"/>
      <c r="AF134" s="7"/>
      <c r="AG134" s="7"/>
    </row>
    <row r="135" spans="1:33" ht="30" customHeight="1">
      <c r="A135" s="176" t="s">
        <v>72</v>
      </c>
      <c r="B135" s="206">
        <v>8</v>
      </c>
      <c r="C135" s="239" t="s">
        <v>241</v>
      </c>
      <c r="D135" s="179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225"/>
      <c r="X135" s="225"/>
      <c r="Y135" s="180"/>
      <c r="Z135" s="225"/>
      <c r="AA135" s="226"/>
      <c r="AB135" s="116"/>
      <c r="AC135" s="116"/>
      <c r="AD135" s="116"/>
      <c r="AE135" s="116"/>
      <c r="AF135" s="116"/>
      <c r="AG135" s="116"/>
    </row>
    <row r="136" spans="1:33" ht="30" customHeight="1">
      <c r="A136" s="117" t="s">
        <v>77</v>
      </c>
      <c r="B136" s="118" t="s">
        <v>242</v>
      </c>
      <c r="C136" s="185" t="s">
        <v>243</v>
      </c>
      <c r="D136" s="120" t="s">
        <v>244</v>
      </c>
      <c r="E136" s="121"/>
      <c r="F136" s="122"/>
      <c r="G136" s="123">
        <f t="shared" ref="G136:G141" si="30">E136*F136</f>
        <v>0</v>
      </c>
      <c r="H136" s="121"/>
      <c r="I136" s="122"/>
      <c r="J136" s="123">
        <f t="shared" ref="J136:J141" si="31">H136*I136</f>
        <v>0</v>
      </c>
      <c r="K136" s="121"/>
      <c r="L136" s="122"/>
      <c r="M136" s="123">
        <f t="shared" ref="M136:M141" si="32">K136*L136</f>
        <v>0</v>
      </c>
      <c r="N136" s="121"/>
      <c r="O136" s="122"/>
      <c r="P136" s="123">
        <f t="shared" ref="P136:P141" si="33">N136*O136</f>
        <v>0</v>
      </c>
      <c r="Q136" s="121"/>
      <c r="R136" s="122"/>
      <c r="S136" s="123">
        <f t="shared" ref="S136:S141" si="34">Q136*R136</f>
        <v>0</v>
      </c>
      <c r="T136" s="121"/>
      <c r="U136" s="122"/>
      <c r="V136" s="227">
        <f t="shared" ref="V136:V141" si="35">T136*U136</f>
        <v>0</v>
      </c>
      <c r="W136" s="228">
        <f t="shared" ref="W136:W141" si="36">G136+M136+S136</f>
        <v>0</v>
      </c>
      <c r="X136" s="229">
        <f t="shared" ref="X136:X141" si="37">J136+P136+V136</f>
        <v>0</v>
      </c>
      <c r="Y136" s="229">
        <f t="shared" ref="Y136:Y142" si="38">W136-X136</f>
        <v>0</v>
      </c>
      <c r="Z136" s="230" t="e">
        <f t="shared" ref="Z136:Z142" si="39">Y136/W136</f>
        <v>#DIV/0!</v>
      </c>
      <c r="AA136" s="231"/>
      <c r="AB136" s="129"/>
      <c r="AC136" s="129"/>
      <c r="AD136" s="129"/>
      <c r="AE136" s="129"/>
      <c r="AF136" s="129"/>
      <c r="AG136" s="129"/>
    </row>
    <row r="137" spans="1:33" ht="30" customHeight="1">
      <c r="A137" s="117" t="s">
        <v>77</v>
      </c>
      <c r="B137" s="118" t="s">
        <v>245</v>
      </c>
      <c r="C137" s="185" t="s">
        <v>246</v>
      </c>
      <c r="D137" s="120" t="s">
        <v>244</v>
      </c>
      <c r="E137" s="121"/>
      <c r="F137" s="122"/>
      <c r="G137" s="123">
        <f t="shared" si="30"/>
        <v>0</v>
      </c>
      <c r="H137" s="121"/>
      <c r="I137" s="122"/>
      <c r="J137" s="123">
        <f t="shared" si="31"/>
        <v>0</v>
      </c>
      <c r="K137" s="121"/>
      <c r="L137" s="122"/>
      <c r="M137" s="123">
        <f t="shared" si="32"/>
        <v>0</v>
      </c>
      <c r="N137" s="121"/>
      <c r="O137" s="122"/>
      <c r="P137" s="123">
        <f t="shared" si="33"/>
        <v>0</v>
      </c>
      <c r="Q137" s="121"/>
      <c r="R137" s="122"/>
      <c r="S137" s="123">
        <f t="shared" si="34"/>
        <v>0</v>
      </c>
      <c r="T137" s="121"/>
      <c r="U137" s="122"/>
      <c r="V137" s="227">
        <f t="shared" si="35"/>
        <v>0</v>
      </c>
      <c r="W137" s="232">
        <f t="shared" si="36"/>
        <v>0</v>
      </c>
      <c r="X137" s="125">
        <f t="shared" si="37"/>
        <v>0</v>
      </c>
      <c r="Y137" s="125">
        <f t="shared" si="38"/>
        <v>0</v>
      </c>
      <c r="Z137" s="126" t="e">
        <f t="shared" si="39"/>
        <v>#DIV/0!</v>
      </c>
      <c r="AA137" s="127"/>
      <c r="AB137" s="129"/>
      <c r="AC137" s="129"/>
      <c r="AD137" s="129"/>
      <c r="AE137" s="129"/>
      <c r="AF137" s="129"/>
      <c r="AG137" s="129"/>
    </row>
    <row r="138" spans="1:33" ht="30" customHeight="1">
      <c r="A138" s="117" t="s">
        <v>77</v>
      </c>
      <c r="B138" s="118" t="s">
        <v>247</v>
      </c>
      <c r="C138" s="185" t="s">
        <v>248</v>
      </c>
      <c r="D138" s="120" t="s">
        <v>249</v>
      </c>
      <c r="E138" s="240"/>
      <c r="F138" s="241"/>
      <c r="G138" s="123">
        <f t="shared" si="30"/>
        <v>0</v>
      </c>
      <c r="H138" s="240"/>
      <c r="I138" s="241"/>
      <c r="J138" s="123">
        <f t="shared" si="31"/>
        <v>0</v>
      </c>
      <c r="K138" s="121"/>
      <c r="L138" s="122"/>
      <c r="M138" s="123">
        <f t="shared" si="32"/>
        <v>0</v>
      </c>
      <c r="N138" s="121"/>
      <c r="O138" s="122"/>
      <c r="P138" s="123">
        <f t="shared" si="33"/>
        <v>0</v>
      </c>
      <c r="Q138" s="121"/>
      <c r="R138" s="122"/>
      <c r="S138" s="123">
        <f t="shared" si="34"/>
        <v>0</v>
      </c>
      <c r="T138" s="121"/>
      <c r="U138" s="122"/>
      <c r="V138" s="227">
        <f t="shared" si="35"/>
        <v>0</v>
      </c>
      <c r="W138" s="242">
        <f t="shared" si="36"/>
        <v>0</v>
      </c>
      <c r="X138" s="125">
        <f t="shared" si="37"/>
        <v>0</v>
      </c>
      <c r="Y138" s="125">
        <f t="shared" si="38"/>
        <v>0</v>
      </c>
      <c r="Z138" s="126" t="e">
        <f t="shared" si="39"/>
        <v>#DIV/0!</v>
      </c>
      <c r="AA138" s="127"/>
      <c r="AB138" s="129"/>
      <c r="AC138" s="129"/>
      <c r="AD138" s="129"/>
      <c r="AE138" s="129"/>
      <c r="AF138" s="129"/>
      <c r="AG138" s="129"/>
    </row>
    <row r="139" spans="1:33" ht="30" customHeight="1">
      <c r="A139" s="117" t="s">
        <v>77</v>
      </c>
      <c r="B139" s="118" t="s">
        <v>250</v>
      </c>
      <c r="C139" s="185" t="s">
        <v>251</v>
      </c>
      <c r="D139" s="120" t="s">
        <v>249</v>
      </c>
      <c r="E139" s="121"/>
      <c r="F139" s="122"/>
      <c r="G139" s="123">
        <f t="shared" si="30"/>
        <v>0</v>
      </c>
      <c r="H139" s="121"/>
      <c r="I139" s="122"/>
      <c r="J139" s="123">
        <f t="shared" si="31"/>
        <v>0</v>
      </c>
      <c r="K139" s="240"/>
      <c r="L139" s="241"/>
      <c r="M139" s="123">
        <f t="shared" si="32"/>
        <v>0</v>
      </c>
      <c r="N139" s="240"/>
      <c r="O139" s="241"/>
      <c r="P139" s="123">
        <f t="shared" si="33"/>
        <v>0</v>
      </c>
      <c r="Q139" s="240"/>
      <c r="R139" s="241"/>
      <c r="S139" s="123">
        <f t="shared" si="34"/>
        <v>0</v>
      </c>
      <c r="T139" s="240"/>
      <c r="U139" s="241"/>
      <c r="V139" s="227">
        <f t="shared" si="35"/>
        <v>0</v>
      </c>
      <c r="W139" s="242">
        <f t="shared" si="36"/>
        <v>0</v>
      </c>
      <c r="X139" s="125">
        <f t="shared" si="37"/>
        <v>0</v>
      </c>
      <c r="Y139" s="125">
        <f t="shared" si="38"/>
        <v>0</v>
      </c>
      <c r="Z139" s="126" t="e">
        <f t="shared" si="39"/>
        <v>#DIV/0!</v>
      </c>
      <c r="AA139" s="127"/>
      <c r="AB139" s="129"/>
      <c r="AC139" s="129"/>
      <c r="AD139" s="129"/>
      <c r="AE139" s="129"/>
      <c r="AF139" s="129"/>
      <c r="AG139" s="129"/>
    </row>
    <row r="140" spans="1:33" ht="30" customHeight="1">
      <c r="A140" s="117" t="s">
        <v>77</v>
      </c>
      <c r="B140" s="118" t="s">
        <v>252</v>
      </c>
      <c r="C140" s="185" t="s">
        <v>253</v>
      </c>
      <c r="D140" s="120" t="s">
        <v>249</v>
      </c>
      <c r="E140" s="121"/>
      <c r="F140" s="122"/>
      <c r="G140" s="123">
        <f t="shared" si="30"/>
        <v>0</v>
      </c>
      <c r="H140" s="121"/>
      <c r="I140" s="122"/>
      <c r="J140" s="123">
        <f t="shared" si="31"/>
        <v>0</v>
      </c>
      <c r="K140" s="121"/>
      <c r="L140" s="122"/>
      <c r="M140" s="123">
        <f t="shared" si="32"/>
        <v>0</v>
      </c>
      <c r="N140" s="121"/>
      <c r="O140" s="122"/>
      <c r="P140" s="123">
        <f t="shared" si="33"/>
        <v>0</v>
      </c>
      <c r="Q140" s="121"/>
      <c r="R140" s="122"/>
      <c r="S140" s="123">
        <f t="shared" si="34"/>
        <v>0</v>
      </c>
      <c r="T140" s="121"/>
      <c r="U140" s="122"/>
      <c r="V140" s="227">
        <f t="shared" si="35"/>
        <v>0</v>
      </c>
      <c r="W140" s="232">
        <f t="shared" si="36"/>
        <v>0</v>
      </c>
      <c r="X140" s="125">
        <f t="shared" si="37"/>
        <v>0</v>
      </c>
      <c r="Y140" s="125">
        <f t="shared" si="38"/>
        <v>0</v>
      </c>
      <c r="Z140" s="126" t="e">
        <f t="shared" si="39"/>
        <v>#DIV/0!</v>
      </c>
      <c r="AA140" s="127"/>
      <c r="AB140" s="129"/>
      <c r="AC140" s="129"/>
      <c r="AD140" s="129"/>
      <c r="AE140" s="129"/>
      <c r="AF140" s="129"/>
      <c r="AG140" s="129"/>
    </row>
    <row r="141" spans="1:33" ht="30" customHeight="1">
      <c r="A141" s="130" t="s">
        <v>77</v>
      </c>
      <c r="B141" s="152" t="s">
        <v>254</v>
      </c>
      <c r="C141" s="162" t="s">
        <v>255</v>
      </c>
      <c r="D141" s="132"/>
      <c r="E141" s="133"/>
      <c r="F141" s="134">
        <v>0.22</v>
      </c>
      <c r="G141" s="135">
        <f t="shared" si="30"/>
        <v>0</v>
      </c>
      <c r="H141" s="133"/>
      <c r="I141" s="134">
        <v>0.22</v>
      </c>
      <c r="J141" s="135">
        <f t="shared" si="31"/>
        <v>0</v>
      </c>
      <c r="K141" s="133"/>
      <c r="L141" s="134">
        <v>0.22</v>
      </c>
      <c r="M141" s="135">
        <f t="shared" si="32"/>
        <v>0</v>
      </c>
      <c r="N141" s="133"/>
      <c r="O141" s="134">
        <v>0.22</v>
      </c>
      <c r="P141" s="135">
        <f t="shared" si="33"/>
        <v>0</v>
      </c>
      <c r="Q141" s="133"/>
      <c r="R141" s="134">
        <v>0.22</v>
      </c>
      <c r="S141" s="135">
        <f t="shared" si="34"/>
        <v>0</v>
      </c>
      <c r="T141" s="133"/>
      <c r="U141" s="134">
        <v>0.22</v>
      </c>
      <c r="V141" s="234">
        <f t="shared" si="35"/>
        <v>0</v>
      </c>
      <c r="W141" s="235">
        <f t="shared" si="36"/>
        <v>0</v>
      </c>
      <c r="X141" s="236">
        <f t="shared" si="37"/>
        <v>0</v>
      </c>
      <c r="Y141" s="236">
        <f t="shared" si="38"/>
        <v>0</v>
      </c>
      <c r="Z141" s="237" t="e">
        <f t="shared" si="39"/>
        <v>#DIV/0!</v>
      </c>
      <c r="AA141" s="150"/>
      <c r="AB141" s="7"/>
      <c r="AC141" s="7"/>
      <c r="AD141" s="7"/>
      <c r="AE141" s="7"/>
      <c r="AF141" s="7"/>
      <c r="AG141" s="7"/>
    </row>
    <row r="142" spans="1:33" ht="30" customHeight="1">
      <c r="A142" s="164" t="s">
        <v>256</v>
      </c>
      <c r="B142" s="243"/>
      <c r="C142" s="166"/>
      <c r="D142" s="167"/>
      <c r="E142" s="171">
        <f>SUM(E136:E140)</f>
        <v>0</v>
      </c>
      <c r="F142" s="187"/>
      <c r="G142" s="171">
        <f>SUM(G136:G141)</f>
        <v>0</v>
      </c>
      <c r="H142" s="171">
        <f>SUM(H136:H140)</f>
        <v>0</v>
      </c>
      <c r="I142" s="187"/>
      <c r="J142" s="171">
        <f>SUM(J136:J141)</f>
        <v>0</v>
      </c>
      <c r="K142" s="171">
        <f>SUM(K136:K140)</f>
        <v>0</v>
      </c>
      <c r="L142" s="187"/>
      <c r="M142" s="171">
        <f>SUM(M136:M141)</f>
        <v>0</v>
      </c>
      <c r="N142" s="171">
        <f>SUM(N136:N140)</f>
        <v>0</v>
      </c>
      <c r="O142" s="187"/>
      <c r="P142" s="171">
        <f>SUM(P136:P141)</f>
        <v>0</v>
      </c>
      <c r="Q142" s="171">
        <f>SUM(Q136:Q140)</f>
        <v>0</v>
      </c>
      <c r="R142" s="187"/>
      <c r="S142" s="171">
        <f>SUM(S136:S141)</f>
        <v>0</v>
      </c>
      <c r="T142" s="171">
        <f>SUM(T136:T140)</f>
        <v>0</v>
      </c>
      <c r="U142" s="187"/>
      <c r="V142" s="244">
        <f>SUM(V136:V141)</f>
        <v>0</v>
      </c>
      <c r="W142" s="222">
        <f>SUM(W136:W141)</f>
        <v>0</v>
      </c>
      <c r="X142" s="223">
        <f>SUM(X136:X141)</f>
        <v>0</v>
      </c>
      <c r="Y142" s="223">
        <f t="shared" si="38"/>
        <v>0</v>
      </c>
      <c r="Z142" s="223" t="e">
        <f t="shared" si="39"/>
        <v>#DIV/0!</v>
      </c>
      <c r="AA142" s="224"/>
      <c r="AB142" s="7"/>
      <c r="AC142" s="7"/>
      <c r="AD142" s="7"/>
      <c r="AE142" s="7"/>
      <c r="AF142" s="7"/>
      <c r="AG142" s="7"/>
    </row>
    <row r="143" spans="1:33" ht="30" customHeight="1" thickBot="1">
      <c r="A143" s="176" t="s">
        <v>72</v>
      </c>
      <c r="B143" s="177">
        <v>9</v>
      </c>
      <c r="C143" s="178" t="s">
        <v>257</v>
      </c>
      <c r="D143" s="179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245"/>
      <c r="X143" s="245"/>
      <c r="Y143" s="208"/>
      <c r="Z143" s="245"/>
      <c r="AA143" s="246"/>
      <c r="AB143" s="7"/>
      <c r="AC143" s="7"/>
      <c r="AD143" s="7"/>
      <c r="AE143" s="7"/>
      <c r="AF143" s="7"/>
      <c r="AG143" s="7"/>
    </row>
    <row r="144" spans="1:33" thickBot="1">
      <c r="A144" s="247" t="s">
        <v>77</v>
      </c>
      <c r="B144" s="248">
        <v>43839</v>
      </c>
      <c r="C144" s="353" t="s">
        <v>385</v>
      </c>
      <c r="D144" s="354" t="s">
        <v>389</v>
      </c>
      <c r="E144" s="355">
        <v>3</v>
      </c>
      <c r="F144" s="356">
        <v>1500</v>
      </c>
      <c r="G144" s="252">
        <f t="shared" ref="G144:G149" si="40">E144*F144</f>
        <v>4500</v>
      </c>
      <c r="H144" s="250">
        <v>3</v>
      </c>
      <c r="I144" s="251">
        <v>1500</v>
      </c>
      <c r="J144" s="252">
        <f t="shared" ref="J144:J149" si="41">H144*I144</f>
        <v>4500</v>
      </c>
      <c r="K144" s="253"/>
      <c r="L144" s="251"/>
      <c r="M144" s="252">
        <f t="shared" ref="M144:M149" si="42">K144*L144</f>
        <v>0</v>
      </c>
      <c r="N144" s="253"/>
      <c r="O144" s="251"/>
      <c r="P144" s="252">
        <f t="shared" ref="P144:P149" si="43">N144*O144</f>
        <v>0</v>
      </c>
      <c r="Q144" s="253"/>
      <c r="R144" s="251"/>
      <c r="S144" s="252">
        <f t="shared" ref="S144:S149" si="44">Q144*R144</f>
        <v>0</v>
      </c>
      <c r="T144" s="253"/>
      <c r="U144" s="251"/>
      <c r="V144" s="252">
        <f t="shared" ref="V144:V149" si="45">T144*U144</f>
        <v>0</v>
      </c>
      <c r="W144" s="229">
        <f t="shared" ref="W144:W149" si="46">G144+M144+S144</f>
        <v>4500</v>
      </c>
      <c r="X144" s="125">
        <f t="shared" ref="X144:X149" si="47">J144+P144+V144</f>
        <v>4500</v>
      </c>
      <c r="Y144" s="125">
        <f t="shared" ref="Y144:Y150" si="48">W144-X144</f>
        <v>0</v>
      </c>
      <c r="Z144" s="126">
        <f t="shared" ref="Z144:Z150" si="49">Y144/W144</f>
        <v>0</v>
      </c>
      <c r="AA144" s="231"/>
      <c r="AB144" s="128"/>
      <c r="AC144" s="129"/>
      <c r="AD144" s="129"/>
      <c r="AE144" s="129"/>
      <c r="AF144" s="129"/>
      <c r="AG144" s="129"/>
    </row>
    <row r="145" spans="1:33" ht="14.5">
      <c r="A145" s="117" t="s">
        <v>77</v>
      </c>
      <c r="B145" s="254">
        <v>43870</v>
      </c>
      <c r="C145" s="350" t="s">
        <v>386</v>
      </c>
      <c r="D145" s="354" t="s">
        <v>389</v>
      </c>
      <c r="E145" s="357">
        <v>1</v>
      </c>
      <c r="F145" s="346">
        <v>10000</v>
      </c>
      <c r="G145" s="123">
        <f t="shared" si="40"/>
        <v>10000</v>
      </c>
      <c r="H145" s="256">
        <v>1</v>
      </c>
      <c r="I145" s="122">
        <v>10000</v>
      </c>
      <c r="J145" s="123">
        <f t="shared" si="41"/>
        <v>10000</v>
      </c>
      <c r="K145" s="121"/>
      <c r="L145" s="122"/>
      <c r="M145" s="123">
        <f t="shared" si="42"/>
        <v>0</v>
      </c>
      <c r="N145" s="121"/>
      <c r="O145" s="122"/>
      <c r="P145" s="123">
        <f t="shared" si="43"/>
        <v>0</v>
      </c>
      <c r="Q145" s="121"/>
      <c r="R145" s="122"/>
      <c r="S145" s="123">
        <f t="shared" si="44"/>
        <v>0</v>
      </c>
      <c r="T145" s="121"/>
      <c r="U145" s="122"/>
      <c r="V145" s="123">
        <f t="shared" si="45"/>
        <v>0</v>
      </c>
      <c r="W145" s="124">
        <f t="shared" si="46"/>
        <v>10000</v>
      </c>
      <c r="X145" s="125">
        <f t="shared" si="47"/>
        <v>10000</v>
      </c>
      <c r="Y145" s="125">
        <f t="shared" si="48"/>
        <v>0</v>
      </c>
      <c r="Z145" s="126">
        <f t="shared" si="49"/>
        <v>0</v>
      </c>
      <c r="AA145" s="127"/>
      <c r="AB145" s="129"/>
      <c r="AC145" s="129"/>
      <c r="AD145" s="129"/>
      <c r="AE145" s="129"/>
      <c r="AF145" s="129"/>
      <c r="AG145" s="129"/>
    </row>
    <row r="146" spans="1:33" ht="37.5">
      <c r="A146" s="117" t="s">
        <v>77</v>
      </c>
      <c r="B146" s="254">
        <v>43899</v>
      </c>
      <c r="C146" s="350" t="s">
        <v>387</v>
      </c>
      <c r="D146" s="358" t="s">
        <v>389</v>
      </c>
      <c r="E146" s="357">
        <v>2</v>
      </c>
      <c r="F146" s="346">
        <v>15000</v>
      </c>
      <c r="G146" s="123">
        <f t="shared" si="40"/>
        <v>30000</v>
      </c>
      <c r="H146" s="256">
        <v>2</v>
      </c>
      <c r="I146" s="122">
        <v>15000</v>
      </c>
      <c r="J146" s="123">
        <f t="shared" si="41"/>
        <v>30000</v>
      </c>
      <c r="K146" s="121"/>
      <c r="L146" s="122"/>
      <c r="M146" s="123">
        <f t="shared" si="42"/>
        <v>0</v>
      </c>
      <c r="N146" s="121"/>
      <c r="O146" s="122"/>
      <c r="P146" s="123">
        <f t="shared" si="43"/>
        <v>0</v>
      </c>
      <c r="Q146" s="121"/>
      <c r="R146" s="122"/>
      <c r="S146" s="123">
        <f t="shared" si="44"/>
        <v>0</v>
      </c>
      <c r="T146" s="121"/>
      <c r="U146" s="122"/>
      <c r="V146" s="123">
        <f t="shared" si="45"/>
        <v>0</v>
      </c>
      <c r="W146" s="124">
        <f t="shared" si="46"/>
        <v>30000</v>
      </c>
      <c r="X146" s="125">
        <f t="shared" si="47"/>
        <v>30000</v>
      </c>
      <c r="Y146" s="125">
        <f t="shared" si="48"/>
        <v>0</v>
      </c>
      <c r="Z146" s="126">
        <f t="shared" si="49"/>
        <v>0</v>
      </c>
      <c r="AA146" s="127"/>
      <c r="AB146" s="129"/>
      <c r="AC146" s="129"/>
      <c r="AD146" s="129"/>
      <c r="AE146" s="129"/>
      <c r="AF146" s="129"/>
      <c r="AG146" s="129"/>
    </row>
    <row r="147" spans="1:33" ht="25">
      <c r="A147" s="117" t="s">
        <v>77</v>
      </c>
      <c r="B147" s="254">
        <v>43930</v>
      </c>
      <c r="C147" s="350" t="s">
        <v>388</v>
      </c>
      <c r="D147" s="358" t="s">
        <v>389</v>
      </c>
      <c r="E147" s="357">
        <v>1</v>
      </c>
      <c r="F147" s="346">
        <v>14200</v>
      </c>
      <c r="G147" s="123">
        <f t="shared" si="40"/>
        <v>14200</v>
      </c>
      <c r="H147" s="256">
        <v>1</v>
      </c>
      <c r="I147" s="122">
        <v>14200</v>
      </c>
      <c r="J147" s="123">
        <f t="shared" si="41"/>
        <v>14200</v>
      </c>
      <c r="K147" s="121"/>
      <c r="L147" s="122"/>
      <c r="M147" s="123">
        <f t="shared" si="42"/>
        <v>0</v>
      </c>
      <c r="N147" s="121"/>
      <c r="O147" s="122"/>
      <c r="P147" s="123">
        <f t="shared" si="43"/>
        <v>0</v>
      </c>
      <c r="Q147" s="121"/>
      <c r="R147" s="122"/>
      <c r="S147" s="123">
        <f t="shared" si="44"/>
        <v>0</v>
      </c>
      <c r="T147" s="121"/>
      <c r="U147" s="122"/>
      <c r="V147" s="123">
        <f t="shared" si="45"/>
        <v>0</v>
      </c>
      <c r="W147" s="124">
        <f t="shared" si="46"/>
        <v>14200</v>
      </c>
      <c r="X147" s="125">
        <f t="shared" si="47"/>
        <v>14200</v>
      </c>
      <c r="Y147" s="125">
        <f t="shared" si="48"/>
        <v>0</v>
      </c>
      <c r="Z147" s="126">
        <f t="shared" si="49"/>
        <v>0</v>
      </c>
      <c r="AA147" s="127"/>
      <c r="AB147" s="129"/>
      <c r="AC147" s="129"/>
      <c r="AD147" s="129"/>
      <c r="AE147" s="129"/>
      <c r="AF147" s="129"/>
      <c r="AG147" s="129"/>
    </row>
    <row r="148" spans="1:33" ht="30" customHeight="1">
      <c r="A148" s="130" t="s">
        <v>77</v>
      </c>
      <c r="B148" s="254">
        <v>43960</v>
      </c>
      <c r="C148" s="161" t="s">
        <v>258</v>
      </c>
      <c r="D148" s="257"/>
      <c r="E148" s="258"/>
      <c r="F148" s="134"/>
      <c r="G148" s="135">
        <f t="shared" si="40"/>
        <v>0</v>
      </c>
      <c r="H148" s="258"/>
      <c r="I148" s="134"/>
      <c r="J148" s="135">
        <f t="shared" si="41"/>
        <v>0</v>
      </c>
      <c r="K148" s="133"/>
      <c r="L148" s="134"/>
      <c r="M148" s="135">
        <f t="shared" si="42"/>
        <v>0</v>
      </c>
      <c r="N148" s="133"/>
      <c r="O148" s="134"/>
      <c r="P148" s="135">
        <f t="shared" si="43"/>
        <v>0</v>
      </c>
      <c r="Q148" s="133"/>
      <c r="R148" s="134"/>
      <c r="S148" s="135">
        <f t="shared" si="44"/>
        <v>0</v>
      </c>
      <c r="T148" s="133"/>
      <c r="U148" s="134"/>
      <c r="V148" s="135">
        <f t="shared" si="45"/>
        <v>0</v>
      </c>
      <c r="W148" s="136">
        <f t="shared" si="46"/>
        <v>0</v>
      </c>
      <c r="X148" s="125">
        <f t="shared" si="47"/>
        <v>0</v>
      </c>
      <c r="Y148" s="125">
        <f t="shared" si="48"/>
        <v>0</v>
      </c>
      <c r="Z148" s="126" t="e">
        <f t="shared" si="49"/>
        <v>#DIV/0!</v>
      </c>
      <c r="AA148" s="137"/>
      <c r="AB148" s="129"/>
      <c r="AC148" s="129"/>
      <c r="AD148" s="129"/>
      <c r="AE148" s="129"/>
      <c r="AF148" s="129"/>
      <c r="AG148" s="129"/>
    </row>
    <row r="149" spans="1:33" ht="30" customHeight="1">
      <c r="A149" s="130" t="s">
        <v>77</v>
      </c>
      <c r="B149" s="254">
        <v>43991</v>
      </c>
      <c r="C149" s="233" t="s">
        <v>259</v>
      </c>
      <c r="D149" s="146"/>
      <c r="E149" s="133"/>
      <c r="F149" s="134">
        <v>0.22</v>
      </c>
      <c r="G149" s="135">
        <f t="shared" si="40"/>
        <v>0</v>
      </c>
      <c r="H149" s="133"/>
      <c r="I149" s="134">
        <v>0.22</v>
      </c>
      <c r="J149" s="135">
        <f t="shared" si="41"/>
        <v>0</v>
      </c>
      <c r="K149" s="133"/>
      <c r="L149" s="134">
        <v>0.22</v>
      </c>
      <c r="M149" s="135">
        <f t="shared" si="42"/>
        <v>0</v>
      </c>
      <c r="N149" s="133"/>
      <c r="O149" s="134">
        <v>0.22</v>
      </c>
      <c r="P149" s="135">
        <f t="shared" si="43"/>
        <v>0</v>
      </c>
      <c r="Q149" s="133"/>
      <c r="R149" s="134">
        <v>0.22</v>
      </c>
      <c r="S149" s="135">
        <f t="shared" si="44"/>
        <v>0</v>
      </c>
      <c r="T149" s="133"/>
      <c r="U149" s="134">
        <v>0.22</v>
      </c>
      <c r="V149" s="135">
        <f t="shared" si="45"/>
        <v>0</v>
      </c>
      <c r="W149" s="136">
        <f t="shared" si="46"/>
        <v>0</v>
      </c>
      <c r="X149" s="163">
        <f t="shared" si="47"/>
        <v>0</v>
      </c>
      <c r="Y149" s="163">
        <f t="shared" si="48"/>
        <v>0</v>
      </c>
      <c r="Z149" s="221" t="e">
        <f t="shared" si="49"/>
        <v>#DIV/0!</v>
      </c>
      <c r="AA149" s="137"/>
      <c r="AB149" s="7"/>
      <c r="AC149" s="7"/>
      <c r="AD149" s="7"/>
      <c r="AE149" s="7"/>
      <c r="AF149" s="7"/>
      <c r="AG149" s="7"/>
    </row>
    <row r="150" spans="1:33" ht="30" customHeight="1">
      <c r="A150" s="164" t="s">
        <v>260</v>
      </c>
      <c r="B150" s="165"/>
      <c r="C150" s="166"/>
      <c r="D150" s="167"/>
      <c r="E150" s="171">
        <f>SUM(E144:E148)</f>
        <v>7</v>
      </c>
      <c r="F150" s="187"/>
      <c r="G150" s="170">
        <f>SUM(G144:G149)</f>
        <v>58700</v>
      </c>
      <c r="H150" s="171">
        <f>SUM(H144:H148)</f>
        <v>7</v>
      </c>
      <c r="I150" s="187"/>
      <c r="J150" s="170">
        <f>SUM(J144:J149)</f>
        <v>58700</v>
      </c>
      <c r="K150" s="188">
        <f>SUM(K144:K148)</f>
        <v>0</v>
      </c>
      <c r="L150" s="187"/>
      <c r="M150" s="170">
        <f>SUM(M144:M149)</f>
        <v>0</v>
      </c>
      <c r="N150" s="188">
        <f>SUM(N144:N148)</f>
        <v>0</v>
      </c>
      <c r="O150" s="187"/>
      <c r="P150" s="170">
        <f>SUM(P144:P149)</f>
        <v>0</v>
      </c>
      <c r="Q150" s="188">
        <f>SUM(Q144:Q148)</f>
        <v>0</v>
      </c>
      <c r="R150" s="187"/>
      <c r="S150" s="170">
        <f>SUM(S144:S149)</f>
        <v>0</v>
      </c>
      <c r="T150" s="188">
        <f>SUM(T144:T148)</f>
        <v>0</v>
      </c>
      <c r="U150" s="187"/>
      <c r="V150" s="172">
        <f>SUM(V144:V149)</f>
        <v>0</v>
      </c>
      <c r="W150" s="222">
        <f>SUM(W144:W149)</f>
        <v>58700</v>
      </c>
      <c r="X150" s="223">
        <f>SUM(X144:X149)</f>
        <v>58700</v>
      </c>
      <c r="Y150" s="223">
        <f t="shared" si="48"/>
        <v>0</v>
      </c>
      <c r="Z150" s="223">
        <f t="shared" si="49"/>
        <v>0</v>
      </c>
      <c r="AA150" s="224"/>
      <c r="AB150" s="7"/>
      <c r="AC150" s="7"/>
      <c r="AD150" s="7"/>
      <c r="AE150" s="7"/>
      <c r="AF150" s="7"/>
      <c r="AG150" s="7"/>
    </row>
    <row r="151" spans="1:33" ht="30" customHeight="1">
      <c r="A151" s="176" t="s">
        <v>72</v>
      </c>
      <c r="B151" s="206">
        <v>10</v>
      </c>
      <c r="C151" s="239" t="s">
        <v>261</v>
      </c>
      <c r="D151" s="179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225"/>
      <c r="X151" s="225"/>
      <c r="Y151" s="180"/>
      <c r="Z151" s="225"/>
      <c r="AA151" s="226"/>
      <c r="AB151" s="7"/>
      <c r="AC151" s="7"/>
      <c r="AD151" s="7"/>
      <c r="AE151" s="7"/>
      <c r="AF151" s="7"/>
      <c r="AG151" s="7"/>
    </row>
    <row r="152" spans="1:33" ht="30" customHeight="1">
      <c r="A152" s="117" t="s">
        <v>77</v>
      </c>
      <c r="B152" s="254">
        <v>43840</v>
      </c>
      <c r="C152" s="259" t="s">
        <v>262</v>
      </c>
      <c r="D152" s="249"/>
      <c r="E152" s="260"/>
      <c r="F152" s="158"/>
      <c r="G152" s="159">
        <f>E152*F152</f>
        <v>0</v>
      </c>
      <c r="H152" s="260"/>
      <c r="I152" s="158"/>
      <c r="J152" s="159">
        <f>H152*I152</f>
        <v>0</v>
      </c>
      <c r="K152" s="157"/>
      <c r="L152" s="158"/>
      <c r="M152" s="159">
        <f>K152*L152</f>
        <v>0</v>
      </c>
      <c r="N152" s="157"/>
      <c r="O152" s="158"/>
      <c r="P152" s="159">
        <f>N152*O152</f>
        <v>0</v>
      </c>
      <c r="Q152" s="157"/>
      <c r="R152" s="158"/>
      <c r="S152" s="159">
        <f>Q152*R152</f>
        <v>0</v>
      </c>
      <c r="T152" s="157"/>
      <c r="U152" s="158"/>
      <c r="V152" s="261">
        <f>T152*U152</f>
        <v>0</v>
      </c>
      <c r="W152" s="262">
        <f>G152+M152+S152</f>
        <v>0</v>
      </c>
      <c r="X152" s="229">
        <f>J152+P152+V152</f>
        <v>0</v>
      </c>
      <c r="Y152" s="229">
        <f t="shared" ref="Y152:Y157" si="50">W152-X152</f>
        <v>0</v>
      </c>
      <c r="Z152" s="230" t="e">
        <f t="shared" ref="Z152:Z157" si="51">Y152/W152</f>
        <v>#DIV/0!</v>
      </c>
      <c r="AA152" s="263"/>
      <c r="AB152" s="129"/>
      <c r="AC152" s="129"/>
      <c r="AD152" s="129"/>
      <c r="AE152" s="129"/>
      <c r="AF152" s="129"/>
      <c r="AG152" s="129"/>
    </row>
    <row r="153" spans="1:33" ht="30" customHeight="1">
      <c r="A153" s="117" t="s">
        <v>77</v>
      </c>
      <c r="B153" s="254">
        <v>43871</v>
      </c>
      <c r="C153" s="259" t="s">
        <v>262</v>
      </c>
      <c r="D153" s="255"/>
      <c r="E153" s="256"/>
      <c r="F153" s="122"/>
      <c r="G153" s="123">
        <f>E153*F153</f>
        <v>0</v>
      </c>
      <c r="H153" s="256"/>
      <c r="I153" s="122"/>
      <c r="J153" s="123">
        <f>H153*I153</f>
        <v>0</v>
      </c>
      <c r="K153" s="121"/>
      <c r="L153" s="122"/>
      <c r="M153" s="123">
        <f>K153*L153</f>
        <v>0</v>
      </c>
      <c r="N153" s="121"/>
      <c r="O153" s="122"/>
      <c r="P153" s="123">
        <f>N153*O153</f>
        <v>0</v>
      </c>
      <c r="Q153" s="121"/>
      <c r="R153" s="122"/>
      <c r="S153" s="123">
        <f>Q153*R153</f>
        <v>0</v>
      </c>
      <c r="T153" s="121"/>
      <c r="U153" s="122"/>
      <c r="V153" s="227">
        <f>T153*U153</f>
        <v>0</v>
      </c>
      <c r="W153" s="232">
        <f>G153+M153+S153</f>
        <v>0</v>
      </c>
      <c r="X153" s="125">
        <f>J153+P153+V153</f>
        <v>0</v>
      </c>
      <c r="Y153" s="125">
        <f t="shared" si="50"/>
        <v>0</v>
      </c>
      <c r="Z153" s="126" t="e">
        <f t="shared" si="51"/>
        <v>#DIV/0!</v>
      </c>
      <c r="AA153" s="127"/>
      <c r="AB153" s="129"/>
      <c r="AC153" s="129"/>
      <c r="AD153" s="129"/>
      <c r="AE153" s="129"/>
      <c r="AF153" s="129"/>
      <c r="AG153" s="129"/>
    </row>
    <row r="154" spans="1:33" ht="30" customHeight="1">
      <c r="A154" s="117" t="s">
        <v>77</v>
      </c>
      <c r="B154" s="254">
        <v>43900</v>
      </c>
      <c r="C154" s="259" t="s">
        <v>262</v>
      </c>
      <c r="D154" s="255"/>
      <c r="E154" s="256"/>
      <c r="F154" s="122"/>
      <c r="G154" s="123">
        <f>E154*F154</f>
        <v>0</v>
      </c>
      <c r="H154" s="256"/>
      <c r="I154" s="122"/>
      <c r="J154" s="123">
        <f>H154*I154</f>
        <v>0</v>
      </c>
      <c r="K154" s="121"/>
      <c r="L154" s="122"/>
      <c r="M154" s="123">
        <f>K154*L154</f>
        <v>0</v>
      </c>
      <c r="N154" s="121"/>
      <c r="O154" s="122"/>
      <c r="P154" s="123">
        <f>N154*O154</f>
        <v>0</v>
      </c>
      <c r="Q154" s="121"/>
      <c r="R154" s="122"/>
      <c r="S154" s="123">
        <f>Q154*R154</f>
        <v>0</v>
      </c>
      <c r="T154" s="121"/>
      <c r="U154" s="122"/>
      <c r="V154" s="227">
        <f>T154*U154</f>
        <v>0</v>
      </c>
      <c r="W154" s="232">
        <f>G154+M154+S154</f>
        <v>0</v>
      </c>
      <c r="X154" s="125">
        <f>J154+P154+V154</f>
        <v>0</v>
      </c>
      <c r="Y154" s="125">
        <f t="shared" si="50"/>
        <v>0</v>
      </c>
      <c r="Z154" s="126" t="e">
        <f t="shared" si="51"/>
        <v>#DIV/0!</v>
      </c>
      <c r="AA154" s="127"/>
      <c r="AB154" s="129"/>
      <c r="AC154" s="129"/>
      <c r="AD154" s="129"/>
      <c r="AE154" s="129"/>
      <c r="AF154" s="129"/>
      <c r="AG154" s="129"/>
    </row>
    <row r="155" spans="1:33" ht="30" customHeight="1">
      <c r="A155" s="130" t="s">
        <v>77</v>
      </c>
      <c r="B155" s="264">
        <v>43931</v>
      </c>
      <c r="C155" s="161" t="s">
        <v>263</v>
      </c>
      <c r="D155" s="257" t="s">
        <v>80</v>
      </c>
      <c r="E155" s="258"/>
      <c r="F155" s="134"/>
      <c r="G155" s="123">
        <f>E155*F155</f>
        <v>0</v>
      </c>
      <c r="H155" s="258"/>
      <c r="I155" s="134"/>
      <c r="J155" s="123">
        <f>H155*I155</f>
        <v>0</v>
      </c>
      <c r="K155" s="133"/>
      <c r="L155" s="134"/>
      <c r="M155" s="135">
        <f>K155*L155</f>
        <v>0</v>
      </c>
      <c r="N155" s="133"/>
      <c r="O155" s="134"/>
      <c r="P155" s="135">
        <f>N155*O155</f>
        <v>0</v>
      </c>
      <c r="Q155" s="133"/>
      <c r="R155" s="134"/>
      <c r="S155" s="135">
        <f>Q155*R155</f>
        <v>0</v>
      </c>
      <c r="T155" s="133"/>
      <c r="U155" s="134"/>
      <c r="V155" s="234">
        <f>T155*U155</f>
        <v>0</v>
      </c>
      <c r="W155" s="265">
        <f>G155+M155+S155</f>
        <v>0</v>
      </c>
      <c r="X155" s="125">
        <f>J155+P155+V155</f>
        <v>0</v>
      </c>
      <c r="Y155" s="125">
        <f t="shared" si="50"/>
        <v>0</v>
      </c>
      <c r="Z155" s="126" t="e">
        <f t="shared" si="51"/>
        <v>#DIV/0!</v>
      </c>
      <c r="AA155" s="218"/>
      <c r="AB155" s="129"/>
      <c r="AC155" s="129"/>
      <c r="AD155" s="129"/>
      <c r="AE155" s="129"/>
      <c r="AF155" s="129"/>
      <c r="AG155" s="129"/>
    </row>
    <row r="156" spans="1:33" ht="30" customHeight="1">
      <c r="A156" s="130" t="s">
        <v>77</v>
      </c>
      <c r="B156" s="266">
        <v>43961</v>
      </c>
      <c r="C156" s="233" t="s">
        <v>264</v>
      </c>
      <c r="D156" s="267"/>
      <c r="E156" s="133"/>
      <c r="F156" s="134">
        <v>0.22</v>
      </c>
      <c r="G156" s="135">
        <f>E156*F156</f>
        <v>0</v>
      </c>
      <c r="H156" s="133"/>
      <c r="I156" s="134">
        <v>0.22</v>
      </c>
      <c r="J156" s="135">
        <f>H156*I156</f>
        <v>0</v>
      </c>
      <c r="K156" s="133"/>
      <c r="L156" s="134">
        <v>0.22</v>
      </c>
      <c r="M156" s="135">
        <f>K156*L156</f>
        <v>0</v>
      </c>
      <c r="N156" s="133"/>
      <c r="O156" s="134">
        <v>0.22</v>
      </c>
      <c r="P156" s="135">
        <f>N156*O156</f>
        <v>0</v>
      </c>
      <c r="Q156" s="133"/>
      <c r="R156" s="134">
        <v>0.22</v>
      </c>
      <c r="S156" s="135">
        <f>Q156*R156</f>
        <v>0</v>
      </c>
      <c r="T156" s="133"/>
      <c r="U156" s="134">
        <v>0.22</v>
      </c>
      <c r="V156" s="234">
        <f>T156*U156</f>
        <v>0</v>
      </c>
      <c r="W156" s="235">
        <f>G156+M156+S156</f>
        <v>0</v>
      </c>
      <c r="X156" s="236">
        <f>J156+P156+V156</f>
        <v>0</v>
      </c>
      <c r="Y156" s="236">
        <f t="shared" si="50"/>
        <v>0</v>
      </c>
      <c r="Z156" s="237" t="e">
        <f t="shared" si="51"/>
        <v>#DIV/0!</v>
      </c>
      <c r="AA156" s="268"/>
      <c r="AB156" s="7"/>
      <c r="AC156" s="7"/>
      <c r="AD156" s="7"/>
      <c r="AE156" s="7"/>
      <c r="AF156" s="7"/>
      <c r="AG156" s="7"/>
    </row>
    <row r="157" spans="1:33" ht="30" customHeight="1">
      <c r="A157" s="164" t="s">
        <v>265</v>
      </c>
      <c r="B157" s="165"/>
      <c r="C157" s="166"/>
      <c r="D157" s="167"/>
      <c r="E157" s="171">
        <f>SUM(E152:E155)</f>
        <v>0</v>
      </c>
      <c r="F157" s="187"/>
      <c r="G157" s="170">
        <f>SUM(G152:G156)</f>
        <v>0</v>
      </c>
      <c r="H157" s="171">
        <f>SUM(H152:H155)</f>
        <v>0</v>
      </c>
      <c r="I157" s="187"/>
      <c r="J157" s="170">
        <f>SUM(J152:J156)</f>
        <v>0</v>
      </c>
      <c r="K157" s="188">
        <f>SUM(K152:K155)</f>
        <v>0</v>
      </c>
      <c r="L157" s="187"/>
      <c r="M157" s="170">
        <f>SUM(M152:M156)</f>
        <v>0</v>
      </c>
      <c r="N157" s="188">
        <f>SUM(N152:N155)</f>
        <v>0</v>
      </c>
      <c r="O157" s="187"/>
      <c r="P157" s="170">
        <f>SUM(P152:P156)</f>
        <v>0</v>
      </c>
      <c r="Q157" s="188">
        <f>SUM(Q152:Q155)</f>
        <v>0</v>
      </c>
      <c r="R157" s="187"/>
      <c r="S157" s="170">
        <f>SUM(S152:S156)</f>
        <v>0</v>
      </c>
      <c r="T157" s="188">
        <f>SUM(T152:T155)</f>
        <v>0</v>
      </c>
      <c r="U157" s="187"/>
      <c r="V157" s="172">
        <f>SUM(V152:V156)</f>
        <v>0</v>
      </c>
      <c r="W157" s="222">
        <f>SUM(W152:W156)</f>
        <v>0</v>
      </c>
      <c r="X157" s="223">
        <f>SUM(X152:X156)</f>
        <v>0</v>
      </c>
      <c r="Y157" s="223">
        <f t="shared" si="50"/>
        <v>0</v>
      </c>
      <c r="Z157" s="223" t="e">
        <f t="shared" si="51"/>
        <v>#DIV/0!</v>
      </c>
      <c r="AA157" s="224"/>
      <c r="AB157" s="7"/>
      <c r="AC157" s="7"/>
      <c r="AD157" s="7"/>
      <c r="AE157" s="7"/>
      <c r="AF157" s="7"/>
      <c r="AG157" s="7"/>
    </row>
    <row r="158" spans="1:33" ht="30" customHeight="1">
      <c r="A158" s="176" t="s">
        <v>72</v>
      </c>
      <c r="B158" s="206">
        <v>11</v>
      </c>
      <c r="C158" s="178" t="s">
        <v>266</v>
      </c>
      <c r="D158" s="179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225"/>
      <c r="X158" s="225"/>
      <c r="Y158" s="180"/>
      <c r="Z158" s="225"/>
      <c r="AA158" s="226"/>
      <c r="AB158" s="7"/>
      <c r="AC158" s="7"/>
      <c r="AD158" s="7"/>
      <c r="AE158" s="7"/>
      <c r="AF158" s="7"/>
      <c r="AG158" s="7"/>
    </row>
    <row r="159" spans="1:33" ht="30" customHeight="1">
      <c r="A159" s="269" t="s">
        <v>77</v>
      </c>
      <c r="B159" s="254">
        <v>43841</v>
      </c>
      <c r="C159" s="259" t="s">
        <v>267</v>
      </c>
      <c r="D159" s="156" t="s">
        <v>111</v>
      </c>
      <c r="E159" s="157"/>
      <c r="F159" s="158"/>
      <c r="G159" s="159">
        <f>E159*F159</f>
        <v>0</v>
      </c>
      <c r="H159" s="157"/>
      <c r="I159" s="158"/>
      <c r="J159" s="159">
        <f>H159*I159</f>
        <v>0</v>
      </c>
      <c r="K159" s="157"/>
      <c r="L159" s="158"/>
      <c r="M159" s="159">
        <f>K159*L159</f>
        <v>0</v>
      </c>
      <c r="N159" s="157"/>
      <c r="O159" s="158"/>
      <c r="P159" s="159">
        <f>N159*O159</f>
        <v>0</v>
      </c>
      <c r="Q159" s="157"/>
      <c r="R159" s="158"/>
      <c r="S159" s="159">
        <f>Q159*R159</f>
        <v>0</v>
      </c>
      <c r="T159" s="157"/>
      <c r="U159" s="158"/>
      <c r="V159" s="261">
        <f>T159*U159</f>
        <v>0</v>
      </c>
      <c r="W159" s="262">
        <f>G159+M159+S159</f>
        <v>0</v>
      </c>
      <c r="X159" s="229">
        <f>J159+P159+V159</f>
        <v>0</v>
      </c>
      <c r="Y159" s="229">
        <f>W159-X159</f>
        <v>0</v>
      </c>
      <c r="Z159" s="230" t="e">
        <f>Y159/W159</f>
        <v>#DIV/0!</v>
      </c>
      <c r="AA159" s="263"/>
      <c r="AB159" s="129"/>
      <c r="AC159" s="129"/>
      <c r="AD159" s="129"/>
      <c r="AE159" s="129"/>
      <c r="AF159" s="129"/>
      <c r="AG159" s="129"/>
    </row>
    <row r="160" spans="1:33" ht="30" customHeight="1">
      <c r="A160" s="270" t="s">
        <v>77</v>
      </c>
      <c r="B160" s="254">
        <v>43872</v>
      </c>
      <c r="C160" s="161" t="s">
        <v>267</v>
      </c>
      <c r="D160" s="132" t="s">
        <v>111</v>
      </c>
      <c r="E160" s="133"/>
      <c r="F160" s="134"/>
      <c r="G160" s="123">
        <f>E160*F160</f>
        <v>0</v>
      </c>
      <c r="H160" s="133"/>
      <c r="I160" s="134"/>
      <c r="J160" s="123">
        <f>H160*I160</f>
        <v>0</v>
      </c>
      <c r="K160" s="133"/>
      <c r="L160" s="134"/>
      <c r="M160" s="135">
        <f>K160*L160</f>
        <v>0</v>
      </c>
      <c r="N160" s="133"/>
      <c r="O160" s="134"/>
      <c r="P160" s="135">
        <f>N160*O160</f>
        <v>0</v>
      </c>
      <c r="Q160" s="133"/>
      <c r="R160" s="134"/>
      <c r="S160" s="135">
        <f>Q160*R160</f>
        <v>0</v>
      </c>
      <c r="T160" s="133"/>
      <c r="U160" s="134"/>
      <c r="V160" s="234">
        <f>T160*U160</f>
        <v>0</v>
      </c>
      <c r="W160" s="271">
        <f>G160+M160+S160</f>
        <v>0</v>
      </c>
      <c r="X160" s="236">
        <f>J160+P160+V160</f>
        <v>0</v>
      </c>
      <c r="Y160" s="236">
        <f>W160-X160</f>
        <v>0</v>
      </c>
      <c r="Z160" s="237" t="e">
        <f>Y160/W160</f>
        <v>#DIV/0!</v>
      </c>
      <c r="AA160" s="268"/>
      <c r="AB160" s="128"/>
      <c r="AC160" s="129"/>
      <c r="AD160" s="129"/>
      <c r="AE160" s="129"/>
      <c r="AF160" s="129"/>
      <c r="AG160" s="129"/>
    </row>
    <row r="161" spans="1:33" ht="30" customHeight="1">
      <c r="A161" s="451" t="s">
        <v>268</v>
      </c>
      <c r="B161" s="452"/>
      <c r="C161" s="452"/>
      <c r="D161" s="433"/>
      <c r="E161" s="171">
        <f>SUM(E159:E160)</f>
        <v>0</v>
      </c>
      <c r="F161" s="187"/>
      <c r="G161" s="170">
        <f>SUM(G159:G160)</f>
        <v>0</v>
      </c>
      <c r="H161" s="171">
        <f>SUM(H159:H160)</f>
        <v>0</v>
      </c>
      <c r="I161" s="187"/>
      <c r="J161" s="170">
        <f>SUM(J159:J160)</f>
        <v>0</v>
      </c>
      <c r="K161" s="188">
        <f>SUM(K159:K160)</f>
        <v>0</v>
      </c>
      <c r="L161" s="187"/>
      <c r="M161" s="170">
        <f>SUM(M159:M160)</f>
        <v>0</v>
      </c>
      <c r="N161" s="188">
        <f>SUM(N159:N160)</f>
        <v>0</v>
      </c>
      <c r="O161" s="187"/>
      <c r="P161" s="170">
        <f>SUM(P159:P160)</f>
        <v>0</v>
      </c>
      <c r="Q161" s="188">
        <f>SUM(Q159:Q160)</f>
        <v>0</v>
      </c>
      <c r="R161" s="187"/>
      <c r="S161" s="170">
        <f>SUM(S159:S160)</f>
        <v>0</v>
      </c>
      <c r="T161" s="188">
        <f>SUM(T159:T160)</f>
        <v>0</v>
      </c>
      <c r="U161" s="187"/>
      <c r="V161" s="172">
        <f>SUM(V159:V160)</f>
        <v>0</v>
      </c>
      <c r="W161" s="222">
        <f>SUM(W159:W160)</f>
        <v>0</v>
      </c>
      <c r="X161" s="223">
        <f>SUM(X159:X160)</f>
        <v>0</v>
      </c>
      <c r="Y161" s="223">
        <f>W161-X161</f>
        <v>0</v>
      </c>
      <c r="Z161" s="223" t="e">
        <f>Y161/W161</f>
        <v>#DIV/0!</v>
      </c>
      <c r="AA161" s="224"/>
      <c r="AB161" s="7"/>
      <c r="AC161" s="7"/>
      <c r="AD161" s="7"/>
      <c r="AE161" s="7"/>
      <c r="AF161" s="7"/>
      <c r="AG161" s="7"/>
    </row>
    <row r="162" spans="1:33" ht="30" customHeight="1">
      <c r="A162" s="205" t="s">
        <v>72</v>
      </c>
      <c r="B162" s="206">
        <v>12</v>
      </c>
      <c r="C162" s="207" t="s">
        <v>269</v>
      </c>
      <c r="D162" s="272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225"/>
      <c r="X162" s="225"/>
      <c r="Y162" s="180"/>
      <c r="Z162" s="225"/>
      <c r="AA162" s="226"/>
      <c r="AB162" s="7"/>
      <c r="AC162" s="7"/>
      <c r="AD162" s="7"/>
      <c r="AE162" s="7"/>
      <c r="AF162" s="7"/>
      <c r="AG162" s="7"/>
    </row>
    <row r="163" spans="1:33" ht="30" customHeight="1">
      <c r="A163" s="154" t="s">
        <v>77</v>
      </c>
      <c r="B163" s="273">
        <v>43842</v>
      </c>
      <c r="C163" s="274" t="s">
        <v>270</v>
      </c>
      <c r="D163" s="249" t="s">
        <v>271</v>
      </c>
      <c r="E163" s="260"/>
      <c r="F163" s="158"/>
      <c r="G163" s="159">
        <f>E163*F163</f>
        <v>0</v>
      </c>
      <c r="H163" s="260"/>
      <c r="I163" s="158"/>
      <c r="J163" s="159">
        <f>H163*I163</f>
        <v>0</v>
      </c>
      <c r="K163" s="157"/>
      <c r="L163" s="158"/>
      <c r="M163" s="159">
        <f>K163*L163</f>
        <v>0</v>
      </c>
      <c r="N163" s="157"/>
      <c r="O163" s="158"/>
      <c r="P163" s="159">
        <f>N163*O163</f>
        <v>0</v>
      </c>
      <c r="Q163" s="157"/>
      <c r="R163" s="158"/>
      <c r="S163" s="159">
        <f>Q163*R163</f>
        <v>0</v>
      </c>
      <c r="T163" s="157"/>
      <c r="U163" s="158"/>
      <c r="V163" s="261">
        <f>T163*U163</f>
        <v>0</v>
      </c>
      <c r="W163" s="262">
        <f>G163+M163+S163</f>
        <v>0</v>
      </c>
      <c r="X163" s="229">
        <f>J163+P163+V163</f>
        <v>0</v>
      </c>
      <c r="Y163" s="229">
        <f>W163-X163</f>
        <v>0</v>
      </c>
      <c r="Z163" s="230" t="e">
        <f>Y163/W163</f>
        <v>#DIV/0!</v>
      </c>
      <c r="AA163" s="275"/>
      <c r="AB163" s="128"/>
      <c r="AC163" s="129"/>
      <c r="AD163" s="129"/>
      <c r="AE163" s="129"/>
      <c r="AF163" s="129"/>
      <c r="AG163" s="129"/>
    </row>
    <row r="164" spans="1:33" ht="30" customHeight="1">
      <c r="A164" s="117" t="s">
        <v>77</v>
      </c>
      <c r="B164" s="254">
        <v>43873</v>
      </c>
      <c r="C164" s="185" t="s">
        <v>272</v>
      </c>
      <c r="D164" s="255" t="s">
        <v>244</v>
      </c>
      <c r="E164" s="256"/>
      <c r="F164" s="122"/>
      <c r="G164" s="123">
        <f>E164*F164</f>
        <v>0</v>
      </c>
      <c r="H164" s="256"/>
      <c r="I164" s="122"/>
      <c r="J164" s="123">
        <f>H164*I164</f>
        <v>0</v>
      </c>
      <c r="K164" s="121"/>
      <c r="L164" s="122"/>
      <c r="M164" s="123">
        <f>K164*L164</f>
        <v>0</v>
      </c>
      <c r="N164" s="121"/>
      <c r="O164" s="122"/>
      <c r="P164" s="123">
        <f>N164*O164</f>
        <v>0</v>
      </c>
      <c r="Q164" s="121"/>
      <c r="R164" s="122"/>
      <c r="S164" s="123">
        <f>Q164*R164</f>
        <v>0</v>
      </c>
      <c r="T164" s="121"/>
      <c r="U164" s="122"/>
      <c r="V164" s="227">
        <f>T164*U164</f>
        <v>0</v>
      </c>
      <c r="W164" s="276">
        <f>G164+M164+S164</f>
        <v>0</v>
      </c>
      <c r="X164" s="125">
        <f>J164+P164+V164</f>
        <v>0</v>
      </c>
      <c r="Y164" s="125">
        <f>W164-X164</f>
        <v>0</v>
      </c>
      <c r="Z164" s="126" t="e">
        <f>Y164/W164</f>
        <v>#DIV/0!</v>
      </c>
      <c r="AA164" s="277"/>
      <c r="AB164" s="129"/>
      <c r="AC164" s="129"/>
      <c r="AD164" s="129"/>
      <c r="AE164" s="129"/>
      <c r="AF164" s="129"/>
      <c r="AG164" s="129"/>
    </row>
    <row r="165" spans="1:33" ht="30" customHeight="1">
      <c r="A165" s="130" t="s">
        <v>77</v>
      </c>
      <c r="B165" s="264">
        <v>43902</v>
      </c>
      <c r="C165" s="161" t="s">
        <v>273</v>
      </c>
      <c r="D165" s="257" t="s">
        <v>244</v>
      </c>
      <c r="E165" s="258"/>
      <c r="F165" s="134"/>
      <c r="G165" s="135">
        <f>E165*F165</f>
        <v>0</v>
      </c>
      <c r="H165" s="258"/>
      <c r="I165" s="134"/>
      <c r="J165" s="135">
        <f>H165*I165</f>
        <v>0</v>
      </c>
      <c r="K165" s="133"/>
      <c r="L165" s="134"/>
      <c r="M165" s="135">
        <f>K165*L165</f>
        <v>0</v>
      </c>
      <c r="N165" s="133"/>
      <c r="O165" s="134"/>
      <c r="P165" s="135">
        <f>N165*O165</f>
        <v>0</v>
      </c>
      <c r="Q165" s="133"/>
      <c r="R165" s="134"/>
      <c r="S165" s="135">
        <f>Q165*R165</f>
        <v>0</v>
      </c>
      <c r="T165" s="133"/>
      <c r="U165" s="134"/>
      <c r="V165" s="234">
        <f>T165*U165</f>
        <v>0</v>
      </c>
      <c r="W165" s="265">
        <f>G165+M165+S165</f>
        <v>0</v>
      </c>
      <c r="X165" s="125">
        <f>J165+P165+V165</f>
        <v>0</v>
      </c>
      <c r="Y165" s="125">
        <f>W165-X165</f>
        <v>0</v>
      </c>
      <c r="Z165" s="126" t="e">
        <f>Y165/W165</f>
        <v>#DIV/0!</v>
      </c>
      <c r="AA165" s="278"/>
      <c r="AB165" s="129"/>
      <c r="AC165" s="129"/>
      <c r="AD165" s="129"/>
      <c r="AE165" s="129"/>
      <c r="AF165" s="129"/>
      <c r="AG165" s="129"/>
    </row>
    <row r="166" spans="1:33" ht="30" customHeight="1">
      <c r="A166" s="130" t="s">
        <v>77</v>
      </c>
      <c r="B166" s="264">
        <v>43933</v>
      </c>
      <c r="C166" s="233" t="s">
        <v>274</v>
      </c>
      <c r="D166" s="267"/>
      <c r="E166" s="258"/>
      <c r="F166" s="134">
        <v>0.22</v>
      </c>
      <c r="G166" s="135">
        <f>E166*F166</f>
        <v>0</v>
      </c>
      <c r="H166" s="258"/>
      <c r="I166" s="134">
        <v>0.22</v>
      </c>
      <c r="J166" s="135">
        <f>H166*I166</f>
        <v>0</v>
      </c>
      <c r="K166" s="133"/>
      <c r="L166" s="134">
        <v>0.22</v>
      </c>
      <c r="M166" s="135">
        <f>K166*L166</f>
        <v>0</v>
      </c>
      <c r="N166" s="133"/>
      <c r="O166" s="134">
        <v>0.22</v>
      </c>
      <c r="P166" s="135">
        <f>N166*O166</f>
        <v>0</v>
      </c>
      <c r="Q166" s="133"/>
      <c r="R166" s="134">
        <v>0.22</v>
      </c>
      <c r="S166" s="135">
        <f>Q166*R166</f>
        <v>0</v>
      </c>
      <c r="T166" s="133"/>
      <c r="U166" s="134">
        <v>0.22</v>
      </c>
      <c r="V166" s="234">
        <f>T166*U166</f>
        <v>0</v>
      </c>
      <c r="W166" s="235">
        <f>G166+M166+S166</f>
        <v>0</v>
      </c>
      <c r="X166" s="236">
        <f>J166+P166+V166</f>
        <v>0</v>
      </c>
      <c r="Y166" s="236">
        <f>W166-X166</f>
        <v>0</v>
      </c>
      <c r="Z166" s="237" t="e">
        <f>Y166/W166</f>
        <v>#DIV/0!</v>
      </c>
      <c r="AA166" s="150"/>
      <c r="AB166" s="7"/>
      <c r="AC166" s="7"/>
      <c r="AD166" s="7"/>
      <c r="AE166" s="7"/>
      <c r="AF166" s="7"/>
      <c r="AG166" s="7"/>
    </row>
    <row r="167" spans="1:33" ht="30" customHeight="1">
      <c r="A167" s="164" t="s">
        <v>275</v>
      </c>
      <c r="B167" s="165"/>
      <c r="C167" s="166"/>
      <c r="D167" s="279"/>
      <c r="E167" s="171">
        <f>SUM(E163:E165)</f>
        <v>0</v>
      </c>
      <c r="F167" s="187"/>
      <c r="G167" s="170">
        <f>SUM(G163:G166)</f>
        <v>0</v>
      </c>
      <c r="H167" s="171">
        <f>SUM(H163:H165)</f>
        <v>0</v>
      </c>
      <c r="I167" s="187"/>
      <c r="J167" s="170">
        <f>SUM(J163:J166)</f>
        <v>0</v>
      </c>
      <c r="K167" s="188">
        <f>SUM(K163:K165)</f>
        <v>0</v>
      </c>
      <c r="L167" s="187"/>
      <c r="M167" s="170">
        <f>SUM(M163:M166)</f>
        <v>0</v>
      </c>
      <c r="N167" s="188">
        <f>SUM(N163:N165)</f>
        <v>0</v>
      </c>
      <c r="O167" s="187"/>
      <c r="P167" s="170">
        <f>SUM(P163:P166)</f>
        <v>0</v>
      </c>
      <c r="Q167" s="188">
        <f>SUM(Q163:Q165)</f>
        <v>0</v>
      </c>
      <c r="R167" s="187"/>
      <c r="S167" s="170">
        <f>SUM(S163:S166)</f>
        <v>0</v>
      </c>
      <c r="T167" s="188">
        <f>SUM(T163:T165)</f>
        <v>0</v>
      </c>
      <c r="U167" s="187"/>
      <c r="V167" s="172">
        <f>SUM(V163:V166)</f>
        <v>0</v>
      </c>
      <c r="W167" s="222">
        <f>SUM(W163:W166)</f>
        <v>0</v>
      </c>
      <c r="X167" s="223">
        <f>SUM(X163:X166)</f>
        <v>0</v>
      </c>
      <c r="Y167" s="223">
        <f>W167-X167</f>
        <v>0</v>
      </c>
      <c r="Z167" s="223" t="e">
        <f>Y167/W167</f>
        <v>#DIV/0!</v>
      </c>
      <c r="AA167" s="224"/>
      <c r="AB167" s="7"/>
      <c r="AC167" s="7"/>
      <c r="AD167" s="7"/>
      <c r="AE167" s="7"/>
      <c r="AF167" s="7"/>
      <c r="AG167" s="7"/>
    </row>
    <row r="168" spans="1:33" ht="30" customHeight="1">
      <c r="A168" s="205" t="s">
        <v>72</v>
      </c>
      <c r="B168" s="280">
        <v>13</v>
      </c>
      <c r="C168" s="207" t="s">
        <v>276</v>
      </c>
      <c r="D168" s="102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225"/>
      <c r="X168" s="225"/>
      <c r="Y168" s="180"/>
      <c r="Z168" s="225"/>
      <c r="AA168" s="226"/>
      <c r="AB168" s="6"/>
      <c r="AC168" s="7"/>
      <c r="AD168" s="7"/>
      <c r="AE168" s="7"/>
      <c r="AF168" s="7"/>
      <c r="AG168" s="7"/>
    </row>
    <row r="169" spans="1:33" ht="30" customHeight="1">
      <c r="A169" s="106" t="s">
        <v>74</v>
      </c>
      <c r="B169" s="153" t="s">
        <v>277</v>
      </c>
      <c r="C169" s="281" t="s">
        <v>278</v>
      </c>
      <c r="D169" s="139"/>
      <c r="E169" s="140">
        <f>SUM(E170:E172)</f>
        <v>0</v>
      </c>
      <c r="F169" s="141"/>
      <c r="G169" s="142">
        <f>SUM(G170:G173)</f>
        <v>0</v>
      </c>
      <c r="H169" s="140">
        <f>SUM(H170:H172)</f>
        <v>0</v>
      </c>
      <c r="I169" s="141"/>
      <c r="J169" s="142">
        <f>SUM(J170:J173)</f>
        <v>0</v>
      </c>
      <c r="K169" s="140">
        <f>SUM(K170:K172)</f>
        <v>0</v>
      </c>
      <c r="L169" s="141"/>
      <c r="M169" s="142">
        <f>SUM(M170:M173)</f>
        <v>0</v>
      </c>
      <c r="N169" s="140">
        <f>SUM(N170:N172)</f>
        <v>0</v>
      </c>
      <c r="O169" s="141"/>
      <c r="P169" s="142">
        <f>SUM(P170:P173)</f>
        <v>0</v>
      </c>
      <c r="Q169" s="140">
        <f>SUM(Q170:Q172)</f>
        <v>0</v>
      </c>
      <c r="R169" s="141"/>
      <c r="S169" s="142">
        <f>SUM(S170:S173)</f>
        <v>0</v>
      </c>
      <c r="T169" s="140">
        <f>SUM(T170:T172)</f>
        <v>0</v>
      </c>
      <c r="U169" s="141"/>
      <c r="V169" s="282">
        <f>SUM(V170:V173)</f>
        <v>0</v>
      </c>
      <c r="W169" s="283">
        <f>SUM(W170:W173)</f>
        <v>0</v>
      </c>
      <c r="X169" s="142">
        <f>SUM(X170:X173)</f>
        <v>0</v>
      </c>
      <c r="Y169" s="142">
        <f t="shared" ref="Y169:Y192" si="52">W169-X169</f>
        <v>0</v>
      </c>
      <c r="Z169" s="142" t="e">
        <f t="shared" ref="Z169:Z193" si="53">Y169/W169</f>
        <v>#DIV/0!</v>
      </c>
      <c r="AA169" s="144"/>
      <c r="AB169" s="116"/>
      <c r="AC169" s="116"/>
      <c r="AD169" s="116"/>
      <c r="AE169" s="116"/>
      <c r="AF169" s="116"/>
      <c r="AG169" s="116"/>
    </row>
    <row r="170" spans="1:33" ht="30" customHeight="1">
      <c r="A170" s="117" t="s">
        <v>77</v>
      </c>
      <c r="B170" s="118" t="s">
        <v>279</v>
      </c>
      <c r="C170" s="284" t="s">
        <v>280</v>
      </c>
      <c r="D170" s="120" t="s">
        <v>141</v>
      </c>
      <c r="E170" s="121"/>
      <c r="F170" s="122"/>
      <c r="G170" s="123">
        <f>E170*F170</f>
        <v>0</v>
      </c>
      <c r="H170" s="121"/>
      <c r="I170" s="122"/>
      <c r="J170" s="123">
        <f>H170*I170</f>
        <v>0</v>
      </c>
      <c r="K170" s="121"/>
      <c r="L170" s="122"/>
      <c r="M170" s="123">
        <f>K170*L170</f>
        <v>0</v>
      </c>
      <c r="N170" s="121"/>
      <c r="O170" s="122"/>
      <c r="P170" s="123">
        <f>N170*O170</f>
        <v>0</v>
      </c>
      <c r="Q170" s="121"/>
      <c r="R170" s="122"/>
      <c r="S170" s="123">
        <f>Q170*R170</f>
        <v>0</v>
      </c>
      <c r="T170" s="121"/>
      <c r="U170" s="122"/>
      <c r="V170" s="227">
        <f>T170*U170</f>
        <v>0</v>
      </c>
      <c r="W170" s="232">
        <f>G170+M170+S170</f>
        <v>0</v>
      </c>
      <c r="X170" s="125">
        <f>J170+P170+V170</f>
        <v>0</v>
      </c>
      <c r="Y170" s="125">
        <f t="shared" si="52"/>
        <v>0</v>
      </c>
      <c r="Z170" s="126" t="e">
        <f t="shared" si="53"/>
        <v>#DIV/0!</v>
      </c>
      <c r="AA170" s="127"/>
      <c r="AB170" s="129"/>
      <c r="AC170" s="129"/>
      <c r="AD170" s="129"/>
      <c r="AE170" s="129"/>
      <c r="AF170" s="129"/>
      <c r="AG170" s="129"/>
    </row>
    <row r="171" spans="1:33" ht="30" customHeight="1">
      <c r="A171" s="117" t="s">
        <v>77</v>
      </c>
      <c r="B171" s="118" t="s">
        <v>281</v>
      </c>
      <c r="C171" s="285" t="s">
        <v>282</v>
      </c>
      <c r="D171" s="120" t="s">
        <v>141</v>
      </c>
      <c r="E171" s="121"/>
      <c r="F171" s="122"/>
      <c r="G171" s="123">
        <f>E171*F171</f>
        <v>0</v>
      </c>
      <c r="H171" s="121"/>
      <c r="I171" s="122"/>
      <c r="J171" s="123">
        <f>H171*I171</f>
        <v>0</v>
      </c>
      <c r="K171" s="121"/>
      <c r="L171" s="122"/>
      <c r="M171" s="123">
        <f>K171*L171</f>
        <v>0</v>
      </c>
      <c r="N171" s="121"/>
      <c r="O171" s="122"/>
      <c r="P171" s="123">
        <f>N171*O171</f>
        <v>0</v>
      </c>
      <c r="Q171" s="121"/>
      <c r="R171" s="122"/>
      <c r="S171" s="123">
        <f>Q171*R171</f>
        <v>0</v>
      </c>
      <c r="T171" s="121"/>
      <c r="U171" s="122"/>
      <c r="V171" s="227">
        <f>T171*U171</f>
        <v>0</v>
      </c>
      <c r="W171" s="232">
        <f>G171+M171+S171</f>
        <v>0</v>
      </c>
      <c r="X171" s="125">
        <f>J171+P171+V171</f>
        <v>0</v>
      </c>
      <c r="Y171" s="125">
        <f t="shared" si="52"/>
        <v>0</v>
      </c>
      <c r="Z171" s="126" t="e">
        <f t="shared" si="53"/>
        <v>#DIV/0!</v>
      </c>
      <c r="AA171" s="127"/>
      <c r="AB171" s="129"/>
      <c r="AC171" s="129"/>
      <c r="AD171" s="129"/>
      <c r="AE171" s="129"/>
      <c r="AF171" s="129"/>
      <c r="AG171" s="129"/>
    </row>
    <row r="172" spans="1:33" ht="30" customHeight="1">
      <c r="A172" s="117" t="s">
        <v>77</v>
      </c>
      <c r="B172" s="118" t="s">
        <v>283</v>
      </c>
      <c r="C172" s="285" t="s">
        <v>284</v>
      </c>
      <c r="D172" s="120" t="s">
        <v>141</v>
      </c>
      <c r="E172" s="121"/>
      <c r="F172" s="122"/>
      <c r="G172" s="123">
        <f>E172*F172</f>
        <v>0</v>
      </c>
      <c r="H172" s="121"/>
      <c r="I172" s="122"/>
      <c r="J172" s="123">
        <f>H172*I172</f>
        <v>0</v>
      </c>
      <c r="K172" s="121"/>
      <c r="L172" s="122"/>
      <c r="M172" s="123">
        <f>K172*L172</f>
        <v>0</v>
      </c>
      <c r="N172" s="121"/>
      <c r="O172" s="122"/>
      <c r="P172" s="123">
        <f>N172*O172</f>
        <v>0</v>
      </c>
      <c r="Q172" s="121"/>
      <c r="R172" s="122"/>
      <c r="S172" s="123">
        <f>Q172*R172</f>
        <v>0</v>
      </c>
      <c r="T172" s="121"/>
      <c r="U172" s="122"/>
      <c r="V172" s="227">
        <f>T172*U172</f>
        <v>0</v>
      </c>
      <c r="W172" s="232">
        <f>G172+M172+S172</f>
        <v>0</v>
      </c>
      <c r="X172" s="125">
        <f>J172+P172+V172</f>
        <v>0</v>
      </c>
      <c r="Y172" s="125">
        <f t="shared" si="52"/>
        <v>0</v>
      </c>
      <c r="Z172" s="126" t="e">
        <f t="shared" si="53"/>
        <v>#DIV/0!</v>
      </c>
      <c r="AA172" s="127"/>
      <c r="AB172" s="129"/>
      <c r="AC172" s="129"/>
      <c r="AD172" s="129"/>
      <c r="AE172" s="129"/>
      <c r="AF172" s="129"/>
      <c r="AG172" s="129"/>
    </row>
    <row r="173" spans="1:33" ht="30" customHeight="1">
      <c r="A173" s="145" t="s">
        <v>77</v>
      </c>
      <c r="B173" s="152" t="s">
        <v>285</v>
      </c>
      <c r="C173" s="285" t="s">
        <v>286</v>
      </c>
      <c r="D173" s="146"/>
      <c r="E173" s="147"/>
      <c r="F173" s="148">
        <v>0.22</v>
      </c>
      <c r="G173" s="149">
        <f>E173*F173</f>
        <v>0</v>
      </c>
      <c r="H173" s="147"/>
      <c r="I173" s="148">
        <v>0.22</v>
      </c>
      <c r="J173" s="149">
        <f>H173*I173</f>
        <v>0</v>
      </c>
      <c r="K173" s="147"/>
      <c r="L173" s="148">
        <v>0.22</v>
      </c>
      <c r="M173" s="149">
        <f>K173*L173</f>
        <v>0</v>
      </c>
      <c r="N173" s="147"/>
      <c r="O173" s="148">
        <v>0.22</v>
      </c>
      <c r="P173" s="149">
        <f>N173*O173</f>
        <v>0</v>
      </c>
      <c r="Q173" s="147"/>
      <c r="R173" s="148">
        <v>0.22</v>
      </c>
      <c r="S173" s="149">
        <f>Q173*R173</f>
        <v>0</v>
      </c>
      <c r="T173" s="147"/>
      <c r="U173" s="148">
        <v>0.22</v>
      </c>
      <c r="V173" s="286">
        <f>T173*U173</f>
        <v>0</v>
      </c>
      <c r="W173" s="235">
        <f>G173+M173+S173</f>
        <v>0</v>
      </c>
      <c r="X173" s="236">
        <f>J173+P173+V173</f>
        <v>0</v>
      </c>
      <c r="Y173" s="236">
        <f t="shared" si="52"/>
        <v>0</v>
      </c>
      <c r="Z173" s="237" t="e">
        <f t="shared" si="53"/>
        <v>#DIV/0!</v>
      </c>
      <c r="AA173" s="150"/>
      <c r="AB173" s="129"/>
      <c r="AC173" s="129"/>
      <c r="AD173" s="129"/>
      <c r="AE173" s="129"/>
      <c r="AF173" s="129"/>
      <c r="AG173" s="129"/>
    </row>
    <row r="174" spans="1:33" ht="30" customHeight="1">
      <c r="A174" s="287" t="s">
        <v>74</v>
      </c>
      <c r="B174" s="288" t="s">
        <v>287</v>
      </c>
      <c r="C174" s="220" t="s">
        <v>288</v>
      </c>
      <c r="D174" s="109"/>
      <c r="E174" s="110">
        <f>SUM(E175:E177)</f>
        <v>0</v>
      </c>
      <c r="F174" s="111"/>
      <c r="G174" s="112">
        <f>SUM(G175:G178)</f>
        <v>0</v>
      </c>
      <c r="H174" s="110">
        <f>SUM(H175:H177)</f>
        <v>0</v>
      </c>
      <c r="I174" s="111"/>
      <c r="J174" s="112">
        <f>SUM(J175:J178)</f>
        <v>0</v>
      </c>
      <c r="K174" s="110">
        <f>SUM(K175:K177)</f>
        <v>0</v>
      </c>
      <c r="L174" s="111"/>
      <c r="M174" s="112">
        <f>SUM(M175:M178)</f>
        <v>0</v>
      </c>
      <c r="N174" s="110">
        <f>SUM(N175:N177)</f>
        <v>0</v>
      </c>
      <c r="O174" s="111"/>
      <c r="P174" s="112">
        <f>SUM(P175:P178)</f>
        <v>0</v>
      </c>
      <c r="Q174" s="110">
        <f>SUM(Q175:Q177)</f>
        <v>0</v>
      </c>
      <c r="R174" s="111"/>
      <c r="S174" s="112">
        <f>SUM(S175:S178)</f>
        <v>0</v>
      </c>
      <c r="T174" s="110">
        <f>SUM(T175:T177)</f>
        <v>0</v>
      </c>
      <c r="U174" s="111"/>
      <c r="V174" s="112">
        <f>SUM(V175:V178)</f>
        <v>0</v>
      </c>
      <c r="W174" s="112">
        <f>SUM(W175:W178)</f>
        <v>0</v>
      </c>
      <c r="X174" s="112">
        <f>SUM(X175:X178)</f>
        <v>0</v>
      </c>
      <c r="Y174" s="112">
        <f t="shared" si="52"/>
        <v>0</v>
      </c>
      <c r="Z174" s="112" t="e">
        <f t="shared" si="53"/>
        <v>#DIV/0!</v>
      </c>
      <c r="AA174" s="112"/>
      <c r="AB174" s="116"/>
      <c r="AC174" s="116"/>
      <c r="AD174" s="116"/>
      <c r="AE174" s="116"/>
      <c r="AF174" s="116"/>
      <c r="AG174" s="116"/>
    </row>
    <row r="175" spans="1:33" ht="30" customHeight="1">
      <c r="A175" s="117" t="s">
        <v>77</v>
      </c>
      <c r="B175" s="118" t="s">
        <v>289</v>
      </c>
      <c r="C175" s="185" t="s">
        <v>290</v>
      </c>
      <c r="D175" s="120"/>
      <c r="E175" s="121"/>
      <c r="F175" s="122"/>
      <c r="G175" s="123">
        <f>E175*F175</f>
        <v>0</v>
      </c>
      <c r="H175" s="121"/>
      <c r="I175" s="122"/>
      <c r="J175" s="123">
        <f>H175*I175</f>
        <v>0</v>
      </c>
      <c r="K175" s="121"/>
      <c r="L175" s="122"/>
      <c r="M175" s="123">
        <f>K175*L175</f>
        <v>0</v>
      </c>
      <c r="N175" s="121"/>
      <c r="O175" s="122"/>
      <c r="P175" s="123">
        <f>N175*O175</f>
        <v>0</v>
      </c>
      <c r="Q175" s="121"/>
      <c r="R175" s="122"/>
      <c r="S175" s="123">
        <f>Q175*R175</f>
        <v>0</v>
      </c>
      <c r="T175" s="121"/>
      <c r="U175" s="122"/>
      <c r="V175" s="123">
        <f>T175*U175</f>
        <v>0</v>
      </c>
      <c r="W175" s="124">
        <f>G175+M175+S175</f>
        <v>0</v>
      </c>
      <c r="X175" s="125">
        <f>J175+P175+V175</f>
        <v>0</v>
      </c>
      <c r="Y175" s="125">
        <f t="shared" si="52"/>
        <v>0</v>
      </c>
      <c r="Z175" s="126" t="e">
        <f t="shared" si="53"/>
        <v>#DIV/0!</v>
      </c>
      <c r="AA175" s="127"/>
      <c r="AB175" s="129"/>
      <c r="AC175" s="129"/>
      <c r="AD175" s="129"/>
      <c r="AE175" s="129"/>
      <c r="AF175" s="129"/>
      <c r="AG175" s="129"/>
    </row>
    <row r="176" spans="1:33" ht="30" customHeight="1">
      <c r="A176" s="117" t="s">
        <v>77</v>
      </c>
      <c r="B176" s="118" t="s">
        <v>291</v>
      </c>
      <c r="C176" s="185" t="s">
        <v>290</v>
      </c>
      <c r="D176" s="120"/>
      <c r="E176" s="121"/>
      <c r="F176" s="122"/>
      <c r="G176" s="123">
        <f>E176*F176</f>
        <v>0</v>
      </c>
      <c r="H176" s="121"/>
      <c r="I176" s="122"/>
      <c r="J176" s="123">
        <f>H176*I176</f>
        <v>0</v>
      </c>
      <c r="K176" s="121"/>
      <c r="L176" s="122"/>
      <c r="M176" s="123">
        <f>K176*L176</f>
        <v>0</v>
      </c>
      <c r="N176" s="121"/>
      <c r="O176" s="122"/>
      <c r="P176" s="123">
        <f>N176*O176</f>
        <v>0</v>
      </c>
      <c r="Q176" s="121"/>
      <c r="R176" s="122"/>
      <c r="S176" s="123">
        <f>Q176*R176</f>
        <v>0</v>
      </c>
      <c r="T176" s="121"/>
      <c r="U176" s="122"/>
      <c r="V176" s="123">
        <f>T176*U176</f>
        <v>0</v>
      </c>
      <c r="W176" s="124">
        <f>G176+M176+S176</f>
        <v>0</v>
      </c>
      <c r="X176" s="125">
        <f>J176+P176+V176</f>
        <v>0</v>
      </c>
      <c r="Y176" s="125">
        <f t="shared" si="52"/>
        <v>0</v>
      </c>
      <c r="Z176" s="126" t="e">
        <f t="shared" si="53"/>
        <v>#DIV/0!</v>
      </c>
      <c r="AA176" s="127"/>
      <c r="AB176" s="129"/>
      <c r="AC176" s="129"/>
      <c r="AD176" s="129"/>
      <c r="AE176" s="129"/>
      <c r="AF176" s="129"/>
      <c r="AG176" s="129"/>
    </row>
    <row r="177" spans="1:33" ht="30" customHeight="1">
      <c r="A177" s="130" t="s">
        <v>77</v>
      </c>
      <c r="B177" s="131" t="s">
        <v>292</v>
      </c>
      <c r="C177" s="185" t="s">
        <v>290</v>
      </c>
      <c r="D177" s="132"/>
      <c r="E177" s="133"/>
      <c r="F177" s="134"/>
      <c r="G177" s="135">
        <f>E177*F177</f>
        <v>0</v>
      </c>
      <c r="H177" s="133"/>
      <c r="I177" s="134"/>
      <c r="J177" s="135">
        <f>H177*I177</f>
        <v>0</v>
      </c>
      <c r="K177" s="133"/>
      <c r="L177" s="134"/>
      <c r="M177" s="135">
        <f>K177*L177</f>
        <v>0</v>
      </c>
      <c r="N177" s="133"/>
      <c r="O177" s="134"/>
      <c r="P177" s="135">
        <f>N177*O177</f>
        <v>0</v>
      </c>
      <c r="Q177" s="133"/>
      <c r="R177" s="134"/>
      <c r="S177" s="135">
        <f>Q177*R177</f>
        <v>0</v>
      </c>
      <c r="T177" s="133"/>
      <c r="U177" s="134"/>
      <c r="V177" s="135">
        <f>T177*U177</f>
        <v>0</v>
      </c>
      <c r="W177" s="136">
        <f>G177+M177+S177</f>
        <v>0</v>
      </c>
      <c r="X177" s="125">
        <f>J177+P177+V177</f>
        <v>0</v>
      </c>
      <c r="Y177" s="125">
        <f t="shared" si="52"/>
        <v>0</v>
      </c>
      <c r="Z177" s="126" t="e">
        <f t="shared" si="53"/>
        <v>#DIV/0!</v>
      </c>
      <c r="AA177" s="137"/>
      <c r="AB177" s="129"/>
      <c r="AC177" s="129"/>
      <c r="AD177" s="129"/>
      <c r="AE177" s="129"/>
      <c r="AF177" s="129"/>
      <c r="AG177" s="129"/>
    </row>
    <row r="178" spans="1:33" ht="30" customHeight="1">
      <c r="A178" s="130" t="s">
        <v>77</v>
      </c>
      <c r="B178" s="131" t="s">
        <v>293</v>
      </c>
      <c r="C178" s="186" t="s">
        <v>294</v>
      </c>
      <c r="D178" s="146"/>
      <c r="E178" s="133"/>
      <c r="F178" s="134">
        <v>0.22</v>
      </c>
      <c r="G178" s="135">
        <f>E178*F178</f>
        <v>0</v>
      </c>
      <c r="H178" s="133"/>
      <c r="I178" s="134">
        <v>0.22</v>
      </c>
      <c r="J178" s="135">
        <f>H178*I178</f>
        <v>0</v>
      </c>
      <c r="K178" s="133"/>
      <c r="L178" s="134">
        <v>0.22</v>
      </c>
      <c r="M178" s="135">
        <f>K178*L178</f>
        <v>0</v>
      </c>
      <c r="N178" s="133"/>
      <c r="O178" s="134">
        <v>0.22</v>
      </c>
      <c r="P178" s="135">
        <f>N178*O178</f>
        <v>0</v>
      </c>
      <c r="Q178" s="133"/>
      <c r="R178" s="134">
        <v>0.22</v>
      </c>
      <c r="S178" s="135">
        <f>Q178*R178</f>
        <v>0</v>
      </c>
      <c r="T178" s="133"/>
      <c r="U178" s="134">
        <v>0.22</v>
      </c>
      <c r="V178" s="135">
        <f>T178*U178</f>
        <v>0</v>
      </c>
      <c r="W178" s="136">
        <f>G178+M178+S178</f>
        <v>0</v>
      </c>
      <c r="X178" s="125">
        <f>J178+P178+V178</f>
        <v>0</v>
      </c>
      <c r="Y178" s="125">
        <f t="shared" si="52"/>
        <v>0</v>
      </c>
      <c r="Z178" s="126" t="e">
        <f t="shared" si="53"/>
        <v>#DIV/0!</v>
      </c>
      <c r="AA178" s="150"/>
      <c r="AB178" s="129"/>
      <c r="AC178" s="129"/>
      <c r="AD178" s="129"/>
      <c r="AE178" s="129"/>
      <c r="AF178" s="129"/>
      <c r="AG178" s="129"/>
    </row>
    <row r="179" spans="1:33" ht="30" customHeight="1">
      <c r="A179" s="106" t="s">
        <v>74</v>
      </c>
      <c r="B179" s="153" t="s">
        <v>295</v>
      </c>
      <c r="C179" s="220" t="s">
        <v>296</v>
      </c>
      <c r="D179" s="139"/>
      <c r="E179" s="140">
        <f>SUM(E180:E182)</f>
        <v>0</v>
      </c>
      <c r="F179" s="141"/>
      <c r="G179" s="142">
        <f>SUM(G180:G182)</f>
        <v>0</v>
      </c>
      <c r="H179" s="140">
        <f>SUM(H180:H182)</f>
        <v>0</v>
      </c>
      <c r="I179" s="141"/>
      <c r="J179" s="142">
        <f>SUM(J180:J182)</f>
        <v>0</v>
      </c>
      <c r="K179" s="140">
        <f>SUM(K180:K182)</f>
        <v>0</v>
      </c>
      <c r="L179" s="141"/>
      <c r="M179" s="142">
        <f>SUM(M180:M182)</f>
        <v>0</v>
      </c>
      <c r="N179" s="140">
        <f>SUM(N180:N182)</f>
        <v>0</v>
      </c>
      <c r="O179" s="141"/>
      <c r="P179" s="142">
        <f>SUM(P180:P182)</f>
        <v>0</v>
      </c>
      <c r="Q179" s="140">
        <f>SUM(Q180:Q182)</f>
        <v>0</v>
      </c>
      <c r="R179" s="141"/>
      <c r="S179" s="142">
        <f>SUM(S180:S182)</f>
        <v>0</v>
      </c>
      <c r="T179" s="140">
        <f>SUM(T180:T182)</f>
        <v>0</v>
      </c>
      <c r="U179" s="141"/>
      <c r="V179" s="142">
        <f>SUM(V180:V182)</f>
        <v>0</v>
      </c>
      <c r="W179" s="142">
        <f>SUM(W180:W182)</f>
        <v>0</v>
      </c>
      <c r="X179" s="142">
        <f>SUM(X180:X182)</f>
        <v>0</v>
      </c>
      <c r="Y179" s="142">
        <f t="shared" si="52"/>
        <v>0</v>
      </c>
      <c r="Z179" s="142" t="e">
        <f t="shared" si="53"/>
        <v>#DIV/0!</v>
      </c>
      <c r="AA179" s="289"/>
      <c r="AB179" s="116"/>
      <c r="AC179" s="116"/>
      <c r="AD179" s="116"/>
      <c r="AE179" s="116"/>
      <c r="AF179" s="116"/>
      <c r="AG179" s="116"/>
    </row>
    <row r="180" spans="1:33" ht="30" customHeight="1">
      <c r="A180" s="117" t="s">
        <v>77</v>
      </c>
      <c r="B180" s="118" t="s">
        <v>297</v>
      </c>
      <c r="C180" s="185" t="s">
        <v>298</v>
      </c>
      <c r="D180" s="120"/>
      <c r="E180" s="121"/>
      <c r="F180" s="122"/>
      <c r="G180" s="123">
        <f>E180*F180</f>
        <v>0</v>
      </c>
      <c r="H180" s="121"/>
      <c r="I180" s="122"/>
      <c r="J180" s="123">
        <f>H180*I180</f>
        <v>0</v>
      </c>
      <c r="K180" s="121"/>
      <c r="L180" s="122"/>
      <c r="M180" s="123">
        <f>K180*L180</f>
        <v>0</v>
      </c>
      <c r="N180" s="121"/>
      <c r="O180" s="122"/>
      <c r="P180" s="123">
        <f>N180*O180</f>
        <v>0</v>
      </c>
      <c r="Q180" s="121"/>
      <c r="R180" s="122"/>
      <c r="S180" s="123">
        <f>Q180*R180</f>
        <v>0</v>
      </c>
      <c r="T180" s="121"/>
      <c r="U180" s="122"/>
      <c r="V180" s="123">
        <f>T180*U180</f>
        <v>0</v>
      </c>
      <c r="W180" s="124">
        <f>G180+M180+S180</f>
        <v>0</v>
      </c>
      <c r="X180" s="125">
        <f>J180+P180+V180</f>
        <v>0</v>
      </c>
      <c r="Y180" s="125">
        <f t="shared" si="52"/>
        <v>0</v>
      </c>
      <c r="Z180" s="126" t="e">
        <f t="shared" si="53"/>
        <v>#DIV/0!</v>
      </c>
      <c r="AA180" s="277"/>
      <c r="AB180" s="129"/>
      <c r="AC180" s="129"/>
      <c r="AD180" s="129"/>
      <c r="AE180" s="129"/>
      <c r="AF180" s="129"/>
      <c r="AG180" s="129"/>
    </row>
    <row r="181" spans="1:33" ht="30" customHeight="1">
      <c r="A181" s="117" t="s">
        <v>77</v>
      </c>
      <c r="B181" s="118" t="s">
        <v>299</v>
      </c>
      <c r="C181" s="185" t="s">
        <v>298</v>
      </c>
      <c r="D181" s="120"/>
      <c r="E181" s="121"/>
      <c r="F181" s="122"/>
      <c r="G181" s="123">
        <f>E181*F181</f>
        <v>0</v>
      </c>
      <c r="H181" s="121"/>
      <c r="I181" s="122"/>
      <c r="J181" s="123">
        <f>H181*I181</f>
        <v>0</v>
      </c>
      <c r="K181" s="121"/>
      <c r="L181" s="122"/>
      <c r="M181" s="123">
        <f>K181*L181</f>
        <v>0</v>
      </c>
      <c r="N181" s="121"/>
      <c r="O181" s="122"/>
      <c r="P181" s="123">
        <f>N181*O181</f>
        <v>0</v>
      </c>
      <c r="Q181" s="121"/>
      <c r="R181" s="122"/>
      <c r="S181" s="123">
        <f>Q181*R181</f>
        <v>0</v>
      </c>
      <c r="T181" s="121"/>
      <c r="U181" s="122"/>
      <c r="V181" s="123">
        <f>T181*U181</f>
        <v>0</v>
      </c>
      <c r="W181" s="124">
        <f>G181+M181+S181</f>
        <v>0</v>
      </c>
      <c r="X181" s="125">
        <f>J181+P181+V181</f>
        <v>0</v>
      </c>
      <c r="Y181" s="125">
        <f t="shared" si="52"/>
        <v>0</v>
      </c>
      <c r="Z181" s="126" t="e">
        <f t="shared" si="53"/>
        <v>#DIV/0!</v>
      </c>
      <c r="AA181" s="277"/>
      <c r="AB181" s="129"/>
      <c r="AC181" s="129"/>
      <c r="AD181" s="129"/>
      <c r="AE181" s="129"/>
      <c r="AF181" s="129"/>
      <c r="AG181" s="129"/>
    </row>
    <row r="182" spans="1:33" ht="30" customHeight="1">
      <c r="A182" s="130" t="s">
        <v>77</v>
      </c>
      <c r="B182" s="131" t="s">
        <v>300</v>
      </c>
      <c r="C182" s="161" t="s">
        <v>298</v>
      </c>
      <c r="D182" s="132"/>
      <c r="E182" s="133"/>
      <c r="F182" s="134"/>
      <c r="G182" s="135">
        <f>E182*F182</f>
        <v>0</v>
      </c>
      <c r="H182" s="133"/>
      <c r="I182" s="134"/>
      <c r="J182" s="135">
        <f>H182*I182</f>
        <v>0</v>
      </c>
      <c r="K182" s="133"/>
      <c r="L182" s="134"/>
      <c r="M182" s="135">
        <f>K182*L182</f>
        <v>0</v>
      </c>
      <c r="N182" s="133"/>
      <c r="O182" s="134"/>
      <c r="P182" s="135">
        <f>N182*O182</f>
        <v>0</v>
      </c>
      <c r="Q182" s="133"/>
      <c r="R182" s="134"/>
      <c r="S182" s="135">
        <f>Q182*R182</f>
        <v>0</v>
      </c>
      <c r="T182" s="133"/>
      <c r="U182" s="134"/>
      <c r="V182" s="135">
        <f>T182*U182</f>
        <v>0</v>
      </c>
      <c r="W182" s="136">
        <f>G182+M182+S182</f>
        <v>0</v>
      </c>
      <c r="X182" s="125">
        <f>J182+P182+V182</f>
        <v>0</v>
      </c>
      <c r="Y182" s="125">
        <f t="shared" si="52"/>
        <v>0</v>
      </c>
      <c r="Z182" s="126" t="e">
        <f t="shared" si="53"/>
        <v>#DIV/0!</v>
      </c>
      <c r="AA182" s="278"/>
      <c r="AB182" s="129"/>
      <c r="AC182" s="129"/>
      <c r="AD182" s="129"/>
      <c r="AE182" s="129"/>
      <c r="AF182" s="129"/>
      <c r="AG182" s="129"/>
    </row>
    <row r="183" spans="1:33" ht="30" customHeight="1">
      <c r="A183" s="106" t="s">
        <v>74</v>
      </c>
      <c r="B183" s="153" t="s">
        <v>301</v>
      </c>
      <c r="C183" s="290" t="s">
        <v>276</v>
      </c>
      <c r="D183" s="139"/>
      <c r="E183" s="140">
        <f>SUM(E184:E190)</f>
        <v>30</v>
      </c>
      <c r="F183" s="141"/>
      <c r="G183" s="142">
        <f>SUM(G184:G191)</f>
        <v>1030</v>
      </c>
      <c r="H183" s="140">
        <f>SUM(H184:H190)</f>
        <v>25</v>
      </c>
      <c r="I183" s="141"/>
      <c r="J183" s="142">
        <f>SUM(J184:J191)</f>
        <v>1412.5</v>
      </c>
      <c r="K183" s="140">
        <f>SUM(K184:K190)</f>
        <v>0</v>
      </c>
      <c r="L183" s="141"/>
      <c r="M183" s="142">
        <f>SUM(M184:M191)</f>
        <v>0</v>
      </c>
      <c r="N183" s="140">
        <f>SUM(N184:N190)</f>
        <v>0</v>
      </c>
      <c r="O183" s="141"/>
      <c r="P183" s="142">
        <f>SUM(P184:P191)</f>
        <v>0</v>
      </c>
      <c r="Q183" s="140">
        <f>SUM(Q184:Q190)</f>
        <v>0</v>
      </c>
      <c r="R183" s="141"/>
      <c r="S183" s="142">
        <f>SUM(S184:S191)</f>
        <v>0</v>
      </c>
      <c r="T183" s="140">
        <f>SUM(T184:T190)</f>
        <v>0</v>
      </c>
      <c r="U183" s="141"/>
      <c r="V183" s="142">
        <f>SUM(V184:V191)</f>
        <v>0</v>
      </c>
      <c r="W183" s="142">
        <f>SUM(W184:W191)</f>
        <v>1030</v>
      </c>
      <c r="X183" s="142">
        <f>SUM(X184:X191)</f>
        <v>1412.5</v>
      </c>
      <c r="Y183" s="142">
        <f t="shared" si="52"/>
        <v>-382.5</v>
      </c>
      <c r="Z183" s="142">
        <f t="shared" si="53"/>
        <v>-0.37135922330097088</v>
      </c>
      <c r="AA183" s="289"/>
      <c r="AB183" s="116"/>
      <c r="AC183" s="116"/>
      <c r="AD183" s="116"/>
      <c r="AE183" s="116"/>
      <c r="AF183" s="116"/>
      <c r="AG183" s="116"/>
    </row>
    <row r="184" spans="1:33" ht="30" customHeight="1">
      <c r="A184" s="117" t="s">
        <v>77</v>
      </c>
      <c r="B184" s="118" t="s">
        <v>302</v>
      </c>
      <c r="C184" s="185" t="s">
        <v>303</v>
      </c>
      <c r="D184" s="120"/>
      <c r="E184" s="121"/>
      <c r="F184" s="122"/>
      <c r="G184" s="123">
        <f t="shared" ref="G184:G191" si="54">E184*F184</f>
        <v>0</v>
      </c>
      <c r="H184" s="121"/>
      <c r="I184" s="122"/>
      <c r="J184" s="123">
        <f t="shared" ref="J184:J191" si="55">H184*I184</f>
        <v>0</v>
      </c>
      <c r="K184" s="121"/>
      <c r="L184" s="122"/>
      <c r="M184" s="123">
        <f t="shared" ref="M184:M191" si="56">K184*L184</f>
        <v>0</v>
      </c>
      <c r="N184" s="121"/>
      <c r="O184" s="122"/>
      <c r="P184" s="123">
        <f t="shared" ref="P184:P191" si="57">N184*O184</f>
        <v>0</v>
      </c>
      <c r="Q184" s="121"/>
      <c r="R184" s="122"/>
      <c r="S184" s="123">
        <f t="shared" ref="S184:S191" si="58">Q184*R184</f>
        <v>0</v>
      </c>
      <c r="T184" s="121"/>
      <c r="U184" s="122"/>
      <c r="V184" s="123">
        <f t="shared" ref="V184:V191" si="59">T184*U184</f>
        <v>0</v>
      </c>
      <c r="W184" s="124">
        <f t="shared" ref="W184:W191" si="60">G184+M184+S184</f>
        <v>0</v>
      </c>
      <c r="X184" s="125">
        <f t="shared" ref="X184:X191" si="61">J184+P184+V184</f>
        <v>0</v>
      </c>
      <c r="Y184" s="125">
        <f t="shared" si="52"/>
        <v>0</v>
      </c>
      <c r="Z184" s="126" t="e">
        <f t="shared" si="53"/>
        <v>#DIV/0!</v>
      </c>
      <c r="AA184" s="277"/>
      <c r="AB184" s="129"/>
      <c r="AC184" s="129"/>
      <c r="AD184" s="129"/>
      <c r="AE184" s="129"/>
      <c r="AF184" s="129"/>
      <c r="AG184" s="129"/>
    </row>
    <row r="185" spans="1:33" ht="100">
      <c r="A185" s="117" t="s">
        <v>77</v>
      </c>
      <c r="B185" s="118" t="s">
        <v>304</v>
      </c>
      <c r="C185" s="185" t="s">
        <v>305</v>
      </c>
      <c r="D185" s="344" t="s">
        <v>390</v>
      </c>
      <c r="E185" s="345">
        <v>26</v>
      </c>
      <c r="F185" s="346">
        <v>5</v>
      </c>
      <c r="G185" s="123">
        <f t="shared" si="54"/>
        <v>130</v>
      </c>
      <c r="H185" s="121">
        <v>20</v>
      </c>
      <c r="I185" s="122">
        <v>14.375</v>
      </c>
      <c r="J185" s="123">
        <f t="shared" si="55"/>
        <v>287.5</v>
      </c>
      <c r="K185" s="121"/>
      <c r="L185" s="122"/>
      <c r="M185" s="123">
        <f t="shared" si="56"/>
        <v>0</v>
      </c>
      <c r="N185" s="121"/>
      <c r="O185" s="122"/>
      <c r="P185" s="123">
        <f t="shared" si="57"/>
        <v>0</v>
      </c>
      <c r="Q185" s="121"/>
      <c r="R185" s="122"/>
      <c r="S185" s="123">
        <f t="shared" si="58"/>
        <v>0</v>
      </c>
      <c r="T185" s="121"/>
      <c r="U185" s="122"/>
      <c r="V185" s="123">
        <f t="shared" si="59"/>
        <v>0</v>
      </c>
      <c r="W185" s="136">
        <f t="shared" si="60"/>
        <v>130</v>
      </c>
      <c r="X185" s="125">
        <f t="shared" si="61"/>
        <v>287.5</v>
      </c>
      <c r="Y185" s="125">
        <f t="shared" si="52"/>
        <v>-157.5</v>
      </c>
      <c r="Z185" s="126">
        <f t="shared" si="53"/>
        <v>-1.2115384615384615</v>
      </c>
      <c r="AA185" s="127" t="s">
        <v>477</v>
      </c>
      <c r="AB185" s="129"/>
      <c r="AC185" s="129"/>
      <c r="AD185" s="129"/>
      <c r="AE185" s="129"/>
      <c r="AF185" s="129"/>
      <c r="AG185" s="129"/>
    </row>
    <row r="186" spans="1:33" ht="87.5">
      <c r="A186" s="117" t="s">
        <v>77</v>
      </c>
      <c r="B186" s="118" t="s">
        <v>306</v>
      </c>
      <c r="C186" s="185" t="s">
        <v>307</v>
      </c>
      <c r="D186" s="344" t="s">
        <v>391</v>
      </c>
      <c r="E186" s="345">
        <v>4</v>
      </c>
      <c r="F186" s="346">
        <v>225</v>
      </c>
      <c r="G186" s="123">
        <f t="shared" si="54"/>
        <v>900</v>
      </c>
      <c r="H186" s="121">
        <v>5</v>
      </c>
      <c r="I186" s="122">
        <v>225</v>
      </c>
      <c r="J186" s="123">
        <f t="shared" si="55"/>
        <v>1125</v>
      </c>
      <c r="K186" s="121"/>
      <c r="L186" s="122"/>
      <c r="M186" s="123">
        <f t="shared" si="56"/>
        <v>0</v>
      </c>
      <c r="N186" s="121"/>
      <c r="O186" s="122"/>
      <c r="P186" s="123">
        <f t="shared" si="57"/>
        <v>0</v>
      </c>
      <c r="Q186" s="121"/>
      <c r="R186" s="122"/>
      <c r="S186" s="123">
        <f t="shared" si="58"/>
        <v>0</v>
      </c>
      <c r="T186" s="121"/>
      <c r="U186" s="122"/>
      <c r="V186" s="123">
        <f t="shared" si="59"/>
        <v>0</v>
      </c>
      <c r="W186" s="136">
        <f t="shared" si="60"/>
        <v>900</v>
      </c>
      <c r="X186" s="125">
        <f t="shared" si="61"/>
        <v>1125</v>
      </c>
      <c r="Y186" s="125">
        <f t="shared" si="52"/>
        <v>-225</v>
      </c>
      <c r="Z186" s="126">
        <f t="shared" si="53"/>
        <v>-0.25</v>
      </c>
      <c r="AA186" s="127" t="s">
        <v>478</v>
      </c>
      <c r="AB186" s="129"/>
      <c r="AC186" s="129"/>
      <c r="AD186" s="129"/>
      <c r="AE186" s="129"/>
      <c r="AF186" s="129"/>
      <c r="AG186" s="129"/>
    </row>
    <row r="187" spans="1:33" ht="30" customHeight="1">
      <c r="A187" s="117" t="s">
        <v>77</v>
      </c>
      <c r="B187" s="118" t="s">
        <v>308</v>
      </c>
      <c r="C187" s="185" t="s">
        <v>309</v>
      </c>
      <c r="D187" s="120"/>
      <c r="E187" s="121"/>
      <c r="F187" s="122"/>
      <c r="G187" s="123">
        <f t="shared" si="54"/>
        <v>0</v>
      </c>
      <c r="H187" s="121"/>
      <c r="I187" s="122"/>
      <c r="J187" s="123">
        <f t="shared" si="55"/>
        <v>0</v>
      </c>
      <c r="K187" s="121"/>
      <c r="L187" s="122"/>
      <c r="M187" s="123">
        <f t="shared" si="56"/>
        <v>0</v>
      </c>
      <c r="N187" s="121"/>
      <c r="O187" s="122"/>
      <c r="P187" s="123">
        <f t="shared" si="57"/>
        <v>0</v>
      </c>
      <c r="Q187" s="121"/>
      <c r="R187" s="122"/>
      <c r="S187" s="123">
        <f t="shared" si="58"/>
        <v>0</v>
      </c>
      <c r="T187" s="121"/>
      <c r="U187" s="122"/>
      <c r="V187" s="123">
        <f t="shared" si="59"/>
        <v>0</v>
      </c>
      <c r="W187" s="136">
        <f t="shared" si="60"/>
        <v>0</v>
      </c>
      <c r="X187" s="125">
        <f t="shared" si="61"/>
        <v>0</v>
      </c>
      <c r="Y187" s="125">
        <f t="shared" si="52"/>
        <v>0</v>
      </c>
      <c r="Z187" s="126" t="e">
        <f t="shared" si="53"/>
        <v>#DIV/0!</v>
      </c>
      <c r="AA187" s="277"/>
      <c r="AB187" s="129"/>
      <c r="AC187" s="129"/>
      <c r="AD187" s="129"/>
      <c r="AE187" s="129"/>
      <c r="AF187" s="129"/>
      <c r="AG187" s="129"/>
    </row>
    <row r="188" spans="1:33" ht="30" customHeight="1">
      <c r="A188" s="117" t="s">
        <v>77</v>
      </c>
      <c r="B188" s="118" t="s">
        <v>310</v>
      </c>
      <c r="C188" s="161" t="s">
        <v>311</v>
      </c>
      <c r="D188" s="120"/>
      <c r="E188" s="121"/>
      <c r="F188" s="122"/>
      <c r="G188" s="123">
        <f t="shared" si="54"/>
        <v>0</v>
      </c>
      <c r="H188" s="121"/>
      <c r="I188" s="122"/>
      <c r="J188" s="123">
        <f t="shared" si="55"/>
        <v>0</v>
      </c>
      <c r="K188" s="121"/>
      <c r="L188" s="122"/>
      <c r="M188" s="123">
        <f t="shared" si="56"/>
        <v>0</v>
      </c>
      <c r="N188" s="121"/>
      <c r="O188" s="122"/>
      <c r="P188" s="123">
        <f t="shared" si="57"/>
        <v>0</v>
      </c>
      <c r="Q188" s="121"/>
      <c r="R188" s="122"/>
      <c r="S188" s="123">
        <f t="shared" si="58"/>
        <v>0</v>
      </c>
      <c r="T188" s="121"/>
      <c r="U188" s="122"/>
      <c r="V188" s="123">
        <f t="shared" si="59"/>
        <v>0</v>
      </c>
      <c r="W188" s="136">
        <f t="shared" si="60"/>
        <v>0</v>
      </c>
      <c r="X188" s="125">
        <f t="shared" si="61"/>
        <v>0</v>
      </c>
      <c r="Y188" s="125">
        <f t="shared" si="52"/>
        <v>0</v>
      </c>
      <c r="Z188" s="126" t="e">
        <f t="shared" si="53"/>
        <v>#DIV/0!</v>
      </c>
      <c r="AA188" s="277"/>
      <c r="AB188" s="128"/>
      <c r="AC188" s="129"/>
      <c r="AD188" s="129"/>
      <c r="AE188" s="129"/>
      <c r="AF188" s="129"/>
      <c r="AG188" s="129"/>
    </row>
    <row r="189" spans="1:33" ht="30" customHeight="1">
      <c r="A189" s="117" t="s">
        <v>77</v>
      </c>
      <c r="B189" s="118" t="s">
        <v>312</v>
      </c>
      <c r="C189" s="161" t="s">
        <v>311</v>
      </c>
      <c r="D189" s="120"/>
      <c r="E189" s="121"/>
      <c r="F189" s="122"/>
      <c r="G189" s="123">
        <f t="shared" si="54"/>
        <v>0</v>
      </c>
      <c r="H189" s="121"/>
      <c r="I189" s="122"/>
      <c r="J189" s="123">
        <f t="shared" si="55"/>
        <v>0</v>
      </c>
      <c r="K189" s="121"/>
      <c r="L189" s="122"/>
      <c r="M189" s="123">
        <f t="shared" si="56"/>
        <v>0</v>
      </c>
      <c r="N189" s="121"/>
      <c r="O189" s="122"/>
      <c r="P189" s="123">
        <f t="shared" si="57"/>
        <v>0</v>
      </c>
      <c r="Q189" s="121"/>
      <c r="R189" s="122"/>
      <c r="S189" s="123">
        <f t="shared" si="58"/>
        <v>0</v>
      </c>
      <c r="T189" s="121"/>
      <c r="U189" s="122"/>
      <c r="V189" s="123">
        <f t="shared" si="59"/>
        <v>0</v>
      </c>
      <c r="W189" s="136">
        <f t="shared" si="60"/>
        <v>0</v>
      </c>
      <c r="X189" s="125">
        <f t="shared" si="61"/>
        <v>0</v>
      </c>
      <c r="Y189" s="125">
        <f t="shared" si="52"/>
        <v>0</v>
      </c>
      <c r="Z189" s="126" t="e">
        <f t="shared" si="53"/>
        <v>#DIV/0!</v>
      </c>
      <c r="AA189" s="277"/>
      <c r="AB189" s="129"/>
      <c r="AC189" s="129"/>
      <c r="AD189" s="129"/>
      <c r="AE189" s="129"/>
      <c r="AF189" s="129"/>
      <c r="AG189" s="129"/>
    </row>
    <row r="190" spans="1:33" ht="30" customHeight="1">
      <c r="A190" s="130" t="s">
        <v>77</v>
      </c>
      <c r="B190" s="131" t="s">
        <v>313</v>
      </c>
      <c r="C190" s="161" t="s">
        <v>311</v>
      </c>
      <c r="D190" s="132"/>
      <c r="E190" s="133"/>
      <c r="F190" s="134"/>
      <c r="G190" s="135">
        <f t="shared" si="54"/>
        <v>0</v>
      </c>
      <c r="H190" s="133"/>
      <c r="I190" s="134"/>
      <c r="J190" s="135">
        <f t="shared" si="55"/>
        <v>0</v>
      </c>
      <c r="K190" s="133"/>
      <c r="L190" s="134"/>
      <c r="M190" s="135">
        <f t="shared" si="56"/>
        <v>0</v>
      </c>
      <c r="N190" s="133"/>
      <c r="O190" s="134"/>
      <c r="P190" s="135">
        <f t="shared" si="57"/>
        <v>0</v>
      </c>
      <c r="Q190" s="133"/>
      <c r="R190" s="134"/>
      <c r="S190" s="135">
        <f t="shared" si="58"/>
        <v>0</v>
      </c>
      <c r="T190" s="133"/>
      <c r="U190" s="134"/>
      <c r="V190" s="135">
        <f t="shared" si="59"/>
        <v>0</v>
      </c>
      <c r="W190" s="136">
        <f t="shared" si="60"/>
        <v>0</v>
      </c>
      <c r="X190" s="125">
        <f t="shared" si="61"/>
        <v>0</v>
      </c>
      <c r="Y190" s="125">
        <f t="shared" si="52"/>
        <v>0</v>
      </c>
      <c r="Z190" s="126" t="e">
        <f t="shared" si="53"/>
        <v>#DIV/0!</v>
      </c>
      <c r="AA190" s="278"/>
      <c r="AB190" s="129"/>
      <c r="AC190" s="129"/>
      <c r="AD190" s="129"/>
      <c r="AE190" s="129"/>
      <c r="AF190" s="129"/>
      <c r="AG190" s="129"/>
    </row>
    <row r="191" spans="1:33" ht="30" customHeight="1">
      <c r="A191" s="130" t="s">
        <v>77</v>
      </c>
      <c r="B191" s="152" t="s">
        <v>314</v>
      </c>
      <c r="C191" s="186" t="s">
        <v>315</v>
      </c>
      <c r="D191" s="146"/>
      <c r="E191" s="133"/>
      <c r="F191" s="134">
        <v>0.22</v>
      </c>
      <c r="G191" s="135">
        <f t="shared" si="54"/>
        <v>0</v>
      </c>
      <c r="H191" s="133"/>
      <c r="I191" s="134">
        <v>0.22</v>
      </c>
      <c r="J191" s="135">
        <f t="shared" si="55"/>
        <v>0</v>
      </c>
      <c r="K191" s="133"/>
      <c r="L191" s="134">
        <v>0.22</v>
      </c>
      <c r="M191" s="135">
        <f t="shared" si="56"/>
        <v>0</v>
      </c>
      <c r="N191" s="133"/>
      <c r="O191" s="134">
        <v>0.22</v>
      </c>
      <c r="P191" s="135">
        <f t="shared" si="57"/>
        <v>0</v>
      </c>
      <c r="Q191" s="133"/>
      <c r="R191" s="134">
        <v>0.22</v>
      </c>
      <c r="S191" s="135">
        <f t="shared" si="58"/>
        <v>0</v>
      </c>
      <c r="T191" s="133"/>
      <c r="U191" s="134">
        <v>0.22</v>
      </c>
      <c r="V191" s="135">
        <f t="shared" si="59"/>
        <v>0</v>
      </c>
      <c r="W191" s="136">
        <f t="shared" si="60"/>
        <v>0</v>
      </c>
      <c r="X191" s="125">
        <f t="shared" si="61"/>
        <v>0</v>
      </c>
      <c r="Y191" s="125">
        <f t="shared" si="52"/>
        <v>0</v>
      </c>
      <c r="Z191" s="126" t="e">
        <f t="shared" si="53"/>
        <v>#DIV/0!</v>
      </c>
      <c r="AA191" s="150"/>
      <c r="AB191" s="7"/>
      <c r="AC191" s="7"/>
      <c r="AD191" s="7"/>
      <c r="AE191" s="7"/>
      <c r="AF191" s="7"/>
      <c r="AG191" s="7"/>
    </row>
    <row r="192" spans="1:33" ht="30" customHeight="1">
      <c r="A192" s="291" t="s">
        <v>316</v>
      </c>
      <c r="B192" s="292"/>
      <c r="C192" s="293"/>
      <c r="D192" s="294"/>
      <c r="E192" s="171">
        <f>E183+E179+E174+E169</f>
        <v>30</v>
      </c>
      <c r="F192" s="187"/>
      <c r="G192" s="295">
        <f>G183+G179+G174+G169</f>
        <v>1030</v>
      </c>
      <c r="H192" s="171">
        <f>H183+H179+H174+H169</f>
        <v>25</v>
      </c>
      <c r="I192" s="187"/>
      <c r="J192" s="295">
        <f>J183+J179+J174+J169</f>
        <v>1412.5</v>
      </c>
      <c r="K192" s="171">
        <f>K183+K179+K174+K169</f>
        <v>0</v>
      </c>
      <c r="L192" s="187"/>
      <c r="M192" s="295">
        <f>M183+M179+M174+M169</f>
        <v>0</v>
      </c>
      <c r="N192" s="171">
        <f>N183+N179+N174+N169</f>
        <v>0</v>
      </c>
      <c r="O192" s="187"/>
      <c r="P192" s="295">
        <f>P183+P179+P174+P169</f>
        <v>0</v>
      </c>
      <c r="Q192" s="171">
        <f>Q183+Q179+Q174+Q169</f>
        <v>0</v>
      </c>
      <c r="R192" s="187"/>
      <c r="S192" s="295">
        <f>S183+S179+S174+S169</f>
        <v>0</v>
      </c>
      <c r="T192" s="171">
        <f>T183+T179+T174+T169</f>
        <v>0</v>
      </c>
      <c r="U192" s="187"/>
      <c r="V192" s="295">
        <f>V183+V179+V174+V169</f>
        <v>0</v>
      </c>
      <c r="W192" s="223">
        <f>W183+W169+W179+W174</f>
        <v>1030</v>
      </c>
      <c r="X192" s="223">
        <f>X183+X169+X179+X174</f>
        <v>1412.5</v>
      </c>
      <c r="Y192" s="223">
        <f t="shared" si="52"/>
        <v>-382.5</v>
      </c>
      <c r="Z192" s="223">
        <f t="shared" si="53"/>
        <v>-0.37135922330097088</v>
      </c>
      <c r="AA192" s="224"/>
      <c r="AB192" s="7"/>
      <c r="AC192" s="7"/>
      <c r="AD192" s="7"/>
      <c r="AE192" s="7"/>
      <c r="AF192" s="7"/>
      <c r="AG192" s="7"/>
    </row>
    <row r="193" spans="1:33" ht="30" customHeight="1" thickBot="1">
      <c r="A193" s="296" t="s">
        <v>317</v>
      </c>
      <c r="B193" s="297"/>
      <c r="C193" s="298"/>
      <c r="D193" s="299"/>
      <c r="E193" s="300"/>
      <c r="F193" s="301"/>
      <c r="G193" s="302">
        <f>G34+G48+G67+G89+G103+G121+G134+G142+G150+G157+G161+G167+G192</f>
        <v>775214</v>
      </c>
      <c r="H193" s="300"/>
      <c r="I193" s="301"/>
      <c r="J193" s="302">
        <f>J34+J48+J67+J89+J103+J121+J134+J142+J150+J157+J161+J167+J192</f>
        <v>759546.4169999999</v>
      </c>
      <c r="K193" s="300"/>
      <c r="L193" s="301"/>
      <c r="M193" s="302">
        <f>M34+M48+M67+M89+M103+M121+M134+M142+M150+M157+M161+M167+M192</f>
        <v>0</v>
      </c>
      <c r="N193" s="300"/>
      <c r="O193" s="301"/>
      <c r="P193" s="302">
        <f>P34+P48+P67+P89+P103+P121+P134+P142+P150+P157+P161+P167+P192</f>
        <v>0</v>
      </c>
      <c r="Q193" s="300"/>
      <c r="R193" s="301"/>
      <c r="S193" s="302">
        <f>S34+S48+S67+S89+S103+S121+S134+S142+S150+S157+S161+S167+S192</f>
        <v>0</v>
      </c>
      <c r="T193" s="300"/>
      <c r="U193" s="301"/>
      <c r="V193" s="302">
        <f>V34+V48+V67+V89+V103+V121+V134+V142+V150+V157+V161+V167+V192</f>
        <v>0</v>
      </c>
      <c r="W193" s="302">
        <f>W34+W48+W67+W89+W103+W121+W134+W142+W150+W157+W161+W167+W192</f>
        <v>775214</v>
      </c>
      <c r="X193" s="302">
        <f>X34+X48+X67+X89+X103+X121+X134+X142+X150+X157+X161+X167+X192</f>
        <v>759546.4169999999</v>
      </c>
      <c r="Y193" s="302">
        <f>Y34+Y48+Y67+Y89+Y103+Y121+Y134+Y142+Y150+Y157+Y161+Y167+Y192</f>
        <v>15667.583000000017</v>
      </c>
      <c r="Z193" s="303">
        <f t="shared" si="53"/>
        <v>2.0210655380320811E-2</v>
      </c>
      <c r="AA193" s="304"/>
      <c r="AB193" s="7"/>
      <c r="AC193" s="7"/>
      <c r="AD193" s="7"/>
      <c r="AE193" s="7"/>
      <c r="AF193" s="7"/>
      <c r="AG193" s="7"/>
    </row>
    <row r="194" spans="1:33" ht="15" hidden="1" customHeight="1">
      <c r="A194" s="453"/>
      <c r="B194" s="422"/>
      <c r="C194" s="422"/>
      <c r="D194" s="73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305"/>
      <c r="X194" s="305"/>
      <c r="Y194" s="305"/>
      <c r="Z194" s="305"/>
      <c r="AA194" s="82"/>
      <c r="AB194" s="7"/>
      <c r="AC194" s="7"/>
      <c r="AD194" s="7"/>
      <c r="AE194" s="7"/>
      <c r="AF194" s="7"/>
      <c r="AG194" s="7"/>
    </row>
    <row r="195" spans="1:33" ht="30" customHeight="1" thickBot="1">
      <c r="A195" s="454" t="s">
        <v>318</v>
      </c>
      <c r="B195" s="437"/>
      <c r="C195" s="437"/>
      <c r="D195" s="306"/>
      <c r="E195" s="300"/>
      <c r="F195" s="301"/>
      <c r="G195" s="307">
        <f ca="1">Фінансування!C27-'Кошторис  витрат'!G193</f>
        <v>0</v>
      </c>
      <c r="H195" s="300"/>
      <c r="I195" s="301"/>
      <c r="J195" s="307">
        <f ca="1">Фінансування!C28-'Кошторис  витрат'!J193</f>
        <v>0</v>
      </c>
      <c r="K195" s="300"/>
      <c r="L195" s="301"/>
      <c r="M195" s="307">
        <f ca="1">Фінансування!J27-'Кошторис  витрат'!M193</f>
        <v>0</v>
      </c>
      <c r="N195" s="300"/>
      <c r="O195" s="301"/>
      <c r="P195" s="307">
        <f ca="1">Фінансування!J28-'Кошторис  витрат'!P193</f>
        <v>0</v>
      </c>
      <c r="Q195" s="300"/>
      <c r="R195" s="301"/>
      <c r="S195" s="307">
        <f ca="1">Фінансування!L27-'Кошторис  витрат'!S193</f>
        <v>0</v>
      </c>
      <c r="T195" s="300"/>
      <c r="U195" s="301"/>
      <c r="V195" s="307">
        <f ca="1">Фінансування!L28-'Кошторис  витрат'!V193</f>
        <v>0</v>
      </c>
      <c r="W195" s="308">
        <f ca="1">Фінансування!N27-'Кошторис  витрат'!W193</f>
        <v>0</v>
      </c>
      <c r="X195" s="308">
        <f ca="1">Фінансування!N28-'Кошторис  витрат'!X193</f>
        <v>0</v>
      </c>
      <c r="Y195" s="308"/>
      <c r="Z195" s="308"/>
      <c r="AA195" s="309"/>
      <c r="AB195" s="7"/>
      <c r="AC195" s="7"/>
      <c r="AD195" s="7"/>
      <c r="AE195" s="7"/>
      <c r="AF195" s="7"/>
      <c r="AG195" s="7"/>
    </row>
    <row r="196" spans="1:33" ht="15.75" hidden="1" customHeight="1">
      <c r="A196" s="1"/>
      <c r="B196" s="310"/>
      <c r="C196" s="2"/>
      <c r="D196" s="311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1"/>
      <c r="X196" s="71"/>
      <c r="Y196" s="71"/>
      <c r="Z196" s="71"/>
      <c r="AA196" s="2"/>
      <c r="AB196" s="1"/>
      <c r="AC196" s="1"/>
      <c r="AD196" s="1"/>
      <c r="AE196" s="1"/>
      <c r="AF196" s="1"/>
      <c r="AG196" s="1"/>
    </row>
    <row r="197" spans="1:33" ht="15.75" hidden="1" customHeight="1">
      <c r="A197" s="1"/>
      <c r="B197" s="310"/>
      <c r="C197" s="2"/>
      <c r="D197" s="311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1"/>
      <c r="X197" s="71"/>
      <c r="Y197" s="71"/>
      <c r="Z197" s="71"/>
      <c r="AA197" s="2"/>
      <c r="AB197" s="1"/>
      <c r="AC197" s="1"/>
      <c r="AD197" s="1"/>
      <c r="AE197" s="1"/>
      <c r="AF197" s="1"/>
      <c r="AG197" s="1"/>
    </row>
    <row r="198" spans="1:33" ht="15.75" hidden="1" customHeight="1">
      <c r="A198" s="1"/>
      <c r="B198" s="310"/>
      <c r="C198" s="2"/>
      <c r="D198" s="311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1"/>
      <c r="X198" s="71"/>
      <c r="Y198" s="71"/>
      <c r="Z198" s="71"/>
      <c r="AA198" s="2"/>
      <c r="AB198" s="1"/>
      <c r="AC198" s="1"/>
      <c r="AD198" s="1"/>
      <c r="AE198" s="1"/>
      <c r="AF198" s="1"/>
      <c r="AG198" s="1"/>
    </row>
    <row r="199" spans="1:33" ht="15.75" customHeight="1">
      <c r="A199" s="312"/>
      <c r="B199" s="313"/>
      <c r="C199" s="314"/>
      <c r="D199" s="311"/>
      <c r="E199" s="315"/>
      <c r="F199" s="315"/>
      <c r="G199" s="70"/>
      <c r="H199" s="316"/>
      <c r="I199" s="312"/>
      <c r="J199" s="315"/>
      <c r="K199" s="317"/>
      <c r="L199" s="2"/>
      <c r="M199" s="70"/>
      <c r="N199" s="317"/>
      <c r="O199" s="2"/>
      <c r="P199" s="70"/>
      <c r="Q199" s="70"/>
      <c r="R199" s="70"/>
      <c r="S199" s="70"/>
      <c r="T199" s="70"/>
      <c r="U199" s="70"/>
      <c r="V199" s="70"/>
      <c r="W199" s="71"/>
      <c r="X199" s="71"/>
      <c r="Y199" s="71"/>
      <c r="Z199" s="71"/>
      <c r="AA199" s="2"/>
      <c r="AB199" s="1"/>
      <c r="AC199" s="2"/>
      <c r="AD199" s="1"/>
      <c r="AE199" s="1"/>
      <c r="AF199" s="1"/>
      <c r="AG199" s="1"/>
    </row>
    <row r="200" spans="1:33" ht="15.75" customHeight="1">
      <c r="A200" s="318"/>
      <c r="B200" s="319"/>
      <c r="C200" s="320" t="s">
        <v>319</v>
      </c>
      <c r="D200" s="321"/>
      <c r="E200" s="322" t="s">
        <v>320</v>
      </c>
      <c r="F200" s="322"/>
      <c r="G200" s="323"/>
      <c r="H200" s="324"/>
      <c r="I200" s="325" t="s">
        <v>321</v>
      </c>
      <c r="J200" s="323">
        <f>J193+140000+30800</f>
        <v>930346.4169999999</v>
      </c>
      <c r="K200" s="324"/>
      <c r="L200" s="325"/>
      <c r="M200" s="323"/>
      <c r="N200" s="324"/>
      <c r="O200" s="325"/>
      <c r="P200" s="323"/>
      <c r="Q200" s="323"/>
      <c r="R200" s="323"/>
      <c r="S200" s="323"/>
      <c r="T200" s="323"/>
      <c r="U200" s="323"/>
      <c r="V200" s="323"/>
      <c r="W200" s="326"/>
      <c r="X200" s="326"/>
      <c r="Y200" s="326"/>
      <c r="Z200" s="326"/>
      <c r="AA200" s="327"/>
      <c r="AB200" s="328"/>
      <c r="AC200" s="327"/>
      <c r="AD200" s="328"/>
      <c r="AE200" s="328"/>
      <c r="AF200" s="328"/>
      <c r="AG200" s="328"/>
    </row>
    <row r="201" spans="1:33" ht="15.75" customHeight="1">
      <c r="A201" s="1"/>
      <c r="B201" s="310"/>
      <c r="C201" s="2"/>
      <c r="D201" s="311"/>
      <c r="E201" s="70"/>
      <c r="F201" s="70"/>
      <c r="G201" s="70"/>
      <c r="H201" s="70"/>
      <c r="I201" s="70"/>
      <c r="J201" s="70">
        <v>759546.42</v>
      </c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1"/>
      <c r="X201" s="71"/>
      <c r="Y201" s="71"/>
      <c r="Z201" s="71"/>
      <c r="AA201" s="2"/>
      <c r="AB201" s="1"/>
      <c r="AC201" s="1"/>
      <c r="AD201" s="1"/>
      <c r="AE201" s="1"/>
      <c r="AF201" s="1"/>
      <c r="AG201" s="1"/>
    </row>
    <row r="202" spans="1:33" ht="15.75" customHeight="1">
      <c r="A202" s="1"/>
      <c r="B202" s="310"/>
      <c r="C202" s="2"/>
      <c r="D202" s="311"/>
      <c r="E202" s="70"/>
      <c r="F202" s="70"/>
      <c r="G202" s="70"/>
      <c r="H202" s="70"/>
      <c r="I202" s="70"/>
      <c r="J202" s="70">
        <f>J200-J201</f>
        <v>170799.99699999986</v>
      </c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1"/>
      <c r="X202" s="71"/>
      <c r="Y202" s="71"/>
      <c r="Z202" s="71"/>
      <c r="AA202" s="2"/>
      <c r="AB202" s="1"/>
      <c r="AC202" s="1"/>
      <c r="AD202" s="1"/>
      <c r="AE202" s="1"/>
      <c r="AF202" s="1"/>
      <c r="AG202" s="1"/>
    </row>
    <row r="203" spans="1:33" ht="15.75" customHeight="1">
      <c r="A203" s="1"/>
      <c r="B203" s="310"/>
      <c r="C203" s="2"/>
      <c r="D203" s="311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1"/>
      <c r="X203" s="71"/>
      <c r="Y203" s="71"/>
      <c r="Z203" s="71"/>
      <c r="AA203" s="2"/>
      <c r="AB203" s="1"/>
      <c r="AC203" s="1"/>
      <c r="AD203" s="1"/>
      <c r="AE203" s="1"/>
      <c r="AF203" s="1"/>
      <c r="AG203" s="1"/>
    </row>
    <row r="204" spans="1:33" ht="15.75" customHeight="1">
      <c r="A204" s="1"/>
      <c r="B204" s="310"/>
      <c r="C204" s="2"/>
      <c r="D204" s="311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9"/>
      <c r="X204" s="329"/>
      <c r="Y204" s="329"/>
      <c r="Z204" s="329"/>
      <c r="AA204" s="2"/>
      <c r="AB204" s="1"/>
      <c r="AC204" s="1"/>
      <c r="AD204" s="1"/>
      <c r="AE204" s="1"/>
      <c r="AF204" s="1"/>
      <c r="AG204" s="1"/>
    </row>
    <row r="205" spans="1:33" ht="15.75" customHeight="1">
      <c r="A205" s="1"/>
      <c r="B205" s="310"/>
      <c r="C205" s="2"/>
      <c r="D205" s="311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9"/>
      <c r="X205" s="329"/>
      <c r="Y205" s="329"/>
      <c r="Z205" s="329"/>
      <c r="AA205" s="2"/>
      <c r="AB205" s="1"/>
      <c r="AC205" s="1"/>
      <c r="AD205" s="1"/>
      <c r="AE205" s="1"/>
      <c r="AF205" s="1"/>
      <c r="AG205" s="1"/>
    </row>
    <row r="206" spans="1:33" ht="15.75" customHeight="1">
      <c r="A206" s="1"/>
      <c r="B206" s="310"/>
      <c r="C206" s="2"/>
      <c r="D206" s="311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9"/>
      <c r="X206" s="329"/>
      <c r="Y206" s="329"/>
      <c r="Z206" s="329"/>
      <c r="AA206" s="2"/>
      <c r="AB206" s="1"/>
      <c r="AC206" s="1"/>
      <c r="AD206" s="1"/>
      <c r="AE206" s="1"/>
      <c r="AF206" s="1"/>
      <c r="AG206" s="1"/>
    </row>
    <row r="207" spans="1:33" ht="15.75" customHeight="1">
      <c r="A207" s="1"/>
      <c r="B207" s="310"/>
      <c r="C207" s="2"/>
      <c r="D207" s="311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9"/>
      <c r="X207" s="329"/>
      <c r="Y207" s="329"/>
      <c r="Z207" s="329"/>
      <c r="AA207" s="2"/>
      <c r="AB207" s="1"/>
      <c r="AC207" s="1"/>
      <c r="AD207" s="1"/>
      <c r="AE207" s="1"/>
      <c r="AF207" s="1"/>
      <c r="AG207" s="1"/>
    </row>
    <row r="208" spans="1:33" ht="15.75" customHeight="1">
      <c r="A208" s="1"/>
      <c r="B208" s="310"/>
      <c r="C208" s="2"/>
      <c r="D208" s="311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9"/>
      <c r="X208" s="329"/>
      <c r="Y208" s="329"/>
      <c r="Z208" s="329"/>
      <c r="AA208" s="2"/>
      <c r="AB208" s="1"/>
      <c r="AC208" s="1"/>
      <c r="AD208" s="1"/>
      <c r="AE208" s="1"/>
      <c r="AF208" s="1"/>
      <c r="AG208" s="1"/>
    </row>
    <row r="209" spans="1:33" ht="15.75" customHeight="1">
      <c r="A209" s="1"/>
      <c r="B209" s="310"/>
      <c r="C209" s="2"/>
      <c r="D209" s="311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9"/>
      <c r="X209" s="329"/>
      <c r="Y209" s="329"/>
      <c r="Z209" s="329"/>
      <c r="AA209" s="2"/>
      <c r="AB209" s="1"/>
      <c r="AC209" s="1"/>
      <c r="AD209" s="1"/>
      <c r="AE209" s="1"/>
      <c r="AF209" s="1"/>
      <c r="AG209" s="1"/>
    </row>
    <row r="210" spans="1:33" ht="15.75" customHeight="1">
      <c r="A210" s="1"/>
      <c r="B210" s="310"/>
      <c r="C210" s="2"/>
      <c r="D210" s="311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9"/>
      <c r="X210" s="329"/>
      <c r="Y210" s="329"/>
      <c r="Z210" s="329"/>
      <c r="AA210" s="2"/>
      <c r="AB210" s="1"/>
      <c r="AC210" s="1"/>
      <c r="AD210" s="1"/>
      <c r="AE210" s="1"/>
      <c r="AF210" s="1"/>
      <c r="AG210" s="1"/>
    </row>
    <row r="211" spans="1:33" ht="15.75" customHeight="1">
      <c r="A211" s="1"/>
      <c r="B211" s="310"/>
      <c r="C211" s="2"/>
      <c r="D211" s="311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9"/>
      <c r="X211" s="329"/>
      <c r="Y211" s="329"/>
      <c r="Z211" s="329"/>
      <c r="AA211" s="2"/>
      <c r="AB211" s="1"/>
      <c r="AC211" s="1"/>
      <c r="AD211" s="1"/>
      <c r="AE211" s="1"/>
      <c r="AF211" s="1"/>
      <c r="AG211" s="1"/>
    </row>
    <row r="212" spans="1:33" ht="15.75" customHeight="1">
      <c r="A212" s="1"/>
      <c r="B212" s="310"/>
      <c r="C212" s="2"/>
      <c r="D212" s="311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9"/>
      <c r="X212" s="329"/>
      <c r="Y212" s="329"/>
      <c r="Z212" s="329"/>
      <c r="AA212" s="2"/>
      <c r="AB212" s="1"/>
      <c r="AC212" s="1"/>
      <c r="AD212" s="1"/>
      <c r="AE212" s="1"/>
      <c r="AF212" s="1"/>
      <c r="AG212" s="1"/>
    </row>
    <row r="213" spans="1:33" ht="15.75" customHeight="1">
      <c r="A213" s="1"/>
      <c r="B213" s="310"/>
      <c r="C213" s="2"/>
      <c r="D213" s="311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9"/>
      <c r="X213" s="329"/>
      <c r="Y213" s="329"/>
      <c r="Z213" s="329"/>
      <c r="AA213" s="2"/>
      <c r="AB213" s="1"/>
      <c r="AC213" s="1"/>
      <c r="AD213" s="1"/>
      <c r="AE213" s="1"/>
      <c r="AF213" s="1"/>
      <c r="AG213" s="1"/>
    </row>
    <row r="214" spans="1:33" ht="15.75" customHeight="1">
      <c r="A214" s="1"/>
      <c r="B214" s="310"/>
      <c r="C214" s="2"/>
      <c r="D214" s="311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9"/>
      <c r="X214" s="329"/>
      <c r="Y214" s="329"/>
      <c r="Z214" s="329"/>
      <c r="AA214" s="2"/>
      <c r="AB214" s="1"/>
      <c r="AC214" s="1"/>
      <c r="AD214" s="1"/>
      <c r="AE214" s="1"/>
      <c r="AF214" s="1"/>
      <c r="AG214" s="1"/>
    </row>
    <row r="215" spans="1:33" ht="15.75" customHeight="1">
      <c r="A215" s="1"/>
      <c r="B215" s="310"/>
      <c r="C215" s="2"/>
      <c r="D215" s="311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9"/>
      <c r="X215" s="329"/>
      <c r="Y215" s="329"/>
      <c r="Z215" s="329"/>
      <c r="AA215" s="2"/>
      <c r="AB215" s="1"/>
      <c r="AC215" s="1"/>
      <c r="AD215" s="1"/>
      <c r="AE215" s="1"/>
      <c r="AF215" s="1"/>
      <c r="AG215" s="1"/>
    </row>
    <row r="216" spans="1:33" ht="15.75" customHeight="1">
      <c r="A216" s="1"/>
      <c r="B216" s="310"/>
      <c r="C216" s="2"/>
      <c r="D216" s="311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9"/>
      <c r="X216" s="329"/>
      <c r="Y216" s="329"/>
      <c r="Z216" s="329"/>
      <c r="AA216" s="2"/>
      <c r="AB216" s="1"/>
      <c r="AC216" s="1"/>
      <c r="AD216" s="1"/>
      <c r="AE216" s="1"/>
      <c r="AF216" s="1"/>
      <c r="AG216" s="1"/>
    </row>
    <row r="217" spans="1:33" ht="15.75" customHeight="1">
      <c r="A217" s="1"/>
      <c r="B217" s="310"/>
      <c r="C217" s="2"/>
      <c r="D217" s="311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9"/>
      <c r="X217" s="329"/>
      <c r="Y217" s="329"/>
      <c r="Z217" s="329"/>
      <c r="AA217" s="2"/>
      <c r="AB217" s="1"/>
      <c r="AC217" s="1"/>
      <c r="AD217" s="1"/>
      <c r="AE217" s="1"/>
      <c r="AF217" s="1"/>
      <c r="AG217" s="1"/>
    </row>
    <row r="218" spans="1:33" ht="15.75" customHeight="1">
      <c r="A218" s="1"/>
      <c r="B218" s="310"/>
      <c r="C218" s="2"/>
      <c r="D218" s="311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9"/>
      <c r="X218" s="329"/>
      <c r="Y218" s="329"/>
      <c r="Z218" s="329"/>
      <c r="AA218" s="2"/>
      <c r="AB218" s="1"/>
      <c r="AC218" s="1"/>
      <c r="AD218" s="1"/>
      <c r="AE218" s="1"/>
      <c r="AF218" s="1"/>
      <c r="AG218" s="1"/>
    </row>
    <row r="219" spans="1:33" ht="15.75" customHeight="1">
      <c r="A219" s="1"/>
      <c r="B219" s="310"/>
      <c r="C219" s="2"/>
      <c r="D219" s="311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9"/>
      <c r="X219" s="329"/>
      <c r="Y219" s="329"/>
      <c r="Z219" s="329"/>
      <c r="AA219" s="2"/>
      <c r="AB219" s="1"/>
      <c r="AC219" s="1"/>
      <c r="AD219" s="1"/>
      <c r="AE219" s="1"/>
      <c r="AF219" s="1"/>
      <c r="AG219" s="1"/>
    </row>
    <row r="220" spans="1:33" ht="15.75" customHeight="1">
      <c r="A220" s="1"/>
      <c r="B220" s="310"/>
      <c r="C220" s="2"/>
      <c r="D220" s="311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9"/>
      <c r="X220" s="329"/>
      <c r="Y220" s="329"/>
      <c r="Z220" s="329"/>
      <c r="AA220" s="2"/>
      <c r="AB220" s="1"/>
      <c r="AC220" s="1"/>
      <c r="AD220" s="1"/>
      <c r="AE220" s="1"/>
      <c r="AF220" s="1"/>
      <c r="AG220" s="1"/>
    </row>
    <row r="221" spans="1:33" ht="15.75" customHeight="1">
      <c r="A221" s="1"/>
      <c r="B221" s="310"/>
      <c r="C221" s="2"/>
      <c r="D221" s="311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9"/>
      <c r="X221" s="329"/>
      <c r="Y221" s="329"/>
      <c r="Z221" s="329"/>
      <c r="AA221" s="2"/>
      <c r="AB221" s="1"/>
      <c r="AC221" s="1"/>
      <c r="AD221" s="1"/>
      <c r="AE221" s="1"/>
      <c r="AF221" s="1"/>
      <c r="AG221" s="1"/>
    </row>
    <row r="222" spans="1:33" ht="15.75" customHeight="1">
      <c r="A222" s="1"/>
      <c r="B222" s="310"/>
      <c r="C222" s="2"/>
      <c r="D222" s="311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9"/>
      <c r="X222" s="329"/>
      <c r="Y222" s="329"/>
      <c r="Z222" s="329"/>
      <c r="AA222" s="2"/>
      <c r="AB222" s="1"/>
      <c r="AC222" s="1"/>
      <c r="AD222" s="1"/>
      <c r="AE222" s="1"/>
      <c r="AF222" s="1"/>
      <c r="AG222" s="1"/>
    </row>
    <row r="223" spans="1:33" ht="15.75" customHeight="1">
      <c r="A223" s="1"/>
      <c r="B223" s="310"/>
      <c r="C223" s="2"/>
      <c r="D223" s="311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9"/>
      <c r="X223" s="329"/>
      <c r="Y223" s="329"/>
      <c r="Z223" s="329"/>
      <c r="AA223" s="2"/>
      <c r="AB223" s="1"/>
      <c r="AC223" s="1"/>
      <c r="AD223" s="1"/>
      <c r="AE223" s="1"/>
      <c r="AF223" s="1"/>
      <c r="AG223" s="1"/>
    </row>
    <row r="224" spans="1:33" ht="15.75" customHeight="1">
      <c r="A224" s="1"/>
      <c r="B224" s="310"/>
      <c r="C224" s="2"/>
      <c r="D224" s="311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9"/>
      <c r="X224" s="329"/>
      <c r="Y224" s="329"/>
      <c r="Z224" s="329"/>
      <c r="AA224" s="2"/>
      <c r="AB224" s="1"/>
      <c r="AC224" s="1"/>
      <c r="AD224" s="1"/>
      <c r="AE224" s="1"/>
      <c r="AF224" s="1"/>
      <c r="AG224" s="1"/>
    </row>
    <row r="225" spans="1:33" ht="15.75" customHeight="1">
      <c r="A225" s="1"/>
      <c r="B225" s="310"/>
      <c r="C225" s="2"/>
      <c r="D225" s="311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9"/>
      <c r="X225" s="329"/>
      <c r="Y225" s="329"/>
      <c r="Z225" s="329"/>
      <c r="AA225" s="2"/>
      <c r="AB225" s="1"/>
      <c r="AC225" s="1"/>
      <c r="AD225" s="1"/>
      <c r="AE225" s="1"/>
      <c r="AF225" s="1"/>
      <c r="AG225" s="1"/>
    </row>
    <row r="226" spans="1:33" ht="15.75" customHeight="1">
      <c r="A226" s="1"/>
      <c r="B226" s="310"/>
      <c r="C226" s="2"/>
      <c r="D226" s="311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9"/>
      <c r="X226" s="329"/>
      <c r="Y226" s="329"/>
      <c r="Z226" s="329"/>
      <c r="AA226" s="2"/>
      <c r="AB226" s="1"/>
      <c r="AC226" s="1"/>
      <c r="AD226" s="1"/>
      <c r="AE226" s="1"/>
      <c r="AF226" s="1"/>
      <c r="AG226" s="1"/>
    </row>
    <row r="227" spans="1:33" ht="15.75" customHeight="1">
      <c r="A227" s="1"/>
      <c r="B227" s="310"/>
      <c r="C227" s="2"/>
      <c r="D227" s="311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9"/>
      <c r="X227" s="329"/>
      <c r="Y227" s="329"/>
      <c r="Z227" s="329"/>
      <c r="AA227" s="2"/>
      <c r="AB227" s="1"/>
      <c r="AC227" s="1"/>
      <c r="AD227" s="1"/>
      <c r="AE227" s="1"/>
      <c r="AF227" s="1"/>
      <c r="AG227" s="1"/>
    </row>
    <row r="228" spans="1:33" ht="15.75" customHeight="1">
      <c r="A228" s="1"/>
      <c r="B228" s="310"/>
      <c r="C228" s="2"/>
      <c r="D228" s="311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9"/>
      <c r="X228" s="329"/>
      <c r="Y228" s="329"/>
      <c r="Z228" s="329"/>
      <c r="AA228" s="2"/>
      <c r="AB228" s="1"/>
      <c r="AC228" s="1"/>
      <c r="AD228" s="1"/>
      <c r="AE228" s="1"/>
      <c r="AF228" s="1"/>
      <c r="AG228" s="1"/>
    </row>
    <row r="229" spans="1:33" ht="15.75" customHeight="1">
      <c r="A229" s="1"/>
      <c r="B229" s="310"/>
      <c r="C229" s="2"/>
      <c r="D229" s="311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9"/>
      <c r="X229" s="329"/>
      <c r="Y229" s="329"/>
      <c r="Z229" s="329"/>
      <c r="AA229" s="2"/>
      <c r="AB229" s="1"/>
      <c r="AC229" s="1"/>
      <c r="AD229" s="1"/>
      <c r="AE229" s="1"/>
      <c r="AF229" s="1"/>
      <c r="AG229" s="1"/>
    </row>
    <row r="230" spans="1:33" ht="15.75" customHeight="1">
      <c r="A230" s="1"/>
      <c r="B230" s="310"/>
      <c r="C230" s="2"/>
      <c r="D230" s="311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9"/>
      <c r="X230" s="329"/>
      <c r="Y230" s="329"/>
      <c r="Z230" s="329"/>
      <c r="AA230" s="2"/>
      <c r="AB230" s="1"/>
      <c r="AC230" s="1"/>
      <c r="AD230" s="1"/>
      <c r="AE230" s="1"/>
      <c r="AF230" s="1"/>
      <c r="AG230" s="1"/>
    </row>
    <row r="231" spans="1:33" ht="15.75" customHeight="1">
      <c r="A231" s="1"/>
      <c r="B231" s="310"/>
      <c r="C231" s="2"/>
      <c r="D231" s="311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9"/>
      <c r="X231" s="329"/>
      <c r="Y231" s="329"/>
      <c r="Z231" s="329"/>
      <c r="AA231" s="2"/>
      <c r="AB231" s="1"/>
      <c r="AC231" s="1"/>
      <c r="AD231" s="1"/>
      <c r="AE231" s="1"/>
      <c r="AF231" s="1"/>
      <c r="AG231" s="1"/>
    </row>
    <row r="232" spans="1:33" ht="15.75" customHeight="1">
      <c r="A232" s="1"/>
      <c r="B232" s="310"/>
      <c r="C232" s="2"/>
      <c r="D232" s="311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9"/>
      <c r="X232" s="329"/>
      <c r="Y232" s="329"/>
      <c r="Z232" s="329"/>
      <c r="AA232" s="2"/>
      <c r="AB232" s="1"/>
      <c r="AC232" s="1"/>
      <c r="AD232" s="1"/>
      <c r="AE232" s="1"/>
      <c r="AF232" s="1"/>
      <c r="AG232" s="1"/>
    </row>
    <row r="233" spans="1:33" ht="15.75" customHeight="1">
      <c r="A233" s="1"/>
      <c r="B233" s="310"/>
      <c r="C233" s="2"/>
      <c r="D233" s="311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9"/>
      <c r="X233" s="329"/>
      <c r="Y233" s="329"/>
      <c r="Z233" s="329"/>
      <c r="AA233" s="2"/>
      <c r="AB233" s="1"/>
      <c r="AC233" s="1"/>
      <c r="AD233" s="1"/>
      <c r="AE233" s="1"/>
      <c r="AF233" s="1"/>
      <c r="AG233" s="1"/>
    </row>
    <row r="234" spans="1:33" ht="15.75" customHeight="1">
      <c r="A234" s="1"/>
      <c r="B234" s="310"/>
      <c r="C234" s="2"/>
      <c r="D234" s="311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9"/>
      <c r="X234" s="329"/>
      <c r="Y234" s="329"/>
      <c r="Z234" s="329"/>
      <c r="AA234" s="2"/>
      <c r="AB234" s="1"/>
      <c r="AC234" s="1"/>
      <c r="AD234" s="1"/>
      <c r="AE234" s="1"/>
      <c r="AF234" s="1"/>
      <c r="AG234" s="1"/>
    </row>
    <row r="235" spans="1:33" ht="15.75" customHeight="1">
      <c r="A235" s="1"/>
      <c r="B235" s="310"/>
      <c r="C235" s="2"/>
      <c r="D235" s="311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9"/>
      <c r="X235" s="329"/>
      <c r="Y235" s="329"/>
      <c r="Z235" s="329"/>
      <c r="AA235" s="2"/>
      <c r="AB235" s="1"/>
      <c r="AC235" s="1"/>
      <c r="AD235" s="1"/>
      <c r="AE235" s="1"/>
      <c r="AF235" s="1"/>
      <c r="AG235" s="1"/>
    </row>
    <row r="236" spans="1:33" ht="15.75" customHeight="1">
      <c r="A236" s="1"/>
      <c r="B236" s="310"/>
      <c r="C236" s="2"/>
      <c r="D236" s="311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9"/>
      <c r="X236" s="329"/>
      <c r="Y236" s="329"/>
      <c r="Z236" s="329"/>
      <c r="AA236" s="2"/>
      <c r="AB236" s="1"/>
      <c r="AC236" s="1"/>
      <c r="AD236" s="1"/>
      <c r="AE236" s="1"/>
      <c r="AF236" s="1"/>
      <c r="AG236" s="1"/>
    </row>
    <row r="237" spans="1:33" ht="15.75" customHeight="1">
      <c r="A237" s="1"/>
      <c r="B237" s="310"/>
      <c r="C237" s="2"/>
      <c r="D237" s="311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9"/>
      <c r="X237" s="329"/>
      <c r="Y237" s="329"/>
      <c r="Z237" s="329"/>
      <c r="AA237" s="2"/>
      <c r="AB237" s="1"/>
      <c r="AC237" s="1"/>
      <c r="AD237" s="1"/>
      <c r="AE237" s="1"/>
      <c r="AF237" s="1"/>
      <c r="AG237" s="1"/>
    </row>
    <row r="238" spans="1:33" ht="15.75" customHeight="1">
      <c r="A238" s="1"/>
      <c r="B238" s="310"/>
      <c r="C238" s="2"/>
      <c r="D238" s="311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9"/>
      <c r="X238" s="329"/>
      <c r="Y238" s="329"/>
      <c r="Z238" s="329"/>
      <c r="AA238" s="2"/>
      <c r="AB238" s="1"/>
      <c r="AC238" s="1"/>
      <c r="AD238" s="1"/>
      <c r="AE238" s="1"/>
      <c r="AF238" s="1"/>
      <c r="AG238" s="1"/>
    </row>
    <row r="239" spans="1:33" ht="15.75" customHeight="1">
      <c r="A239" s="1"/>
      <c r="B239" s="310"/>
      <c r="C239" s="2"/>
      <c r="D239" s="311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9"/>
      <c r="X239" s="329"/>
      <c r="Y239" s="329"/>
      <c r="Z239" s="329"/>
      <c r="AA239" s="2"/>
      <c r="AB239" s="1"/>
      <c r="AC239" s="1"/>
      <c r="AD239" s="1"/>
      <c r="AE239" s="1"/>
      <c r="AF239" s="1"/>
      <c r="AG239" s="1"/>
    </row>
    <row r="240" spans="1:33" ht="15.75" customHeight="1">
      <c r="A240" s="1"/>
      <c r="B240" s="310"/>
      <c r="C240" s="2"/>
      <c r="D240" s="311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9"/>
      <c r="X240" s="329"/>
      <c r="Y240" s="329"/>
      <c r="Z240" s="329"/>
      <c r="AA240" s="2"/>
      <c r="AB240" s="1"/>
      <c r="AC240" s="1"/>
      <c r="AD240" s="1"/>
      <c r="AE240" s="1"/>
      <c r="AF240" s="1"/>
      <c r="AG240" s="1"/>
    </row>
    <row r="241" spans="1:33" ht="15.75" customHeight="1">
      <c r="A241" s="1"/>
      <c r="B241" s="310"/>
      <c r="C241" s="2"/>
      <c r="D241" s="311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9"/>
      <c r="X241" s="329"/>
      <c r="Y241" s="329"/>
      <c r="Z241" s="329"/>
      <c r="AA241" s="2"/>
      <c r="AB241" s="1"/>
      <c r="AC241" s="1"/>
      <c r="AD241" s="1"/>
      <c r="AE241" s="1"/>
      <c r="AF241" s="1"/>
      <c r="AG241" s="1"/>
    </row>
    <row r="242" spans="1:33" ht="15.75" customHeight="1">
      <c r="A242" s="1"/>
      <c r="B242" s="310"/>
      <c r="C242" s="2"/>
      <c r="D242" s="311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9"/>
      <c r="X242" s="329"/>
      <c r="Y242" s="329"/>
      <c r="Z242" s="329"/>
      <c r="AA242" s="2"/>
      <c r="AB242" s="1"/>
      <c r="AC242" s="1"/>
      <c r="AD242" s="1"/>
      <c r="AE242" s="1"/>
      <c r="AF242" s="1"/>
      <c r="AG242" s="1"/>
    </row>
    <row r="243" spans="1:33" ht="15.75" customHeight="1">
      <c r="A243" s="1"/>
      <c r="B243" s="310"/>
      <c r="C243" s="2"/>
      <c r="D243" s="311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9"/>
      <c r="X243" s="329"/>
      <c r="Y243" s="329"/>
      <c r="Z243" s="329"/>
      <c r="AA243" s="2"/>
      <c r="AB243" s="1"/>
      <c r="AC243" s="1"/>
      <c r="AD243" s="1"/>
      <c r="AE243" s="1"/>
      <c r="AF243" s="1"/>
      <c r="AG243" s="1"/>
    </row>
    <row r="244" spans="1:33" ht="15.75" customHeight="1">
      <c r="A244" s="1"/>
      <c r="B244" s="310"/>
      <c r="C244" s="2"/>
      <c r="D244" s="311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9"/>
      <c r="X244" s="329"/>
      <c r="Y244" s="329"/>
      <c r="Z244" s="329"/>
      <c r="AA244" s="2"/>
      <c r="AB244" s="1"/>
      <c r="AC244" s="1"/>
      <c r="AD244" s="1"/>
      <c r="AE244" s="1"/>
      <c r="AF244" s="1"/>
      <c r="AG244" s="1"/>
    </row>
    <row r="245" spans="1:33" ht="15.75" customHeight="1">
      <c r="A245" s="1"/>
      <c r="B245" s="310"/>
      <c r="C245" s="2"/>
      <c r="D245" s="311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9"/>
      <c r="X245" s="329"/>
      <c r="Y245" s="329"/>
      <c r="Z245" s="329"/>
      <c r="AA245" s="2"/>
      <c r="AB245" s="1"/>
      <c r="AC245" s="1"/>
      <c r="AD245" s="1"/>
      <c r="AE245" s="1"/>
      <c r="AF245" s="1"/>
      <c r="AG245" s="1"/>
    </row>
    <row r="246" spans="1:33" ht="15.75" customHeight="1">
      <c r="A246" s="1"/>
      <c r="B246" s="310"/>
      <c r="C246" s="2"/>
      <c r="D246" s="311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9"/>
      <c r="X246" s="329"/>
      <c r="Y246" s="329"/>
      <c r="Z246" s="329"/>
      <c r="AA246" s="2"/>
      <c r="AB246" s="1"/>
      <c r="AC246" s="1"/>
      <c r="AD246" s="1"/>
      <c r="AE246" s="1"/>
      <c r="AF246" s="1"/>
      <c r="AG246" s="1"/>
    </row>
    <row r="247" spans="1:33" ht="15.75" customHeight="1">
      <c r="A247" s="1"/>
      <c r="B247" s="310"/>
      <c r="C247" s="2"/>
      <c r="D247" s="311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9"/>
      <c r="X247" s="329"/>
      <c r="Y247" s="329"/>
      <c r="Z247" s="329"/>
      <c r="AA247" s="2"/>
      <c r="AB247" s="1"/>
      <c r="AC247" s="1"/>
      <c r="AD247" s="1"/>
      <c r="AE247" s="1"/>
      <c r="AF247" s="1"/>
      <c r="AG247" s="1"/>
    </row>
    <row r="248" spans="1:33" ht="15.75" customHeight="1">
      <c r="A248" s="1"/>
      <c r="B248" s="310"/>
      <c r="C248" s="2"/>
      <c r="D248" s="311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9"/>
      <c r="X248" s="329"/>
      <c r="Y248" s="329"/>
      <c r="Z248" s="329"/>
      <c r="AA248" s="2"/>
      <c r="AB248" s="1"/>
      <c r="AC248" s="1"/>
      <c r="AD248" s="1"/>
      <c r="AE248" s="1"/>
      <c r="AF248" s="1"/>
      <c r="AG248" s="1"/>
    </row>
    <row r="249" spans="1:33" ht="15.75" customHeight="1">
      <c r="A249" s="1"/>
      <c r="B249" s="310"/>
      <c r="C249" s="2"/>
      <c r="D249" s="311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9"/>
      <c r="X249" s="329"/>
      <c r="Y249" s="329"/>
      <c r="Z249" s="329"/>
      <c r="AA249" s="2"/>
      <c r="AB249" s="1"/>
      <c r="AC249" s="1"/>
      <c r="AD249" s="1"/>
      <c r="AE249" s="1"/>
      <c r="AF249" s="1"/>
      <c r="AG249" s="1"/>
    </row>
    <row r="250" spans="1:33" ht="15.75" customHeight="1">
      <c r="A250" s="1"/>
      <c r="B250" s="310"/>
      <c r="C250" s="2"/>
      <c r="D250" s="311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9"/>
      <c r="X250" s="329"/>
      <c r="Y250" s="329"/>
      <c r="Z250" s="329"/>
      <c r="AA250" s="2"/>
      <c r="AB250" s="1"/>
      <c r="AC250" s="1"/>
      <c r="AD250" s="1"/>
      <c r="AE250" s="1"/>
      <c r="AF250" s="1"/>
      <c r="AG250" s="1"/>
    </row>
    <row r="251" spans="1:33" ht="15.75" customHeight="1">
      <c r="A251" s="1"/>
      <c r="B251" s="310"/>
      <c r="C251" s="2"/>
      <c r="D251" s="311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9"/>
      <c r="X251" s="329"/>
      <c r="Y251" s="329"/>
      <c r="Z251" s="329"/>
      <c r="AA251" s="2"/>
      <c r="AB251" s="1"/>
      <c r="AC251" s="1"/>
      <c r="AD251" s="1"/>
      <c r="AE251" s="1"/>
      <c r="AF251" s="1"/>
      <c r="AG251" s="1"/>
    </row>
    <row r="252" spans="1:33" ht="15.75" customHeight="1">
      <c r="A252" s="1"/>
      <c r="B252" s="310"/>
      <c r="C252" s="2"/>
      <c r="D252" s="311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9"/>
      <c r="X252" s="329"/>
      <c r="Y252" s="329"/>
      <c r="Z252" s="329"/>
      <c r="AA252" s="2"/>
      <c r="AB252" s="1"/>
      <c r="AC252" s="1"/>
      <c r="AD252" s="1"/>
      <c r="AE252" s="1"/>
      <c r="AF252" s="1"/>
      <c r="AG252" s="1"/>
    </row>
    <row r="253" spans="1:33" ht="15.75" customHeight="1">
      <c r="A253" s="1"/>
      <c r="B253" s="310"/>
      <c r="C253" s="2"/>
      <c r="D253" s="311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9"/>
      <c r="X253" s="329"/>
      <c r="Y253" s="329"/>
      <c r="Z253" s="329"/>
      <c r="AA253" s="2"/>
      <c r="AB253" s="1"/>
      <c r="AC253" s="1"/>
      <c r="AD253" s="1"/>
      <c r="AE253" s="1"/>
      <c r="AF253" s="1"/>
      <c r="AG253" s="1"/>
    </row>
    <row r="254" spans="1:33" ht="15.75" customHeight="1">
      <c r="A254" s="1"/>
      <c r="B254" s="310"/>
      <c r="C254" s="2"/>
      <c r="D254" s="311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9"/>
      <c r="X254" s="329"/>
      <c r="Y254" s="329"/>
      <c r="Z254" s="329"/>
      <c r="AA254" s="2"/>
      <c r="AB254" s="1"/>
      <c r="AC254" s="1"/>
      <c r="AD254" s="1"/>
      <c r="AE254" s="1"/>
      <c r="AF254" s="1"/>
      <c r="AG254" s="1"/>
    </row>
    <row r="255" spans="1:33" ht="15.75" customHeight="1">
      <c r="A255" s="1"/>
      <c r="B255" s="310"/>
      <c r="C255" s="2"/>
      <c r="D255" s="311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9"/>
      <c r="X255" s="329"/>
      <c r="Y255" s="329"/>
      <c r="Z255" s="329"/>
      <c r="AA255" s="2"/>
      <c r="AB255" s="1"/>
      <c r="AC255" s="1"/>
      <c r="AD255" s="1"/>
      <c r="AE255" s="1"/>
      <c r="AF255" s="1"/>
      <c r="AG255" s="1"/>
    </row>
    <row r="256" spans="1:33" ht="15.75" customHeight="1">
      <c r="A256" s="1"/>
      <c r="B256" s="310"/>
      <c r="C256" s="2"/>
      <c r="D256" s="311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9"/>
      <c r="X256" s="329"/>
      <c r="Y256" s="329"/>
      <c r="Z256" s="329"/>
      <c r="AA256" s="2"/>
      <c r="AB256" s="1"/>
      <c r="AC256" s="1"/>
      <c r="AD256" s="1"/>
      <c r="AE256" s="1"/>
      <c r="AF256" s="1"/>
      <c r="AG256" s="1"/>
    </row>
    <row r="257" spans="1:33" ht="15.75" customHeight="1">
      <c r="A257" s="1"/>
      <c r="B257" s="310"/>
      <c r="C257" s="2"/>
      <c r="D257" s="311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9"/>
      <c r="X257" s="329"/>
      <c r="Y257" s="329"/>
      <c r="Z257" s="329"/>
      <c r="AA257" s="2"/>
      <c r="AB257" s="1"/>
      <c r="AC257" s="1"/>
      <c r="AD257" s="1"/>
      <c r="AE257" s="1"/>
      <c r="AF257" s="1"/>
      <c r="AG257" s="1"/>
    </row>
    <row r="258" spans="1:33" ht="15.75" customHeight="1">
      <c r="A258" s="1"/>
      <c r="B258" s="310"/>
      <c r="C258" s="2"/>
      <c r="D258" s="311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9"/>
      <c r="X258" s="329"/>
      <c r="Y258" s="329"/>
      <c r="Z258" s="329"/>
      <c r="AA258" s="2"/>
      <c r="AB258" s="1"/>
      <c r="AC258" s="1"/>
      <c r="AD258" s="1"/>
      <c r="AE258" s="1"/>
      <c r="AF258" s="1"/>
      <c r="AG258" s="1"/>
    </row>
    <row r="259" spans="1:33" ht="15.75" customHeight="1">
      <c r="A259" s="1"/>
      <c r="B259" s="310"/>
      <c r="C259" s="2"/>
      <c r="D259" s="311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9"/>
      <c r="X259" s="329"/>
      <c r="Y259" s="329"/>
      <c r="Z259" s="329"/>
      <c r="AA259" s="2"/>
      <c r="AB259" s="1"/>
      <c r="AC259" s="1"/>
      <c r="AD259" s="1"/>
      <c r="AE259" s="1"/>
      <c r="AF259" s="1"/>
      <c r="AG259" s="1"/>
    </row>
    <row r="260" spans="1:33" ht="15.75" customHeight="1">
      <c r="A260" s="1"/>
      <c r="B260" s="310"/>
      <c r="C260" s="2"/>
      <c r="D260" s="311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9"/>
      <c r="X260" s="329"/>
      <c r="Y260" s="329"/>
      <c r="Z260" s="329"/>
      <c r="AA260" s="2"/>
      <c r="AB260" s="1"/>
      <c r="AC260" s="1"/>
      <c r="AD260" s="1"/>
      <c r="AE260" s="1"/>
      <c r="AF260" s="1"/>
      <c r="AG260" s="1"/>
    </row>
    <row r="261" spans="1:33" ht="15.75" customHeight="1">
      <c r="A261" s="1"/>
      <c r="B261" s="310"/>
      <c r="C261" s="2"/>
      <c r="D261" s="311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9"/>
      <c r="X261" s="329"/>
      <c r="Y261" s="329"/>
      <c r="Z261" s="329"/>
      <c r="AA261" s="2"/>
      <c r="AB261" s="1"/>
      <c r="AC261" s="1"/>
      <c r="AD261" s="1"/>
      <c r="AE261" s="1"/>
      <c r="AF261" s="1"/>
      <c r="AG261" s="1"/>
    </row>
    <row r="262" spans="1:33" ht="15.75" customHeight="1">
      <c r="A262" s="1"/>
      <c r="B262" s="310"/>
      <c r="C262" s="2"/>
      <c r="D262" s="311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9"/>
      <c r="X262" s="329"/>
      <c r="Y262" s="329"/>
      <c r="Z262" s="329"/>
      <c r="AA262" s="2"/>
      <c r="AB262" s="1"/>
      <c r="AC262" s="1"/>
      <c r="AD262" s="1"/>
      <c r="AE262" s="1"/>
      <c r="AF262" s="1"/>
      <c r="AG262" s="1"/>
    </row>
    <row r="263" spans="1:33" ht="15.75" customHeight="1">
      <c r="A263" s="1"/>
      <c r="B263" s="310"/>
      <c r="C263" s="2"/>
      <c r="D263" s="311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9"/>
      <c r="X263" s="329"/>
      <c r="Y263" s="329"/>
      <c r="Z263" s="329"/>
      <c r="AA263" s="2"/>
      <c r="AB263" s="1"/>
      <c r="AC263" s="1"/>
      <c r="AD263" s="1"/>
      <c r="AE263" s="1"/>
      <c r="AF263" s="1"/>
      <c r="AG263" s="1"/>
    </row>
    <row r="264" spans="1:33" ht="15.75" customHeight="1">
      <c r="A264" s="1"/>
      <c r="B264" s="310"/>
      <c r="C264" s="2"/>
      <c r="D264" s="311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9"/>
      <c r="X264" s="329"/>
      <c r="Y264" s="329"/>
      <c r="Z264" s="329"/>
      <c r="AA264" s="2"/>
      <c r="AB264" s="1"/>
      <c r="AC264" s="1"/>
      <c r="AD264" s="1"/>
      <c r="AE264" s="1"/>
      <c r="AF264" s="1"/>
      <c r="AG264" s="1"/>
    </row>
    <row r="265" spans="1:33" ht="15.75" customHeight="1">
      <c r="A265" s="1"/>
      <c r="B265" s="310"/>
      <c r="C265" s="2"/>
      <c r="D265" s="311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9"/>
      <c r="X265" s="329"/>
      <c r="Y265" s="329"/>
      <c r="Z265" s="329"/>
      <c r="AA265" s="2"/>
      <c r="AB265" s="1"/>
      <c r="AC265" s="1"/>
      <c r="AD265" s="1"/>
      <c r="AE265" s="1"/>
      <c r="AF265" s="1"/>
      <c r="AG265" s="1"/>
    </row>
    <row r="266" spans="1:33" ht="15.75" customHeight="1">
      <c r="A266" s="1"/>
      <c r="B266" s="310"/>
      <c r="C266" s="2"/>
      <c r="D266" s="311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9"/>
      <c r="X266" s="329"/>
      <c r="Y266" s="329"/>
      <c r="Z266" s="329"/>
      <c r="AA266" s="2"/>
      <c r="AB266" s="1"/>
      <c r="AC266" s="1"/>
      <c r="AD266" s="1"/>
      <c r="AE266" s="1"/>
      <c r="AF266" s="1"/>
      <c r="AG266" s="1"/>
    </row>
    <row r="267" spans="1:33" ht="15.75" customHeight="1">
      <c r="A267" s="1"/>
      <c r="B267" s="310"/>
      <c r="C267" s="2"/>
      <c r="D267" s="311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9"/>
      <c r="X267" s="329"/>
      <c r="Y267" s="329"/>
      <c r="Z267" s="329"/>
      <c r="AA267" s="2"/>
      <c r="AB267" s="1"/>
      <c r="AC267" s="1"/>
      <c r="AD267" s="1"/>
      <c r="AE267" s="1"/>
      <c r="AF267" s="1"/>
      <c r="AG267" s="1"/>
    </row>
    <row r="268" spans="1:33" ht="15.75" customHeight="1">
      <c r="A268" s="1"/>
      <c r="B268" s="310"/>
      <c r="C268" s="2"/>
      <c r="D268" s="311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9"/>
      <c r="X268" s="329"/>
      <c r="Y268" s="329"/>
      <c r="Z268" s="329"/>
      <c r="AA268" s="2"/>
      <c r="AB268" s="1"/>
      <c r="AC268" s="1"/>
      <c r="AD268" s="1"/>
      <c r="AE268" s="1"/>
      <c r="AF268" s="1"/>
      <c r="AG268" s="1"/>
    </row>
    <row r="269" spans="1:33" ht="15.75" customHeight="1">
      <c r="A269" s="1"/>
      <c r="B269" s="310"/>
      <c r="C269" s="2"/>
      <c r="D269" s="311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9"/>
      <c r="X269" s="329"/>
      <c r="Y269" s="329"/>
      <c r="Z269" s="329"/>
      <c r="AA269" s="2"/>
      <c r="AB269" s="1"/>
      <c r="AC269" s="1"/>
      <c r="AD269" s="1"/>
      <c r="AE269" s="1"/>
      <c r="AF269" s="1"/>
      <c r="AG269" s="1"/>
    </row>
    <row r="270" spans="1:33" ht="15.75" customHeight="1">
      <c r="A270" s="1"/>
      <c r="B270" s="310"/>
      <c r="C270" s="2"/>
      <c r="D270" s="311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9"/>
      <c r="X270" s="329"/>
      <c r="Y270" s="329"/>
      <c r="Z270" s="329"/>
      <c r="AA270" s="2"/>
      <c r="AB270" s="1"/>
      <c r="AC270" s="1"/>
      <c r="AD270" s="1"/>
      <c r="AE270" s="1"/>
      <c r="AF270" s="1"/>
      <c r="AG270" s="1"/>
    </row>
    <row r="271" spans="1:33" ht="15.75" customHeight="1">
      <c r="A271" s="1"/>
      <c r="B271" s="310"/>
      <c r="C271" s="2"/>
      <c r="D271" s="311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9"/>
      <c r="X271" s="329"/>
      <c r="Y271" s="329"/>
      <c r="Z271" s="329"/>
      <c r="AA271" s="2"/>
      <c r="AB271" s="1"/>
      <c r="AC271" s="1"/>
      <c r="AD271" s="1"/>
      <c r="AE271" s="1"/>
      <c r="AF271" s="1"/>
      <c r="AG271" s="1"/>
    </row>
    <row r="272" spans="1:33" ht="15.75" customHeight="1">
      <c r="A272" s="1"/>
      <c r="B272" s="310"/>
      <c r="C272" s="2"/>
      <c r="D272" s="311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9"/>
      <c r="X272" s="329"/>
      <c r="Y272" s="329"/>
      <c r="Z272" s="329"/>
      <c r="AA272" s="2"/>
      <c r="AB272" s="1"/>
      <c r="AC272" s="1"/>
      <c r="AD272" s="1"/>
      <c r="AE272" s="1"/>
      <c r="AF272" s="1"/>
      <c r="AG272" s="1"/>
    </row>
    <row r="273" spans="1:33" ht="15.75" customHeight="1">
      <c r="A273" s="1"/>
      <c r="B273" s="310"/>
      <c r="C273" s="2"/>
      <c r="D273" s="311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9"/>
      <c r="X273" s="329"/>
      <c r="Y273" s="329"/>
      <c r="Z273" s="329"/>
      <c r="AA273" s="2"/>
      <c r="AB273" s="1"/>
      <c r="AC273" s="1"/>
      <c r="AD273" s="1"/>
      <c r="AE273" s="1"/>
      <c r="AF273" s="1"/>
      <c r="AG273" s="1"/>
    </row>
    <row r="274" spans="1:33" ht="15.75" customHeight="1">
      <c r="A274" s="1"/>
      <c r="B274" s="310"/>
      <c r="C274" s="2"/>
      <c r="D274" s="311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9"/>
      <c r="X274" s="329"/>
      <c r="Y274" s="329"/>
      <c r="Z274" s="329"/>
      <c r="AA274" s="2"/>
      <c r="AB274" s="1"/>
      <c r="AC274" s="1"/>
      <c r="AD274" s="1"/>
      <c r="AE274" s="1"/>
      <c r="AF274" s="1"/>
      <c r="AG274" s="1"/>
    </row>
    <row r="275" spans="1:33" ht="15.75" customHeight="1">
      <c r="A275" s="1"/>
      <c r="B275" s="310"/>
      <c r="C275" s="2"/>
      <c r="D275" s="311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9"/>
      <c r="X275" s="329"/>
      <c r="Y275" s="329"/>
      <c r="Z275" s="329"/>
      <c r="AA275" s="2"/>
      <c r="AB275" s="1"/>
      <c r="AC275" s="1"/>
      <c r="AD275" s="1"/>
      <c r="AE275" s="1"/>
      <c r="AF275" s="1"/>
      <c r="AG275" s="1"/>
    </row>
    <row r="276" spans="1:33" ht="15.75" customHeight="1">
      <c r="A276" s="1"/>
      <c r="B276" s="310"/>
      <c r="C276" s="2"/>
      <c r="D276" s="311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9"/>
      <c r="X276" s="329"/>
      <c r="Y276" s="329"/>
      <c r="Z276" s="329"/>
      <c r="AA276" s="2"/>
      <c r="AB276" s="1"/>
      <c r="AC276" s="1"/>
      <c r="AD276" s="1"/>
      <c r="AE276" s="1"/>
      <c r="AF276" s="1"/>
      <c r="AG276" s="1"/>
    </row>
    <row r="277" spans="1:33" ht="15.75" customHeight="1">
      <c r="A277" s="1"/>
      <c r="B277" s="310"/>
      <c r="C277" s="2"/>
      <c r="D277" s="311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9"/>
      <c r="X277" s="329"/>
      <c r="Y277" s="329"/>
      <c r="Z277" s="329"/>
      <c r="AA277" s="2"/>
      <c r="AB277" s="1"/>
      <c r="AC277" s="1"/>
      <c r="AD277" s="1"/>
      <c r="AE277" s="1"/>
      <c r="AF277" s="1"/>
      <c r="AG277" s="1"/>
    </row>
    <row r="278" spans="1:33" ht="15.75" customHeight="1">
      <c r="A278" s="1"/>
      <c r="B278" s="310"/>
      <c r="C278" s="2"/>
      <c r="D278" s="311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9"/>
      <c r="X278" s="329"/>
      <c r="Y278" s="329"/>
      <c r="Z278" s="329"/>
      <c r="AA278" s="2"/>
      <c r="AB278" s="1"/>
      <c r="AC278" s="1"/>
      <c r="AD278" s="1"/>
      <c r="AE278" s="1"/>
      <c r="AF278" s="1"/>
      <c r="AG278" s="1"/>
    </row>
    <row r="279" spans="1:33" ht="15.75" customHeight="1">
      <c r="A279" s="1"/>
      <c r="B279" s="310"/>
      <c r="C279" s="2"/>
      <c r="D279" s="311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9"/>
      <c r="X279" s="329"/>
      <c r="Y279" s="329"/>
      <c r="Z279" s="329"/>
      <c r="AA279" s="2"/>
      <c r="AB279" s="1"/>
      <c r="AC279" s="1"/>
      <c r="AD279" s="1"/>
      <c r="AE279" s="1"/>
      <c r="AF279" s="1"/>
      <c r="AG279" s="1"/>
    </row>
    <row r="280" spans="1:33" ht="15.75" customHeight="1">
      <c r="A280" s="1"/>
      <c r="B280" s="310"/>
      <c r="C280" s="2"/>
      <c r="D280" s="311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9"/>
      <c r="X280" s="329"/>
      <c r="Y280" s="329"/>
      <c r="Z280" s="329"/>
      <c r="AA280" s="2"/>
      <c r="AB280" s="1"/>
      <c r="AC280" s="1"/>
      <c r="AD280" s="1"/>
      <c r="AE280" s="1"/>
      <c r="AF280" s="1"/>
      <c r="AG280" s="1"/>
    </row>
    <row r="281" spans="1:33" ht="15.75" customHeight="1">
      <c r="A281" s="1"/>
      <c r="B281" s="310"/>
      <c r="C281" s="2"/>
      <c r="D281" s="311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9"/>
      <c r="X281" s="329"/>
      <c r="Y281" s="329"/>
      <c r="Z281" s="329"/>
      <c r="AA281" s="2"/>
      <c r="AB281" s="1"/>
      <c r="AC281" s="1"/>
      <c r="AD281" s="1"/>
      <c r="AE281" s="1"/>
      <c r="AF281" s="1"/>
      <c r="AG281" s="1"/>
    </row>
    <row r="282" spans="1:33" ht="15.75" customHeight="1">
      <c r="A282" s="1"/>
      <c r="B282" s="310"/>
      <c r="C282" s="2"/>
      <c r="D282" s="311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9"/>
      <c r="X282" s="329"/>
      <c r="Y282" s="329"/>
      <c r="Z282" s="329"/>
      <c r="AA282" s="2"/>
      <c r="AB282" s="1"/>
      <c r="AC282" s="1"/>
      <c r="AD282" s="1"/>
      <c r="AE282" s="1"/>
      <c r="AF282" s="1"/>
      <c r="AG282" s="1"/>
    </row>
    <row r="283" spans="1:33" ht="15.75" customHeight="1">
      <c r="A283" s="1"/>
      <c r="B283" s="310"/>
      <c r="C283" s="2"/>
      <c r="D283" s="311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9"/>
      <c r="X283" s="329"/>
      <c r="Y283" s="329"/>
      <c r="Z283" s="329"/>
      <c r="AA283" s="2"/>
      <c r="AB283" s="1"/>
      <c r="AC283" s="1"/>
      <c r="AD283" s="1"/>
      <c r="AE283" s="1"/>
      <c r="AF283" s="1"/>
      <c r="AG283" s="1"/>
    </row>
    <row r="284" spans="1:33" ht="15.75" customHeight="1">
      <c r="A284" s="1"/>
      <c r="B284" s="310"/>
      <c r="C284" s="2"/>
      <c r="D284" s="311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9"/>
      <c r="X284" s="329"/>
      <c r="Y284" s="329"/>
      <c r="Z284" s="329"/>
      <c r="AA284" s="2"/>
      <c r="AB284" s="1"/>
      <c r="AC284" s="1"/>
      <c r="AD284" s="1"/>
      <c r="AE284" s="1"/>
      <c r="AF284" s="1"/>
      <c r="AG284" s="1"/>
    </row>
    <row r="285" spans="1:33" ht="15.75" customHeight="1">
      <c r="A285" s="1"/>
      <c r="B285" s="310"/>
      <c r="C285" s="2"/>
      <c r="D285" s="311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9"/>
      <c r="X285" s="329"/>
      <c r="Y285" s="329"/>
      <c r="Z285" s="329"/>
      <c r="AA285" s="2"/>
      <c r="AB285" s="1"/>
      <c r="AC285" s="1"/>
      <c r="AD285" s="1"/>
      <c r="AE285" s="1"/>
      <c r="AF285" s="1"/>
      <c r="AG285" s="1"/>
    </row>
    <row r="286" spans="1:33" ht="15.75" customHeight="1">
      <c r="A286" s="1"/>
      <c r="B286" s="310"/>
      <c r="C286" s="2"/>
      <c r="D286" s="311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9"/>
      <c r="X286" s="329"/>
      <c r="Y286" s="329"/>
      <c r="Z286" s="329"/>
      <c r="AA286" s="2"/>
      <c r="AB286" s="1"/>
      <c r="AC286" s="1"/>
      <c r="AD286" s="1"/>
      <c r="AE286" s="1"/>
      <c r="AF286" s="1"/>
      <c r="AG286" s="1"/>
    </row>
    <row r="287" spans="1:33" ht="15.75" customHeight="1">
      <c r="A287" s="1"/>
      <c r="B287" s="310"/>
      <c r="C287" s="2"/>
      <c r="D287" s="311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9"/>
      <c r="X287" s="329"/>
      <c r="Y287" s="329"/>
      <c r="Z287" s="329"/>
      <c r="AA287" s="2"/>
      <c r="AB287" s="1"/>
      <c r="AC287" s="1"/>
      <c r="AD287" s="1"/>
      <c r="AE287" s="1"/>
      <c r="AF287" s="1"/>
      <c r="AG287" s="1"/>
    </row>
    <row r="288" spans="1:33" ht="15.75" customHeight="1">
      <c r="A288" s="1"/>
      <c r="B288" s="310"/>
      <c r="C288" s="2"/>
      <c r="D288" s="311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9"/>
      <c r="X288" s="329"/>
      <c r="Y288" s="329"/>
      <c r="Z288" s="329"/>
      <c r="AA288" s="2"/>
      <c r="AB288" s="1"/>
      <c r="AC288" s="1"/>
      <c r="AD288" s="1"/>
      <c r="AE288" s="1"/>
      <c r="AF288" s="1"/>
      <c r="AG288" s="1"/>
    </row>
    <row r="289" spans="1:33" ht="15.75" customHeight="1">
      <c r="A289" s="1"/>
      <c r="B289" s="310"/>
      <c r="C289" s="2"/>
      <c r="D289" s="311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9"/>
      <c r="X289" s="329"/>
      <c r="Y289" s="329"/>
      <c r="Z289" s="329"/>
      <c r="AA289" s="2"/>
      <c r="AB289" s="1"/>
      <c r="AC289" s="1"/>
      <c r="AD289" s="1"/>
      <c r="AE289" s="1"/>
      <c r="AF289" s="1"/>
      <c r="AG289" s="1"/>
    </row>
    <row r="290" spans="1:33" ht="15.75" customHeight="1">
      <c r="A290" s="1"/>
      <c r="B290" s="310"/>
      <c r="C290" s="2"/>
      <c r="D290" s="311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9"/>
      <c r="X290" s="329"/>
      <c r="Y290" s="329"/>
      <c r="Z290" s="329"/>
      <c r="AA290" s="2"/>
      <c r="AB290" s="1"/>
      <c r="AC290" s="1"/>
      <c r="AD290" s="1"/>
      <c r="AE290" s="1"/>
      <c r="AF290" s="1"/>
      <c r="AG290" s="1"/>
    </row>
    <row r="291" spans="1:33" ht="15.75" customHeight="1">
      <c r="A291" s="1"/>
      <c r="B291" s="310"/>
      <c r="C291" s="2"/>
      <c r="D291" s="311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9"/>
      <c r="X291" s="329"/>
      <c r="Y291" s="329"/>
      <c r="Z291" s="329"/>
      <c r="AA291" s="2"/>
      <c r="AB291" s="1"/>
      <c r="AC291" s="1"/>
      <c r="AD291" s="1"/>
      <c r="AE291" s="1"/>
      <c r="AF291" s="1"/>
      <c r="AG291" s="1"/>
    </row>
    <row r="292" spans="1:33" ht="15.75" customHeight="1">
      <c r="A292" s="1"/>
      <c r="B292" s="310"/>
      <c r="C292" s="2"/>
      <c r="D292" s="311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9"/>
      <c r="X292" s="329"/>
      <c r="Y292" s="329"/>
      <c r="Z292" s="329"/>
      <c r="AA292" s="2"/>
      <c r="AB292" s="1"/>
      <c r="AC292" s="1"/>
      <c r="AD292" s="1"/>
      <c r="AE292" s="1"/>
      <c r="AF292" s="1"/>
      <c r="AG292" s="1"/>
    </row>
    <row r="293" spans="1:33" ht="15.75" customHeight="1">
      <c r="A293" s="1"/>
      <c r="B293" s="310"/>
      <c r="C293" s="2"/>
      <c r="D293" s="311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9"/>
      <c r="X293" s="329"/>
      <c r="Y293" s="329"/>
      <c r="Z293" s="329"/>
      <c r="AA293" s="2"/>
      <c r="AB293" s="1"/>
      <c r="AC293" s="1"/>
      <c r="AD293" s="1"/>
      <c r="AE293" s="1"/>
      <c r="AF293" s="1"/>
      <c r="AG293" s="1"/>
    </row>
    <row r="294" spans="1:33" ht="15.75" customHeight="1">
      <c r="A294" s="1"/>
      <c r="B294" s="310"/>
      <c r="C294" s="2"/>
      <c r="D294" s="311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9"/>
      <c r="X294" s="329"/>
      <c r="Y294" s="329"/>
      <c r="Z294" s="329"/>
      <c r="AA294" s="2"/>
      <c r="AB294" s="1"/>
      <c r="AC294" s="1"/>
      <c r="AD294" s="1"/>
      <c r="AE294" s="1"/>
      <c r="AF294" s="1"/>
      <c r="AG294" s="1"/>
    </row>
    <row r="295" spans="1:33" ht="15.75" customHeight="1">
      <c r="A295" s="1"/>
      <c r="B295" s="310"/>
      <c r="C295" s="2"/>
      <c r="D295" s="311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9"/>
      <c r="X295" s="329"/>
      <c r="Y295" s="329"/>
      <c r="Z295" s="329"/>
      <c r="AA295" s="2"/>
      <c r="AB295" s="1"/>
      <c r="AC295" s="1"/>
      <c r="AD295" s="1"/>
      <c r="AE295" s="1"/>
      <c r="AF295" s="1"/>
      <c r="AG295" s="1"/>
    </row>
    <row r="296" spans="1:33" ht="15.75" customHeight="1">
      <c r="A296" s="1"/>
      <c r="B296" s="310"/>
      <c r="C296" s="2"/>
      <c r="D296" s="311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9"/>
      <c r="X296" s="329"/>
      <c r="Y296" s="329"/>
      <c r="Z296" s="329"/>
      <c r="AA296" s="2"/>
      <c r="AB296" s="1"/>
      <c r="AC296" s="1"/>
      <c r="AD296" s="1"/>
      <c r="AE296" s="1"/>
      <c r="AF296" s="1"/>
      <c r="AG296" s="1"/>
    </row>
    <row r="297" spans="1:33" ht="15.75" customHeight="1">
      <c r="A297" s="1"/>
      <c r="B297" s="310"/>
      <c r="C297" s="2"/>
      <c r="D297" s="311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9"/>
      <c r="X297" s="329"/>
      <c r="Y297" s="329"/>
      <c r="Z297" s="329"/>
      <c r="AA297" s="2"/>
      <c r="AB297" s="1"/>
      <c r="AC297" s="1"/>
      <c r="AD297" s="1"/>
      <c r="AE297" s="1"/>
      <c r="AF297" s="1"/>
      <c r="AG297" s="1"/>
    </row>
    <row r="298" spans="1:33" ht="15.75" customHeight="1">
      <c r="A298" s="1"/>
      <c r="B298" s="310"/>
      <c r="C298" s="2"/>
      <c r="D298" s="311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9"/>
      <c r="X298" s="329"/>
      <c r="Y298" s="329"/>
      <c r="Z298" s="329"/>
      <c r="AA298" s="2"/>
      <c r="AB298" s="1"/>
      <c r="AC298" s="1"/>
      <c r="AD298" s="1"/>
      <c r="AE298" s="1"/>
      <c r="AF298" s="1"/>
      <c r="AG298" s="1"/>
    </row>
    <row r="299" spans="1:33" ht="15.75" customHeight="1">
      <c r="A299" s="1"/>
      <c r="B299" s="310"/>
      <c r="C299" s="2"/>
      <c r="D299" s="311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9"/>
      <c r="X299" s="329"/>
      <c r="Y299" s="329"/>
      <c r="Z299" s="329"/>
      <c r="AA299" s="2"/>
      <c r="AB299" s="1"/>
      <c r="AC299" s="1"/>
      <c r="AD299" s="1"/>
      <c r="AE299" s="1"/>
      <c r="AF299" s="1"/>
      <c r="AG299" s="1"/>
    </row>
    <row r="300" spans="1:33" ht="15.75" customHeight="1">
      <c r="A300" s="1"/>
      <c r="B300" s="310"/>
      <c r="C300" s="2"/>
      <c r="D300" s="311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9"/>
      <c r="X300" s="329"/>
      <c r="Y300" s="329"/>
      <c r="Z300" s="329"/>
      <c r="AA300" s="2"/>
      <c r="AB300" s="1"/>
      <c r="AC300" s="1"/>
      <c r="AD300" s="1"/>
      <c r="AE300" s="1"/>
      <c r="AF300" s="1"/>
      <c r="AG300" s="1"/>
    </row>
    <row r="301" spans="1:33" ht="15.75" customHeight="1">
      <c r="A301" s="1"/>
      <c r="B301" s="310"/>
      <c r="C301" s="2"/>
      <c r="D301" s="311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9"/>
      <c r="X301" s="329"/>
      <c r="Y301" s="329"/>
      <c r="Z301" s="329"/>
      <c r="AA301" s="2"/>
      <c r="AB301" s="1"/>
      <c r="AC301" s="1"/>
      <c r="AD301" s="1"/>
      <c r="AE301" s="1"/>
      <c r="AF301" s="1"/>
      <c r="AG301" s="1"/>
    </row>
    <row r="302" spans="1:33" ht="15.75" customHeight="1">
      <c r="A302" s="1"/>
      <c r="B302" s="310"/>
      <c r="C302" s="2"/>
      <c r="D302" s="311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9"/>
      <c r="X302" s="329"/>
      <c r="Y302" s="329"/>
      <c r="Z302" s="329"/>
      <c r="AA302" s="2"/>
      <c r="AB302" s="1"/>
      <c r="AC302" s="1"/>
      <c r="AD302" s="1"/>
      <c r="AE302" s="1"/>
      <c r="AF302" s="1"/>
      <c r="AG302" s="1"/>
    </row>
    <row r="303" spans="1:33" ht="15.75" customHeight="1">
      <c r="A303" s="1"/>
      <c r="B303" s="310"/>
      <c r="C303" s="2"/>
      <c r="D303" s="311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9"/>
      <c r="X303" s="329"/>
      <c r="Y303" s="329"/>
      <c r="Z303" s="329"/>
      <c r="AA303" s="2"/>
      <c r="AB303" s="1"/>
      <c r="AC303" s="1"/>
      <c r="AD303" s="1"/>
      <c r="AE303" s="1"/>
      <c r="AF303" s="1"/>
      <c r="AG303" s="1"/>
    </row>
    <row r="304" spans="1:33" ht="15.75" customHeight="1">
      <c r="A304" s="1"/>
      <c r="B304" s="310"/>
      <c r="C304" s="2"/>
      <c r="D304" s="311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9"/>
      <c r="X304" s="329"/>
      <c r="Y304" s="329"/>
      <c r="Z304" s="329"/>
      <c r="AA304" s="2"/>
      <c r="AB304" s="1"/>
      <c r="AC304" s="1"/>
      <c r="AD304" s="1"/>
      <c r="AE304" s="1"/>
      <c r="AF304" s="1"/>
      <c r="AG304" s="1"/>
    </row>
    <row r="305" spans="1:33" ht="15.75" customHeight="1">
      <c r="A305" s="1"/>
      <c r="B305" s="310"/>
      <c r="C305" s="2"/>
      <c r="D305" s="311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9"/>
      <c r="X305" s="329"/>
      <c r="Y305" s="329"/>
      <c r="Z305" s="329"/>
      <c r="AA305" s="2"/>
      <c r="AB305" s="1"/>
      <c r="AC305" s="1"/>
      <c r="AD305" s="1"/>
      <c r="AE305" s="1"/>
      <c r="AF305" s="1"/>
      <c r="AG305" s="1"/>
    </row>
    <row r="306" spans="1:33" ht="15.75" customHeight="1">
      <c r="A306" s="1"/>
      <c r="B306" s="310"/>
      <c r="C306" s="2"/>
      <c r="D306" s="311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9"/>
      <c r="X306" s="329"/>
      <c r="Y306" s="329"/>
      <c r="Z306" s="329"/>
      <c r="AA306" s="2"/>
      <c r="AB306" s="1"/>
      <c r="AC306" s="1"/>
      <c r="AD306" s="1"/>
      <c r="AE306" s="1"/>
      <c r="AF306" s="1"/>
      <c r="AG306" s="1"/>
    </row>
    <row r="307" spans="1:33" ht="15.75" customHeight="1">
      <c r="A307" s="1"/>
      <c r="B307" s="310"/>
      <c r="C307" s="2"/>
      <c r="D307" s="311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9"/>
      <c r="X307" s="329"/>
      <c r="Y307" s="329"/>
      <c r="Z307" s="329"/>
      <c r="AA307" s="2"/>
      <c r="AB307" s="1"/>
      <c r="AC307" s="1"/>
      <c r="AD307" s="1"/>
      <c r="AE307" s="1"/>
      <c r="AF307" s="1"/>
      <c r="AG307" s="1"/>
    </row>
    <row r="308" spans="1:33" ht="15.75" customHeight="1">
      <c r="A308" s="1"/>
      <c r="B308" s="310"/>
      <c r="C308" s="2"/>
      <c r="D308" s="311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9"/>
      <c r="X308" s="329"/>
      <c r="Y308" s="329"/>
      <c r="Z308" s="329"/>
      <c r="AA308" s="2"/>
      <c r="AB308" s="1"/>
      <c r="AC308" s="1"/>
      <c r="AD308" s="1"/>
      <c r="AE308" s="1"/>
      <c r="AF308" s="1"/>
      <c r="AG308" s="1"/>
    </row>
    <row r="309" spans="1:33" ht="15.75" customHeight="1">
      <c r="A309" s="1"/>
      <c r="B309" s="310"/>
      <c r="C309" s="2"/>
      <c r="D309" s="311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9"/>
      <c r="X309" s="329"/>
      <c r="Y309" s="329"/>
      <c r="Z309" s="329"/>
      <c r="AA309" s="2"/>
      <c r="AB309" s="1"/>
      <c r="AC309" s="1"/>
      <c r="AD309" s="1"/>
      <c r="AE309" s="1"/>
      <c r="AF309" s="1"/>
      <c r="AG309" s="1"/>
    </row>
    <row r="310" spans="1:33" ht="15.75" customHeight="1">
      <c r="A310" s="1"/>
      <c r="B310" s="310"/>
      <c r="C310" s="2"/>
      <c r="D310" s="311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9"/>
      <c r="X310" s="329"/>
      <c r="Y310" s="329"/>
      <c r="Z310" s="329"/>
      <c r="AA310" s="2"/>
      <c r="AB310" s="1"/>
      <c r="AC310" s="1"/>
      <c r="AD310" s="1"/>
      <c r="AE310" s="1"/>
      <c r="AF310" s="1"/>
      <c r="AG310" s="1"/>
    </row>
    <row r="311" spans="1:33" ht="15.75" customHeight="1">
      <c r="A311" s="1"/>
      <c r="B311" s="310"/>
      <c r="C311" s="2"/>
      <c r="D311" s="311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9"/>
      <c r="X311" s="329"/>
      <c r="Y311" s="329"/>
      <c r="Z311" s="329"/>
      <c r="AA311" s="2"/>
      <c r="AB311" s="1"/>
      <c r="AC311" s="1"/>
      <c r="AD311" s="1"/>
      <c r="AE311" s="1"/>
      <c r="AF311" s="1"/>
      <c r="AG311" s="1"/>
    </row>
    <row r="312" spans="1:33" ht="15.75" customHeight="1">
      <c r="A312" s="1"/>
      <c r="B312" s="310"/>
      <c r="C312" s="2"/>
      <c r="D312" s="311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9"/>
      <c r="X312" s="329"/>
      <c r="Y312" s="329"/>
      <c r="Z312" s="329"/>
      <c r="AA312" s="2"/>
      <c r="AB312" s="1"/>
      <c r="AC312" s="1"/>
      <c r="AD312" s="1"/>
      <c r="AE312" s="1"/>
      <c r="AF312" s="1"/>
      <c r="AG312" s="1"/>
    </row>
    <row r="313" spans="1:33" ht="15.75" customHeight="1">
      <c r="A313" s="1"/>
      <c r="B313" s="310"/>
      <c r="C313" s="2"/>
      <c r="D313" s="311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9"/>
      <c r="X313" s="329"/>
      <c r="Y313" s="329"/>
      <c r="Z313" s="329"/>
      <c r="AA313" s="2"/>
      <c r="AB313" s="1"/>
      <c r="AC313" s="1"/>
      <c r="AD313" s="1"/>
      <c r="AE313" s="1"/>
      <c r="AF313" s="1"/>
      <c r="AG313" s="1"/>
    </row>
    <row r="314" spans="1:33" ht="15.75" customHeight="1">
      <c r="A314" s="1"/>
      <c r="B314" s="310"/>
      <c r="C314" s="2"/>
      <c r="D314" s="311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9"/>
      <c r="X314" s="329"/>
      <c r="Y314" s="329"/>
      <c r="Z314" s="329"/>
      <c r="AA314" s="2"/>
      <c r="AB314" s="1"/>
      <c r="AC314" s="1"/>
      <c r="AD314" s="1"/>
      <c r="AE314" s="1"/>
      <c r="AF314" s="1"/>
      <c r="AG314" s="1"/>
    </row>
    <row r="315" spans="1:33" ht="15.75" customHeight="1">
      <c r="A315" s="1"/>
      <c r="B315" s="310"/>
      <c r="C315" s="2"/>
      <c r="D315" s="311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9"/>
      <c r="X315" s="329"/>
      <c r="Y315" s="329"/>
      <c r="Z315" s="329"/>
      <c r="AA315" s="2"/>
      <c r="AB315" s="1"/>
      <c r="AC315" s="1"/>
      <c r="AD315" s="1"/>
      <c r="AE315" s="1"/>
      <c r="AF315" s="1"/>
      <c r="AG315" s="1"/>
    </row>
    <row r="316" spans="1:33" ht="15.75" customHeight="1">
      <c r="A316" s="1"/>
      <c r="B316" s="310"/>
      <c r="C316" s="2"/>
      <c r="D316" s="311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9"/>
      <c r="X316" s="329"/>
      <c r="Y316" s="329"/>
      <c r="Z316" s="329"/>
      <c r="AA316" s="2"/>
      <c r="AB316" s="1"/>
      <c r="AC316" s="1"/>
      <c r="AD316" s="1"/>
      <c r="AE316" s="1"/>
      <c r="AF316" s="1"/>
      <c r="AG316" s="1"/>
    </row>
    <row r="317" spans="1:33" ht="15.75" customHeight="1">
      <c r="A317" s="1"/>
      <c r="B317" s="310"/>
      <c r="C317" s="2"/>
      <c r="D317" s="311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9"/>
      <c r="X317" s="329"/>
      <c r="Y317" s="329"/>
      <c r="Z317" s="329"/>
      <c r="AA317" s="2"/>
      <c r="AB317" s="1"/>
      <c r="AC317" s="1"/>
      <c r="AD317" s="1"/>
      <c r="AE317" s="1"/>
      <c r="AF317" s="1"/>
      <c r="AG317" s="1"/>
    </row>
    <row r="318" spans="1:33" ht="15.75" customHeight="1">
      <c r="A318" s="1"/>
      <c r="B318" s="310"/>
      <c r="C318" s="2"/>
      <c r="D318" s="311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9"/>
      <c r="X318" s="329"/>
      <c r="Y318" s="329"/>
      <c r="Z318" s="329"/>
      <c r="AA318" s="2"/>
      <c r="AB318" s="1"/>
      <c r="AC318" s="1"/>
      <c r="AD318" s="1"/>
      <c r="AE318" s="1"/>
      <c r="AF318" s="1"/>
      <c r="AG318" s="1"/>
    </row>
    <row r="319" spans="1:33" ht="15.75" customHeight="1">
      <c r="A319" s="1"/>
      <c r="B319" s="310"/>
      <c r="C319" s="2"/>
      <c r="D319" s="311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9"/>
      <c r="X319" s="329"/>
      <c r="Y319" s="329"/>
      <c r="Z319" s="329"/>
      <c r="AA319" s="2"/>
      <c r="AB319" s="1"/>
      <c r="AC319" s="1"/>
      <c r="AD319" s="1"/>
      <c r="AE319" s="1"/>
      <c r="AF319" s="1"/>
      <c r="AG319" s="1"/>
    </row>
    <row r="320" spans="1:33" ht="15.75" customHeight="1">
      <c r="A320" s="1"/>
      <c r="B320" s="310"/>
      <c r="C320" s="2"/>
      <c r="D320" s="311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9"/>
      <c r="X320" s="329"/>
      <c r="Y320" s="329"/>
      <c r="Z320" s="329"/>
      <c r="AA320" s="2"/>
      <c r="AB320" s="1"/>
      <c r="AC320" s="1"/>
      <c r="AD320" s="1"/>
      <c r="AE320" s="1"/>
      <c r="AF320" s="1"/>
      <c r="AG320" s="1"/>
    </row>
    <row r="321" spans="1:33" ht="15.75" customHeight="1">
      <c r="A321" s="1"/>
      <c r="B321" s="310"/>
      <c r="C321" s="2"/>
      <c r="D321" s="311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9"/>
      <c r="X321" s="329"/>
      <c r="Y321" s="329"/>
      <c r="Z321" s="329"/>
      <c r="AA321" s="2"/>
      <c r="AB321" s="1"/>
      <c r="AC321" s="1"/>
      <c r="AD321" s="1"/>
      <c r="AE321" s="1"/>
      <c r="AF321" s="1"/>
      <c r="AG321" s="1"/>
    </row>
    <row r="322" spans="1:33" ht="15.75" customHeight="1">
      <c r="A322" s="1"/>
      <c r="B322" s="310"/>
      <c r="C322" s="2"/>
      <c r="D322" s="311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9"/>
      <c r="X322" s="329"/>
      <c r="Y322" s="329"/>
      <c r="Z322" s="329"/>
      <c r="AA322" s="2"/>
      <c r="AB322" s="1"/>
      <c r="AC322" s="1"/>
      <c r="AD322" s="1"/>
      <c r="AE322" s="1"/>
      <c r="AF322" s="1"/>
      <c r="AG322" s="1"/>
    </row>
    <row r="323" spans="1:33" ht="15.75" customHeight="1">
      <c r="A323" s="1"/>
      <c r="B323" s="310"/>
      <c r="C323" s="2"/>
      <c r="D323" s="311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9"/>
      <c r="X323" s="329"/>
      <c r="Y323" s="329"/>
      <c r="Z323" s="329"/>
      <c r="AA323" s="2"/>
      <c r="AB323" s="1"/>
      <c r="AC323" s="1"/>
      <c r="AD323" s="1"/>
      <c r="AE323" s="1"/>
      <c r="AF323" s="1"/>
      <c r="AG323" s="1"/>
    </row>
    <row r="324" spans="1:33" ht="15.75" customHeight="1">
      <c r="A324" s="1"/>
      <c r="B324" s="310"/>
      <c r="C324" s="2"/>
      <c r="D324" s="311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9"/>
      <c r="X324" s="329"/>
      <c r="Y324" s="329"/>
      <c r="Z324" s="329"/>
      <c r="AA324" s="2"/>
      <c r="AB324" s="1"/>
      <c r="AC324" s="1"/>
      <c r="AD324" s="1"/>
      <c r="AE324" s="1"/>
      <c r="AF324" s="1"/>
      <c r="AG324" s="1"/>
    </row>
    <row r="325" spans="1:33" ht="15.75" customHeight="1">
      <c r="A325" s="1"/>
      <c r="B325" s="310"/>
      <c r="C325" s="2"/>
      <c r="D325" s="311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9"/>
      <c r="X325" s="329"/>
      <c r="Y325" s="329"/>
      <c r="Z325" s="329"/>
      <c r="AA325" s="2"/>
      <c r="AB325" s="1"/>
      <c r="AC325" s="1"/>
      <c r="AD325" s="1"/>
      <c r="AE325" s="1"/>
      <c r="AF325" s="1"/>
      <c r="AG325" s="1"/>
    </row>
    <row r="326" spans="1:33" ht="15.75" customHeight="1">
      <c r="A326" s="1"/>
      <c r="B326" s="310"/>
      <c r="C326" s="2"/>
      <c r="D326" s="311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9"/>
      <c r="X326" s="329"/>
      <c r="Y326" s="329"/>
      <c r="Z326" s="329"/>
      <c r="AA326" s="2"/>
      <c r="AB326" s="1"/>
      <c r="AC326" s="1"/>
      <c r="AD326" s="1"/>
      <c r="AE326" s="1"/>
      <c r="AF326" s="1"/>
      <c r="AG326" s="1"/>
    </row>
    <row r="327" spans="1:33" ht="15.75" customHeight="1">
      <c r="A327" s="1"/>
      <c r="B327" s="310"/>
      <c r="C327" s="2"/>
      <c r="D327" s="311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9"/>
      <c r="X327" s="329"/>
      <c r="Y327" s="329"/>
      <c r="Z327" s="329"/>
      <c r="AA327" s="2"/>
      <c r="AB327" s="1"/>
      <c r="AC327" s="1"/>
      <c r="AD327" s="1"/>
      <c r="AE327" s="1"/>
      <c r="AF327" s="1"/>
      <c r="AG327" s="1"/>
    </row>
    <row r="328" spans="1:33" ht="15.75" customHeight="1">
      <c r="A328" s="1"/>
      <c r="B328" s="310"/>
      <c r="C328" s="2"/>
      <c r="D328" s="311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9"/>
      <c r="X328" s="329"/>
      <c r="Y328" s="329"/>
      <c r="Z328" s="329"/>
      <c r="AA328" s="2"/>
      <c r="AB328" s="1"/>
      <c r="AC328" s="1"/>
      <c r="AD328" s="1"/>
      <c r="AE328" s="1"/>
      <c r="AF328" s="1"/>
      <c r="AG328" s="1"/>
    </row>
    <row r="329" spans="1:33" ht="15.75" customHeight="1">
      <c r="A329" s="1"/>
      <c r="B329" s="310"/>
      <c r="C329" s="2"/>
      <c r="D329" s="311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9"/>
      <c r="X329" s="329"/>
      <c r="Y329" s="329"/>
      <c r="Z329" s="329"/>
      <c r="AA329" s="2"/>
      <c r="AB329" s="1"/>
      <c r="AC329" s="1"/>
      <c r="AD329" s="1"/>
      <c r="AE329" s="1"/>
      <c r="AF329" s="1"/>
      <c r="AG329" s="1"/>
    </row>
    <row r="330" spans="1:33" ht="15.75" customHeight="1">
      <c r="A330" s="1"/>
      <c r="B330" s="310"/>
      <c r="C330" s="2"/>
      <c r="D330" s="311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9"/>
      <c r="X330" s="329"/>
      <c r="Y330" s="329"/>
      <c r="Z330" s="329"/>
      <c r="AA330" s="2"/>
      <c r="AB330" s="1"/>
      <c r="AC330" s="1"/>
      <c r="AD330" s="1"/>
      <c r="AE330" s="1"/>
      <c r="AF330" s="1"/>
      <c r="AG330" s="1"/>
    </row>
    <row r="331" spans="1:33" ht="15.75" customHeight="1">
      <c r="A331" s="1"/>
      <c r="B331" s="310"/>
      <c r="C331" s="2"/>
      <c r="D331" s="311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9"/>
      <c r="X331" s="329"/>
      <c r="Y331" s="329"/>
      <c r="Z331" s="329"/>
      <c r="AA331" s="2"/>
      <c r="AB331" s="1"/>
      <c r="AC331" s="1"/>
      <c r="AD331" s="1"/>
      <c r="AE331" s="1"/>
      <c r="AF331" s="1"/>
      <c r="AG331" s="1"/>
    </row>
    <row r="332" spans="1:33" ht="15.75" customHeight="1">
      <c r="A332" s="1"/>
      <c r="B332" s="310"/>
      <c r="C332" s="2"/>
      <c r="D332" s="311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9"/>
      <c r="X332" s="329"/>
      <c r="Y332" s="329"/>
      <c r="Z332" s="329"/>
      <c r="AA332" s="2"/>
      <c r="AB332" s="1"/>
      <c r="AC332" s="1"/>
      <c r="AD332" s="1"/>
      <c r="AE332" s="1"/>
      <c r="AF332" s="1"/>
      <c r="AG332" s="1"/>
    </row>
    <row r="333" spans="1:33" ht="15.75" customHeight="1">
      <c r="A333" s="1"/>
      <c r="B333" s="310"/>
      <c r="C333" s="2"/>
      <c r="D333" s="311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9"/>
      <c r="X333" s="329"/>
      <c r="Y333" s="329"/>
      <c r="Z333" s="329"/>
      <c r="AA333" s="2"/>
      <c r="AB333" s="1"/>
      <c r="AC333" s="1"/>
      <c r="AD333" s="1"/>
      <c r="AE333" s="1"/>
      <c r="AF333" s="1"/>
      <c r="AG333" s="1"/>
    </row>
    <row r="334" spans="1:33" ht="15.75" customHeight="1">
      <c r="A334" s="1"/>
      <c r="B334" s="310"/>
      <c r="C334" s="2"/>
      <c r="D334" s="311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9"/>
      <c r="X334" s="329"/>
      <c r="Y334" s="329"/>
      <c r="Z334" s="329"/>
      <c r="AA334" s="2"/>
      <c r="AB334" s="1"/>
      <c r="AC334" s="1"/>
      <c r="AD334" s="1"/>
      <c r="AE334" s="1"/>
      <c r="AF334" s="1"/>
      <c r="AG334" s="1"/>
    </row>
    <row r="335" spans="1:33" ht="15.75" customHeight="1">
      <c r="A335" s="1"/>
      <c r="B335" s="310"/>
      <c r="C335" s="2"/>
      <c r="D335" s="311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9"/>
      <c r="X335" s="329"/>
      <c r="Y335" s="329"/>
      <c r="Z335" s="329"/>
      <c r="AA335" s="2"/>
      <c r="AB335" s="1"/>
      <c r="AC335" s="1"/>
      <c r="AD335" s="1"/>
      <c r="AE335" s="1"/>
      <c r="AF335" s="1"/>
      <c r="AG335" s="1"/>
    </row>
    <row r="336" spans="1:33" ht="15.75" customHeight="1">
      <c r="A336" s="1"/>
      <c r="B336" s="310"/>
      <c r="C336" s="2"/>
      <c r="D336" s="311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9"/>
      <c r="X336" s="329"/>
      <c r="Y336" s="329"/>
      <c r="Z336" s="329"/>
      <c r="AA336" s="2"/>
      <c r="AB336" s="1"/>
      <c r="AC336" s="1"/>
      <c r="AD336" s="1"/>
      <c r="AE336" s="1"/>
      <c r="AF336" s="1"/>
      <c r="AG336" s="1"/>
    </row>
    <row r="337" spans="1:33" ht="15.75" customHeight="1">
      <c r="A337" s="1"/>
      <c r="B337" s="310"/>
      <c r="C337" s="2"/>
      <c r="D337" s="311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9"/>
      <c r="X337" s="329"/>
      <c r="Y337" s="329"/>
      <c r="Z337" s="329"/>
      <c r="AA337" s="2"/>
      <c r="AB337" s="1"/>
      <c r="AC337" s="1"/>
      <c r="AD337" s="1"/>
      <c r="AE337" s="1"/>
      <c r="AF337" s="1"/>
      <c r="AG337" s="1"/>
    </row>
    <row r="338" spans="1:33" ht="15.75" customHeight="1">
      <c r="A338" s="1"/>
      <c r="B338" s="310"/>
      <c r="C338" s="2"/>
      <c r="D338" s="311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9"/>
      <c r="X338" s="329"/>
      <c r="Y338" s="329"/>
      <c r="Z338" s="329"/>
      <c r="AA338" s="2"/>
      <c r="AB338" s="1"/>
      <c r="AC338" s="1"/>
      <c r="AD338" s="1"/>
      <c r="AE338" s="1"/>
      <c r="AF338" s="1"/>
      <c r="AG338" s="1"/>
    </row>
    <row r="339" spans="1:33" ht="15.75" customHeight="1">
      <c r="A339" s="1"/>
      <c r="B339" s="310"/>
      <c r="C339" s="2"/>
      <c r="D339" s="311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9"/>
      <c r="X339" s="329"/>
      <c r="Y339" s="329"/>
      <c r="Z339" s="329"/>
      <c r="AA339" s="2"/>
      <c r="AB339" s="1"/>
      <c r="AC339" s="1"/>
      <c r="AD339" s="1"/>
      <c r="AE339" s="1"/>
      <c r="AF339" s="1"/>
      <c r="AG339" s="1"/>
    </row>
    <row r="340" spans="1:33" ht="15.75" customHeight="1">
      <c r="A340" s="1"/>
      <c r="B340" s="310"/>
      <c r="C340" s="2"/>
      <c r="D340" s="311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9"/>
      <c r="X340" s="329"/>
      <c r="Y340" s="329"/>
      <c r="Z340" s="329"/>
      <c r="AA340" s="2"/>
      <c r="AB340" s="1"/>
      <c r="AC340" s="1"/>
      <c r="AD340" s="1"/>
      <c r="AE340" s="1"/>
      <c r="AF340" s="1"/>
      <c r="AG340" s="1"/>
    </row>
    <row r="341" spans="1:33" ht="15.75" customHeight="1">
      <c r="A341" s="1"/>
      <c r="B341" s="310"/>
      <c r="C341" s="2"/>
      <c r="D341" s="311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9"/>
      <c r="X341" s="329"/>
      <c r="Y341" s="329"/>
      <c r="Z341" s="329"/>
      <c r="AA341" s="2"/>
      <c r="AB341" s="1"/>
      <c r="AC341" s="1"/>
      <c r="AD341" s="1"/>
      <c r="AE341" s="1"/>
      <c r="AF341" s="1"/>
      <c r="AG341" s="1"/>
    </row>
    <row r="342" spans="1:33" ht="15.75" customHeight="1">
      <c r="A342" s="1"/>
      <c r="B342" s="310"/>
      <c r="C342" s="2"/>
      <c r="D342" s="311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9"/>
      <c r="X342" s="329"/>
      <c r="Y342" s="329"/>
      <c r="Z342" s="329"/>
      <c r="AA342" s="2"/>
      <c r="AB342" s="1"/>
      <c r="AC342" s="1"/>
      <c r="AD342" s="1"/>
      <c r="AE342" s="1"/>
      <c r="AF342" s="1"/>
      <c r="AG342" s="1"/>
    </row>
    <row r="343" spans="1:33" ht="15.75" customHeight="1">
      <c r="A343" s="1"/>
      <c r="B343" s="310"/>
      <c r="C343" s="2"/>
      <c r="D343" s="311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9"/>
      <c r="X343" s="329"/>
      <c r="Y343" s="329"/>
      <c r="Z343" s="329"/>
      <c r="AA343" s="2"/>
      <c r="AB343" s="1"/>
      <c r="AC343" s="1"/>
      <c r="AD343" s="1"/>
      <c r="AE343" s="1"/>
      <c r="AF343" s="1"/>
      <c r="AG343" s="1"/>
    </row>
    <row r="344" spans="1:33" ht="15.75" customHeight="1">
      <c r="A344" s="1"/>
      <c r="B344" s="310"/>
      <c r="C344" s="2"/>
      <c r="D344" s="311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9"/>
      <c r="X344" s="329"/>
      <c r="Y344" s="329"/>
      <c r="Z344" s="329"/>
      <c r="AA344" s="2"/>
      <c r="AB344" s="1"/>
      <c r="AC344" s="1"/>
      <c r="AD344" s="1"/>
      <c r="AE344" s="1"/>
      <c r="AF344" s="1"/>
      <c r="AG344" s="1"/>
    </row>
    <row r="345" spans="1:33" ht="15.75" customHeight="1">
      <c r="A345" s="1"/>
      <c r="B345" s="310"/>
      <c r="C345" s="2"/>
      <c r="D345" s="311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9"/>
      <c r="X345" s="329"/>
      <c r="Y345" s="329"/>
      <c r="Z345" s="329"/>
      <c r="AA345" s="2"/>
      <c r="AB345" s="1"/>
      <c r="AC345" s="1"/>
      <c r="AD345" s="1"/>
      <c r="AE345" s="1"/>
      <c r="AF345" s="1"/>
      <c r="AG345" s="1"/>
    </row>
    <row r="346" spans="1:33" ht="15.75" customHeight="1">
      <c r="A346" s="1"/>
      <c r="B346" s="310"/>
      <c r="C346" s="2"/>
      <c r="D346" s="311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9"/>
      <c r="X346" s="329"/>
      <c r="Y346" s="329"/>
      <c r="Z346" s="329"/>
      <c r="AA346" s="2"/>
      <c r="AB346" s="1"/>
      <c r="AC346" s="1"/>
      <c r="AD346" s="1"/>
      <c r="AE346" s="1"/>
      <c r="AF346" s="1"/>
      <c r="AG346" s="1"/>
    </row>
    <row r="347" spans="1:33" ht="15.75" customHeight="1">
      <c r="A347" s="1"/>
      <c r="B347" s="310"/>
      <c r="C347" s="2"/>
      <c r="D347" s="311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9"/>
      <c r="X347" s="329"/>
      <c r="Y347" s="329"/>
      <c r="Z347" s="329"/>
      <c r="AA347" s="2"/>
      <c r="AB347" s="1"/>
      <c r="AC347" s="1"/>
      <c r="AD347" s="1"/>
      <c r="AE347" s="1"/>
      <c r="AF347" s="1"/>
      <c r="AG347" s="1"/>
    </row>
    <row r="348" spans="1:33" ht="15.75" customHeight="1">
      <c r="A348" s="1"/>
      <c r="B348" s="310"/>
      <c r="C348" s="2"/>
      <c r="D348" s="311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9"/>
      <c r="X348" s="329"/>
      <c r="Y348" s="329"/>
      <c r="Z348" s="329"/>
      <c r="AA348" s="2"/>
      <c r="AB348" s="1"/>
      <c r="AC348" s="1"/>
      <c r="AD348" s="1"/>
      <c r="AE348" s="1"/>
      <c r="AF348" s="1"/>
      <c r="AG348" s="1"/>
    </row>
    <row r="349" spans="1:33" ht="15.75" customHeight="1">
      <c r="A349" s="1"/>
      <c r="B349" s="310"/>
      <c r="C349" s="2"/>
      <c r="D349" s="311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9"/>
      <c r="X349" s="329"/>
      <c r="Y349" s="329"/>
      <c r="Z349" s="329"/>
      <c r="AA349" s="2"/>
      <c r="AB349" s="1"/>
      <c r="AC349" s="1"/>
      <c r="AD349" s="1"/>
      <c r="AE349" s="1"/>
      <c r="AF349" s="1"/>
      <c r="AG349" s="1"/>
    </row>
    <row r="350" spans="1:33" ht="15.75" customHeight="1">
      <c r="A350" s="1"/>
      <c r="B350" s="310"/>
      <c r="C350" s="2"/>
      <c r="D350" s="311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9"/>
      <c r="X350" s="329"/>
      <c r="Y350" s="329"/>
      <c r="Z350" s="329"/>
      <c r="AA350" s="2"/>
      <c r="AB350" s="1"/>
      <c r="AC350" s="1"/>
      <c r="AD350" s="1"/>
      <c r="AE350" s="1"/>
      <c r="AF350" s="1"/>
      <c r="AG350" s="1"/>
    </row>
    <row r="351" spans="1:33" ht="15.75" customHeight="1">
      <c r="A351" s="1"/>
      <c r="B351" s="310"/>
      <c r="C351" s="2"/>
      <c r="D351" s="311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9"/>
      <c r="X351" s="329"/>
      <c r="Y351" s="329"/>
      <c r="Z351" s="329"/>
      <c r="AA351" s="2"/>
      <c r="AB351" s="1"/>
      <c r="AC351" s="1"/>
      <c r="AD351" s="1"/>
      <c r="AE351" s="1"/>
      <c r="AF351" s="1"/>
      <c r="AG351" s="1"/>
    </row>
    <row r="352" spans="1:33" ht="15.75" customHeight="1">
      <c r="A352" s="1"/>
      <c r="B352" s="310"/>
      <c r="C352" s="2"/>
      <c r="D352" s="311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9"/>
      <c r="X352" s="329"/>
      <c r="Y352" s="329"/>
      <c r="Z352" s="329"/>
      <c r="AA352" s="2"/>
      <c r="AB352" s="1"/>
      <c r="AC352" s="1"/>
      <c r="AD352" s="1"/>
      <c r="AE352" s="1"/>
      <c r="AF352" s="1"/>
      <c r="AG352" s="1"/>
    </row>
    <row r="353" spans="1:33" ht="15.75" customHeight="1">
      <c r="A353" s="1"/>
      <c r="B353" s="310"/>
      <c r="C353" s="2"/>
      <c r="D353" s="311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9"/>
      <c r="X353" s="329"/>
      <c r="Y353" s="329"/>
      <c r="Z353" s="329"/>
      <c r="AA353" s="2"/>
      <c r="AB353" s="1"/>
      <c r="AC353" s="1"/>
      <c r="AD353" s="1"/>
      <c r="AE353" s="1"/>
      <c r="AF353" s="1"/>
      <c r="AG353" s="1"/>
    </row>
    <row r="354" spans="1:33" ht="15.75" customHeight="1">
      <c r="A354" s="1"/>
      <c r="B354" s="310"/>
      <c r="C354" s="2"/>
      <c r="D354" s="311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9"/>
      <c r="X354" s="329"/>
      <c r="Y354" s="329"/>
      <c r="Z354" s="329"/>
      <c r="AA354" s="2"/>
      <c r="AB354" s="1"/>
      <c r="AC354" s="1"/>
      <c r="AD354" s="1"/>
      <c r="AE354" s="1"/>
      <c r="AF354" s="1"/>
      <c r="AG354" s="1"/>
    </row>
    <row r="355" spans="1:33" ht="15.75" customHeight="1">
      <c r="A355" s="1"/>
      <c r="B355" s="310"/>
      <c r="C355" s="2"/>
      <c r="D355" s="311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9"/>
      <c r="X355" s="329"/>
      <c r="Y355" s="329"/>
      <c r="Z355" s="329"/>
      <c r="AA355" s="2"/>
      <c r="AB355" s="1"/>
      <c r="AC355" s="1"/>
      <c r="AD355" s="1"/>
      <c r="AE355" s="1"/>
      <c r="AF355" s="1"/>
      <c r="AG355" s="1"/>
    </row>
    <row r="356" spans="1:33" ht="15.75" customHeight="1">
      <c r="A356" s="1"/>
      <c r="B356" s="310"/>
      <c r="C356" s="2"/>
      <c r="D356" s="311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9"/>
      <c r="X356" s="329"/>
      <c r="Y356" s="329"/>
      <c r="Z356" s="329"/>
      <c r="AA356" s="2"/>
      <c r="AB356" s="1"/>
      <c r="AC356" s="1"/>
      <c r="AD356" s="1"/>
      <c r="AE356" s="1"/>
      <c r="AF356" s="1"/>
      <c r="AG356" s="1"/>
    </row>
    <row r="357" spans="1:33" ht="15.75" customHeight="1">
      <c r="A357" s="1"/>
      <c r="B357" s="310"/>
      <c r="C357" s="2"/>
      <c r="D357" s="311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9"/>
      <c r="X357" s="329"/>
      <c r="Y357" s="329"/>
      <c r="Z357" s="329"/>
      <c r="AA357" s="2"/>
      <c r="AB357" s="1"/>
      <c r="AC357" s="1"/>
      <c r="AD357" s="1"/>
      <c r="AE357" s="1"/>
      <c r="AF357" s="1"/>
      <c r="AG357" s="1"/>
    </row>
    <row r="358" spans="1:33" ht="15.75" customHeight="1">
      <c r="A358" s="1"/>
      <c r="B358" s="310"/>
      <c r="C358" s="2"/>
      <c r="D358" s="311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9"/>
      <c r="X358" s="329"/>
      <c r="Y358" s="329"/>
      <c r="Z358" s="329"/>
      <c r="AA358" s="2"/>
      <c r="AB358" s="1"/>
      <c r="AC358" s="1"/>
      <c r="AD358" s="1"/>
      <c r="AE358" s="1"/>
      <c r="AF358" s="1"/>
      <c r="AG358" s="1"/>
    </row>
    <row r="359" spans="1:33" ht="15.75" customHeight="1">
      <c r="A359" s="1"/>
      <c r="B359" s="310"/>
      <c r="C359" s="2"/>
      <c r="D359" s="311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9"/>
      <c r="X359" s="329"/>
      <c r="Y359" s="329"/>
      <c r="Z359" s="329"/>
      <c r="AA359" s="2"/>
      <c r="AB359" s="1"/>
      <c r="AC359" s="1"/>
      <c r="AD359" s="1"/>
      <c r="AE359" s="1"/>
      <c r="AF359" s="1"/>
      <c r="AG359" s="1"/>
    </row>
    <row r="360" spans="1:33" ht="15.75" customHeight="1">
      <c r="A360" s="1"/>
      <c r="B360" s="310"/>
      <c r="C360" s="2"/>
      <c r="D360" s="311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9"/>
      <c r="X360" s="329"/>
      <c r="Y360" s="329"/>
      <c r="Z360" s="329"/>
      <c r="AA360" s="2"/>
      <c r="AB360" s="1"/>
      <c r="AC360" s="1"/>
      <c r="AD360" s="1"/>
      <c r="AE360" s="1"/>
      <c r="AF360" s="1"/>
      <c r="AG360" s="1"/>
    </row>
    <row r="361" spans="1:33" ht="15.75" customHeight="1">
      <c r="A361" s="1"/>
      <c r="B361" s="310"/>
      <c r="C361" s="2"/>
      <c r="D361" s="311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9"/>
      <c r="X361" s="329"/>
      <c r="Y361" s="329"/>
      <c r="Z361" s="329"/>
      <c r="AA361" s="2"/>
      <c r="AB361" s="1"/>
      <c r="AC361" s="1"/>
      <c r="AD361" s="1"/>
      <c r="AE361" s="1"/>
      <c r="AF361" s="1"/>
      <c r="AG361" s="1"/>
    </row>
    <row r="362" spans="1:33" ht="15.75" customHeight="1">
      <c r="A362" s="1"/>
      <c r="B362" s="310"/>
      <c r="C362" s="2"/>
      <c r="D362" s="311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9"/>
      <c r="X362" s="329"/>
      <c r="Y362" s="329"/>
      <c r="Z362" s="329"/>
      <c r="AA362" s="2"/>
      <c r="AB362" s="1"/>
      <c r="AC362" s="1"/>
      <c r="AD362" s="1"/>
      <c r="AE362" s="1"/>
      <c r="AF362" s="1"/>
      <c r="AG362" s="1"/>
    </row>
    <row r="363" spans="1:33" ht="15.75" customHeight="1">
      <c r="A363" s="1"/>
      <c r="B363" s="310"/>
      <c r="C363" s="2"/>
      <c r="D363" s="311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9"/>
      <c r="X363" s="329"/>
      <c r="Y363" s="329"/>
      <c r="Z363" s="329"/>
      <c r="AA363" s="2"/>
      <c r="AB363" s="1"/>
      <c r="AC363" s="1"/>
      <c r="AD363" s="1"/>
      <c r="AE363" s="1"/>
      <c r="AF363" s="1"/>
      <c r="AG363" s="1"/>
    </row>
    <row r="364" spans="1:33" ht="15.75" customHeight="1">
      <c r="A364" s="1"/>
      <c r="B364" s="310"/>
      <c r="C364" s="2"/>
      <c r="D364" s="311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9"/>
      <c r="X364" s="329"/>
      <c r="Y364" s="329"/>
      <c r="Z364" s="329"/>
      <c r="AA364" s="2"/>
      <c r="AB364" s="1"/>
      <c r="AC364" s="1"/>
      <c r="AD364" s="1"/>
      <c r="AE364" s="1"/>
      <c r="AF364" s="1"/>
      <c r="AG364" s="1"/>
    </row>
    <row r="365" spans="1:33" ht="15.75" customHeight="1">
      <c r="A365" s="1"/>
      <c r="B365" s="310"/>
      <c r="C365" s="2"/>
      <c r="D365" s="311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9"/>
      <c r="X365" s="329"/>
      <c r="Y365" s="329"/>
      <c r="Z365" s="329"/>
      <c r="AA365" s="2"/>
      <c r="AB365" s="1"/>
      <c r="AC365" s="1"/>
      <c r="AD365" s="1"/>
      <c r="AE365" s="1"/>
      <c r="AF365" s="1"/>
      <c r="AG365" s="1"/>
    </row>
    <row r="366" spans="1:33" ht="15.75" customHeight="1">
      <c r="A366" s="1"/>
      <c r="B366" s="310"/>
      <c r="C366" s="2"/>
      <c r="D366" s="311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9"/>
      <c r="X366" s="329"/>
      <c r="Y366" s="329"/>
      <c r="Z366" s="329"/>
      <c r="AA366" s="2"/>
      <c r="AB366" s="1"/>
      <c r="AC366" s="1"/>
      <c r="AD366" s="1"/>
      <c r="AE366" s="1"/>
      <c r="AF366" s="1"/>
      <c r="AG366" s="1"/>
    </row>
    <row r="367" spans="1:33" ht="15.75" customHeight="1">
      <c r="A367" s="1"/>
      <c r="B367" s="310"/>
      <c r="C367" s="2"/>
      <c r="D367" s="311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9"/>
      <c r="X367" s="329"/>
      <c r="Y367" s="329"/>
      <c r="Z367" s="329"/>
      <c r="AA367" s="2"/>
      <c r="AB367" s="1"/>
      <c r="AC367" s="1"/>
      <c r="AD367" s="1"/>
      <c r="AE367" s="1"/>
      <c r="AF367" s="1"/>
      <c r="AG367" s="1"/>
    </row>
    <row r="368" spans="1:33" ht="15.75" customHeight="1">
      <c r="A368" s="1"/>
      <c r="B368" s="310"/>
      <c r="C368" s="2"/>
      <c r="D368" s="311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9"/>
      <c r="X368" s="329"/>
      <c r="Y368" s="329"/>
      <c r="Z368" s="329"/>
      <c r="AA368" s="2"/>
      <c r="AB368" s="1"/>
      <c r="AC368" s="1"/>
      <c r="AD368" s="1"/>
      <c r="AE368" s="1"/>
      <c r="AF368" s="1"/>
      <c r="AG368" s="1"/>
    </row>
    <row r="369" spans="1:33" ht="15.75" customHeight="1">
      <c r="A369" s="1"/>
      <c r="B369" s="310"/>
      <c r="C369" s="2"/>
      <c r="D369" s="311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9"/>
      <c r="X369" s="329"/>
      <c r="Y369" s="329"/>
      <c r="Z369" s="329"/>
      <c r="AA369" s="2"/>
      <c r="AB369" s="1"/>
      <c r="AC369" s="1"/>
      <c r="AD369" s="1"/>
      <c r="AE369" s="1"/>
      <c r="AF369" s="1"/>
      <c r="AG369" s="1"/>
    </row>
    <row r="370" spans="1:33" ht="15.75" customHeight="1">
      <c r="A370" s="1"/>
      <c r="B370" s="310"/>
      <c r="C370" s="2"/>
      <c r="D370" s="311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9"/>
      <c r="X370" s="329"/>
      <c r="Y370" s="329"/>
      <c r="Z370" s="329"/>
      <c r="AA370" s="2"/>
      <c r="AB370" s="1"/>
      <c r="AC370" s="1"/>
      <c r="AD370" s="1"/>
      <c r="AE370" s="1"/>
      <c r="AF370" s="1"/>
      <c r="AG370" s="1"/>
    </row>
    <row r="371" spans="1:33" ht="15.75" customHeight="1">
      <c r="A371" s="1"/>
      <c r="B371" s="310"/>
      <c r="C371" s="2"/>
      <c r="D371" s="311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9"/>
      <c r="X371" s="329"/>
      <c r="Y371" s="329"/>
      <c r="Z371" s="329"/>
      <c r="AA371" s="2"/>
      <c r="AB371" s="1"/>
      <c r="AC371" s="1"/>
      <c r="AD371" s="1"/>
      <c r="AE371" s="1"/>
      <c r="AF371" s="1"/>
      <c r="AG371" s="1"/>
    </row>
    <row r="372" spans="1:33" ht="15.75" customHeight="1">
      <c r="A372" s="1"/>
      <c r="B372" s="310"/>
      <c r="C372" s="2"/>
      <c r="D372" s="311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9"/>
      <c r="X372" s="329"/>
      <c r="Y372" s="329"/>
      <c r="Z372" s="329"/>
      <c r="AA372" s="2"/>
      <c r="AB372" s="1"/>
      <c r="AC372" s="1"/>
      <c r="AD372" s="1"/>
      <c r="AE372" s="1"/>
      <c r="AF372" s="1"/>
      <c r="AG372" s="1"/>
    </row>
    <row r="373" spans="1:33" ht="15.75" customHeight="1">
      <c r="A373" s="1"/>
      <c r="B373" s="310"/>
      <c r="C373" s="2"/>
      <c r="D373" s="311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9"/>
      <c r="X373" s="329"/>
      <c r="Y373" s="329"/>
      <c r="Z373" s="329"/>
      <c r="AA373" s="2"/>
      <c r="AB373" s="1"/>
      <c r="AC373" s="1"/>
      <c r="AD373" s="1"/>
      <c r="AE373" s="1"/>
      <c r="AF373" s="1"/>
      <c r="AG373" s="1"/>
    </row>
    <row r="374" spans="1:33" ht="15.75" customHeight="1">
      <c r="A374" s="1"/>
      <c r="B374" s="310"/>
      <c r="C374" s="2"/>
      <c r="D374" s="311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9"/>
      <c r="X374" s="329"/>
      <c r="Y374" s="329"/>
      <c r="Z374" s="329"/>
      <c r="AA374" s="2"/>
      <c r="AB374" s="1"/>
      <c r="AC374" s="1"/>
      <c r="AD374" s="1"/>
      <c r="AE374" s="1"/>
      <c r="AF374" s="1"/>
      <c r="AG374" s="1"/>
    </row>
    <row r="375" spans="1:33" ht="15.75" customHeight="1">
      <c r="A375" s="1"/>
      <c r="B375" s="310"/>
      <c r="C375" s="2"/>
      <c r="D375" s="311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9"/>
      <c r="X375" s="329"/>
      <c r="Y375" s="329"/>
      <c r="Z375" s="329"/>
      <c r="AA375" s="2"/>
      <c r="AB375" s="1"/>
      <c r="AC375" s="1"/>
      <c r="AD375" s="1"/>
      <c r="AE375" s="1"/>
      <c r="AF375" s="1"/>
      <c r="AG375" s="1"/>
    </row>
    <row r="376" spans="1:33" ht="15.75" customHeight="1">
      <c r="A376" s="1"/>
      <c r="B376" s="310"/>
      <c r="C376" s="2"/>
      <c r="D376" s="311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9"/>
      <c r="X376" s="329"/>
      <c r="Y376" s="329"/>
      <c r="Z376" s="329"/>
      <c r="AA376" s="2"/>
      <c r="AB376" s="1"/>
      <c r="AC376" s="1"/>
      <c r="AD376" s="1"/>
      <c r="AE376" s="1"/>
      <c r="AF376" s="1"/>
      <c r="AG376" s="1"/>
    </row>
    <row r="377" spans="1:33" ht="15.75" customHeight="1">
      <c r="A377" s="1"/>
      <c r="B377" s="310"/>
      <c r="C377" s="2"/>
      <c r="D377" s="311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9"/>
      <c r="X377" s="329"/>
      <c r="Y377" s="329"/>
      <c r="Z377" s="329"/>
      <c r="AA377" s="2"/>
      <c r="AB377" s="1"/>
      <c r="AC377" s="1"/>
      <c r="AD377" s="1"/>
      <c r="AE377" s="1"/>
      <c r="AF377" s="1"/>
      <c r="AG377" s="1"/>
    </row>
    <row r="378" spans="1:33" ht="15.75" customHeight="1">
      <c r="A378" s="1"/>
      <c r="B378" s="310"/>
      <c r="C378" s="2"/>
      <c r="D378" s="311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9"/>
      <c r="X378" s="329"/>
      <c r="Y378" s="329"/>
      <c r="Z378" s="329"/>
      <c r="AA378" s="2"/>
      <c r="AB378" s="1"/>
      <c r="AC378" s="1"/>
      <c r="AD378" s="1"/>
      <c r="AE378" s="1"/>
      <c r="AF378" s="1"/>
      <c r="AG378" s="1"/>
    </row>
    <row r="379" spans="1:33" ht="15.75" customHeight="1">
      <c r="A379" s="1"/>
      <c r="B379" s="310"/>
      <c r="C379" s="2"/>
      <c r="D379" s="311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9"/>
      <c r="X379" s="329"/>
      <c r="Y379" s="329"/>
      <c r="Z379" s="329"/>
      <c r="AA379" s="2"/>
      <c r="AB379" s="1"/>
      <c r="AC379" s="1"/>
      <c r="AD379" s="1"/>
      <c r="AE379" s="1"/>
      <c r="AF379" s="1"/>
      <c r="AG379" s="1"/>
    </row>
    <row r="380" spans="1:33" ht="15.75" customHeight="1">
      <c r="A380" s="1"/>
      <c r="B380" s="310"/>
      <c r="C380" s="2"/>
      <c r="D380" s="311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9"/>
      <c r="X380" s="329"/>
      <c r="Y380" s="329"/>
      <c r="Z380" s="329"/>
      <c r="AA380" s="2"/>
      <c r="AB380" s="1"/>
      <c r="AC380" s="1"/>
      <c r="AD380" s="1"/>
      <c r="AE380" s="1"/>
      <c r="AF380" s="1"/>
      <c r="AG380" s="1"/>
    </row>
    <row r="381" spans="1:33" ht="15.75" customHeight="1">
      <c r="A381" s="1"/>
      <c r="B381" s="310"/>
      <c r="C381" s="2"/>
      <c r="D381" s="311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9"/>
      <c r="X381" s="329"/>
      <c r="Y381" s="329"/>
      <c r="Z381" s="329"/>
      <c r="AA381" s="2"/>
      <c r="AB381" s="1"/>
      <c r="AC381" s="1"/>
      <c r="AD381" s="1"/>
      <c r="AE381" s="1"/>
      <c r="AF381" s="1"/>
      <c r="AG381" s="1"/>
    </row>
    <row r="382" spans="1:33" ht="15.75" customHeight="1">
      <c r="A382" s="1"/>
      <c r="B382" s="310"/>
      <c r="C382" s="2"/>
      <c r="D382" s="311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9"/>
      <c r="X382" s="329"/>
      <c r="Y382" s="329"/>
      <c r="Z382" s="329"/>
      <c r="AA382" s="2"/>
      <c r="AB382" s="1"/>
      <c r="AC382" s="1"/>
      <c r="AD382" s="1"/>
      <c r="AE382" s="1"/>
      <c r="AF382" s="1"/>
      <c r="AG382" s="1"/>
    </row>
    <row r="383" spans="1:33" ht="15.75" customHeight="1">
      <c r="A383" s="1"/>
      <c r="B383" s="310"/>
      <c r="C383" s="2"/>
      <c r="D383" s="311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9"/>
      <c r="X383" s="329"/>
      <c r="Y383" s="329"/>
      <c r="Z383" s="329"/>
      <c r="AA383" s="2"/>
      <c r="AB383" s="1"/>
      <c r="AC383" s="1"/>
      <c r="AD383" s="1"/>
      <c r="AE383" s="1"/>
      <c r="AF383" s="1"/>
      <c r="AG383" s="1"/>
    </row>
    <row r="384" spans="1:33" ht="15.75" customHeight="1">
      <c r="A384" s="1"/>
      <c r="B384" s="310"/>
      <c r="C384" s="2"/>
      <c r="D384" s="311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9"/>
      <c r="X384" s="329"/>
      <c r="Y384" s="329"/>
      <c r="Z384" s="329"/>
      <c r="AA384" s="2"/>
      <c r="AB384" s="1"/>
      <c r="AC384" s="1"/>
      <c r="AD384" s="1"/>
      <c r="AE384" s="1"/>
      <c r="AF384" s="1"/>
      <c r="AG384" s="1"/>
    </row>
    <row r="385" spans="1:33" ht="15.75" customHeight="1">
      <c r="A385" s="1"/>
      <c r="B385" s="310"/>
      <c r="C385" s="2"/>
      <c r="D385" s="311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9"/>
      <c r="X385" s="329"/>
      <c r="Y385" s="329"/>
      <c r="Z385" s="329"/>
      <c r="AA385" s="2"/>
      <c r="AB385" s="1"/>
      <c r="AC385" s="1"/>
      <c r="AD385" s="1"/>
      <c r="AE385" s="1"/>
      <c r="AF385" s="1"/>
      <c r="AG385" s="1"/>
    </row>
    <row r="386" spans="1:33" ht="15.75" customHeight="1">
      <c r="A386" s="1"/>
      <c r="B386" s="310"/>
      <c r="C386" s="2"/>
      <c r="D386" s="311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9"/>
      <c r="X386" s="329"/>
      <c r="Y386" s="329"/>
      <c r="Z386" s="329"/>
      <c r="AA386" s="2"/>
      <c r="AB386" s="1"/>
      <c r="AC386" s="1"/>
      <c r="AD386" s="1"/>
      <c r="AE386" s="1"/>
      <c r="AF386" s="1"/>
      <c r="AG386" s="1"/>
    </row>
    <row r="387" spans="1:33" ht="15.75" customHeight="1">
      <c r="A387" s="1"/>
      <c r="B387" s="310"/>
      <c r="C387" s="2"/>
      <c r="D387" s="311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9"/>
      <c r="X387" s="329"/>
      <c r="Y387" s="329"/>
      <c r="Z387" s="329"/>
      <c r="AA387" s="2"/>
      <c r="AB387" s="1"/>
      <c r="AC387" s="1"/>
      <c r="AD387" s="1"/>
      <c r="AE387" s="1"/>
      <c r="AF387" s="1"/>
      <c r="AG387" s="1"/>
    </row>
    <row r="388" spans="1:33" ht="15.75" customHeight="1">
      <c r="A388" s="1"/>
      <c r="B388" s="310"/>
      <c r="C388" s="2"/>
      <c r="D388" s="311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9"/>
      <c r="X388" s="329"/>
      <c r="Y388" s="329"/>
      <c r="Z388" s="329"/>
      <c r="AA388" s="2"/>
      <c r="AB388" s="1"/>
      <c r="AC388" s="1"/>
      <c r="AD388" s="1"/>
      <c r="AE388" s="1"/>
      <c r="AF388" s="1"/>
      <c r="AG388" s="1"/>
    </row>
    <row r="389" spans="1:33" ht="15.75" customHeight="1">
      <c r="A389" s="1"/>
      <c r="B389" s="310"/>
      <c r="C389" s="2"/>
      <c r="D389" s="311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29"/>
      <c r="X389" s="329"/>
      <c r="Y389" s="329"/>
      <c r="Z389" s="329"/>
      <c r="AA389" s="2"/>
      <c r="AB389" s="1"/>
      <c r="AC389" s="1"/>
      <c r="AD389" s="1"/>
      <c r="AE389" s="1"/>
      <c r="AF389" s="1"/>
      <c r="AG389" s="1"/>
    </row>
    <row r="390" spans="1:33" ht="15.75" customHeight="1">
      <c r="A390" s="1"/>
      <c r="B390" s="310"/>
      <c r="C390" s="2"/>
      <c r="D390" s="311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29"/>
      <c r="X390" s="329"/>
      <c r="Y390" s="329"/>
      <c r="Z390" s="329"/>
      <c r="AA390" s="2"/>
      <c r="AB390" s="1"/>
      <c r="AC390" s="1"/>
      <c r="AD390" s="1"/>
      <c r="AE390" s="1"/>
      <c r="AF390" s="1"/>
      <c r="AG390" s="1"/>
    </row>
    <row r="391" spans="1:33" ht="15.75" customHeight="1">
      <c r="A391" s="1"/>
      <c r="B391" s="310"/>
      <c r="C391" s="2"/>
      <c r="D391" s="311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29"/>
      <c r="X391" s="329"/>
      <c r="Y391" s="329"/>
      <c r="Z391" s="329"/>
      <c r="AA391" s="2"/>
      <c r="AB391" s="1"/>
      <c r="AC391" s="1"/>
      <c r="AD391" s="1"/>
      <c r="AE391" s="1"/>
      <c r="AF391" s="1"/>
      <c r="AG391" s="1"/>
    </row>
    <row r="392" spans="1:33" ht="15.75" customHeight="1">
      <c r="A392" s="1"/>
      <c r="B392" s="310"/>
      <c r="C392" s="2"/>
      <c r="D392" s="311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29"/>
      <c r="X392" s="329"/>
      <c r="Y392" s="329"/>
      <c r="Z392" s="329"/>
      <c r="AA392" s="2"/>
      <c r="AB392" s="1"/>
      <c r="AC392" s="1"/>
      <c r="AD392" s="1"/>
      <c r="AE392" s="1"/>
      <c r="AF392" s="1"/>
      <c r="AG392" s="1"/>
    </row>
    <row r="393" spans="1:33" ht="15.75" customHeight="1">
      <c r="A393" s="1"/>
      <c r="B393" s="310"/>
      <c r="C393" s="2"/>
      <c r="D393" s="311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29"/>
      <c r="X393" s="329"/>
      <c r="Y393" s="329"/>
      <c r="Z393" s="329"/>
      <c r="AA393" s="2"/>
      <c r="AB393" s="1"/>
      <c r="AC393" s="1"/>
      <c r="AD393" s="1"/>
      <c r="AE393" s="1"/>
      <c r="AF393" s="1"/>
      <c r="AG393" s="1"/>
    </row>
    <row r="394" spans="1:33" ht="15.75" customHeight="1">
      <c r="A394" s="1"/>
      <c r="B394" s="310"/>
      <c r="C394" s="2"/>
      <c r="D394" s="311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29"/>
      <c r="X394" s="329"/>
      <c r="Y394" s="329"/>
      <c r="Z394" s="329"/>
      <c r="AA394" s="2"/>
      <c r="AB394" s="1"/>
      <c r="AC394" s="1"/>
      <c r="AD394" s="1"/>
      <c r="AE394" s="1"/>
      <c r="AF394" s="1"/>
      <c r="AG394" s="1"/>
    </row>
    <row r="395" spans="1:33" ht="15.75" customHeight="1">
      <c r="A395" s="1"/>
      <c r="B395" s="310"/>
      <c r="C395" s="2"/>
      <c r="D395" s="311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29"/>
      <c r="X395" s="329"/>
      <c r="Y395" s="329"/>
      <c r="Z395" s="329"/>
      <c r="AA395" s="2"/>
      <c r="AB395" s="1"/>
      <c r="AC395" s="1"/>
      <c r="AD395" s="1"/>
      <c r="AE395" s="1"/>
      <c r="AF395" s="1"/>
      <c r="AG395" s="1"/>
    </row>
    <row r="396" spans="1:33" ht="15.75" customHeight="1">
      <c r="A396" s="1"/>
      <c r="B396" s="1"/>
      <c r="C396" s="2"/>
      <c r="D396" s="311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29"/>
      <c r="X396" s="329"/>
      <c r="Y396" s="329"/>
      <c r="Z396" s="329"/>
      <c r="AA396" s="2"/>
      <c r="AB396" s="1"/>
      <c r="AC396" s="1"/>
      <c r="AD396" s="1"/>
      <c r="AE396" s="1"/>
      <c r="AF396" s="1"/>
      <c r="AG396" s="1"/>
    </row>
    <row r="397" spans="1:33" ht="15.75" customHeight="1">
      <c r="A397" s="1"/>
      <c r="B397" s="1"/>
      <c r="C397" s="2"/>
      <c r="D397" s="311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329"/>
      <c r="X397" s="329"/>
      <c r="Y397" s="329"/>
      <c r="Z397" s="329"/>
      <c r="AA397" s="2"/>
      <c r="AB397" s="1"/>
      <c r="AC397" s="1"/>
      <c r="AD397" s="1"/>
      <c r="AE397" s="1"/>
      <c r="AF397" s="1"/>
      <c r="AG397" s="1"/>
    </row>
    <row r="398" spans="1:33" ht="15.75" customHeight="1">
      <c r="A398" s="1"/>
      <c r="B398" s="1"/>
      <c r="C398" s="2"/>
      <c r="D398" s="311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329"/>
      <c r="X398" s="329"/>
      <c r="Y398" s="329"/>
      <c r="Z398" s="329"/>
      <c r="AA398" s="2"/>
      <c r="AB398" s="1"/>
      <c r="AC398" s="1"/>
      <c r="AD398" s="1"/>
      <c r="AE398" s="1"/>
      <c r="AF398" s="1"/>
      <c r="AG398" s="1"/>
    </row>
    <row r="399" spans="1:33" ht="15.75" customHeight="1">
      <c r="A399" s="1"/>
      <c r="B399" s="1"/>
      <c r="C399" s="2"/>
      <c r="D399" s="311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329"/>
      <c r="X399" s="329"/>
      <c r="Y399" s="329"/>
      <c r="Z399" s="329"/>
      <c r="AA399" s="2"/>
      <c r="AB399" s="1"/>
      <c r="AC399" s="1"/>
      <c r="AD399" s="1"/>
      <c r="AE399" s="1"/>
      <c r="AF399" s="1"/>
      <c r="AG399" s="1"/>
    </row>
    <row r="400" spans="1:33" ht="15.75" customHeight="1">
      <c r="A400" s="1"/>
      <c r="B400" s="1"/>
      <c r="C400" s="2"/>
      <c r="D400" s="311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329"/>
      <c r="X400" s="329"/>
      <c r="Y400" s="329"/>
      <c r="Z400" s="329"/>
      <c r="AA400" s="2"/>
      <c r="AB400" s="1"/>
      <c r="AC400" s="1"/>
      <c r="AD400" s="1"/>
      <c r="AE400" s="1"/>
      <c r="AF400" s="1"/>
      <c r="AG400" s="1"/>
    </row>
    <row r="401" spans="8:28" ht="15.75" customHeight="1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</sheetData>
  <mergeCells count="26">
    <mergeCell ref="A161:D161"/>
    <mergeCell ref="A194:C194"/>
    <mergeCell ref="A195:C195"/>
    <mergeCell ref="K7:P7"/>
    <mergeCell ref="N8:P8"/>
    <mergeCell ref="K8:M8"/>
    <mergeCell ref="A103:D103"/>
    <mergeCell ref="E65:G66"/>
    <mergeCell ref="H65:J66"/>
    <mergeCell ref="A1:E1"/>
    <mergeCell ref="A7:A9"/>
    <mergeCell ref="B7:B9"/>
    <mergeCell ref="C7:C9"/>
    <mergeCell ref="D7:D9"/>
    <mergeCell ref="E7:J7"/>
    <mergeCell ref="C2:D2"/>
    <mergeCell ref="E8:G8"/>
    <mergeCell ref="H8:J8"/>
    <mergeCell ref="Q7:V7"/>
    <mergeCell ref="W7:Z7"/>
    <mergeCell ref="AA7:AA9"/>
    <mergeCell ref="Q8:S8"/>
    <mergeCell ref="T8:V8"/>
    <mergeCell ref="W8:W9"/>
    <mergeCell ref="X8:X9"/>
    <mergeCell ref="Y8:Z8"/>
  </mergeCells>
  <phoneticPr fontId="40" type="noConversion"/>
  <pageMargins left="0" right="0" top="0.35433070866141736" bottom="0.35433070866141736" header="0" footer="0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45"/>
  <sheetViews>
    <sheetView topLeftCell="C34" zoomScale="80" zoomScaleNormal="80" workbookViewId="0">
      <selection activeCell="F62" sqref="F62"/>
    </sheetView>
  </sheetViews>
  <sheetFormatPr defaultColWidth="14.453125" defaultRowHeight="15" customHeight="1"/>
  <cols>
    <col min="1" max="1" width="16.81640625" hidden="1" customWidth="1"/>
    <col min="2" max="2" width="13.81640625" customWidth="1"/>
    <col min="3" max="3" width="42.7265625" customWidth="1"/>
    <col min="4" max="4" width="17.81640625" customWidth="1"/>
    <col min="5" max="5" width="33.453125" customWidth="1"/>
    <col min="6" max="6" width="16.453125" customWidth="1"/>
    <col min="7" max="8" width="20.26953125" customWidth="1"/>
    <col min="9" max="9" width="13.7265625" customWidth="1"/>
    <col min="10" max="10" width="18.81640625" customWidth="1"/>
    <col min="11" max="11" width="12.453125" customWidth="1"/>
    <col min="12" max="26" width="8.7265625" customWidth="1"/>
  </cols>
  <sheetData>
    <row r="1" spans="1:26" ht="14.25" customHeight="1">
      <c r="A1" s="330"/>
      <c r="B1" s="330"/>
      <c r="C1" s="330"/>
      <c r="D1" s="331"/>
      <c r="E1" s="330"/>
      <c r="F1" s="331"/>
      <c r="G1" s="330"/>
      <c r="H1" s="330"/>
      <c r="I1" s="5"/>
      <c r="J1" s="332" t="s">
        <v>322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330"/>
      <c r="B2" s="330"/>
      <c r="C2" s="330"/>
      <c r="D2" s="331"/>
      <c r="E2" s="330"/>
      <c r="F2" s="331"/>
      <c r="G2" s="330"/>
      <c r="H2" s="478" t="s">
        <v>323</v>
      </c>
      <c r="I2" s="422"/>
      <c r="J2" s="422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330"/>
      <c r="B3" s="330"/>
      <c r="C3" s="330"/>
      <c r="D3" s="331"/>
      <c r="E3" s="330"/>
      <c r="F3" s="331"/>
      <c r="G3" s="330"/>
      <c r="H3" s="33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5.5" customHeight="1">
      <c r="A4" s="330"/>
      <c r="B4" s="479" t="s">
        <v>324</v>
      </c>
      <c r="C4" s="422"/>
      <c r="D4" s="422"/>
      <c r="E4" s="422"/>
      <c r="F4" s="422"/>
      <c r="G4" s="422"/>
      <c r="H4" s="422"/>
      <c r="I4" s="422"/>
      <c r="J4" s="422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4.75" customHeight="1">
      <c r="A5" s="330"/>
      <c r="B5" s="473" t="s">
        <v>402</v>
      </c>
      <c r="C5" s="422"/>
      <c r="D5" s="422"/>
      <c r="E5" s="422"/>
      <c r="F5" s="422"/>
      <c r="G5" s="422"/>
      <c r="H5" s="422"/>
      <c r="I5" s="422"/>
      <c r="J5" s="422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>
      <c r="A6" s="330"/>
      <c r="B6" s="480" t="s">
        <v>325</v>
      </c>
      <c r="C6" s="422"/>
      <c r="D6" s="422"/>
      <c r="E6" s="422"/>
      <c r="F6" s="422"/>
      <c r="G6" s="422"/>
      <c r="H6" s="422"/>
      <c r="I6" s="422"/>
      <c r="J6" s="422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" customHeight="1">
      <c r="A7" s="330"/>
      <c r="B7" s="473" t="s">
        <v>401</v>
      </c>
      <c r="C7" s="422"/>
      <c r="D7" s="422"/>
      <c r="E7" s="422"/>
      <c r="F7" s="422"/>
      <c r="G7" s="422"/>
      <c r="H7" s="422"/>
      <c r="I7" s="422"/>
      <c r="J7" s="422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>
      <c r="A8" s="330"/>
      <c r="B8" s="330"/>
      <c r="C8" s="330"/>
      <c r="D8" s="331"/>
      <c r="E8" s="330"/>
      <c r="F8" s="331"/>
      <c r="G8" s="330"/>
      <c r="H8" s="330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>
      <c r="A9" s="15"/>
      <c r="B9" s="474" t="s">
        <v>326</v>
      </c>
      <c r="C9" s="471"/>
      <c r="D9" s="472"/>
      <c r="E9" s="470" t="s">
        <v>327</v>
      </c>
      <c r="F9" s="471"/>
      <c r="G9" s="471"/>
      <c r="H9" s="471"/>
      <c r="I9" s="471"/>
      <c r="J9" s="472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56.5" customHeight="1" thickBot="1">
      <c r="A10" s="333" t="s">
        <v>328</v>
      </c>
      <c r="B10" s="386" t="s">
        <v>329</v>
      </c>
      <c r="C10" s="386" t="s">
        <v>48</v>
      </c>
      <c r="D10" s="389" t="s">
        <v>330</v>
      </c>
      <c r="E10" s="333" t="s">
        <v>331</v>
      </c>
      <c r="F10" s="334" t="s">
        <v>330</v>
      </c>
      <c r="G10" s="333" t="s">
        <v>332</v>
      </c>
      <c r="H10" s="333" t="s">
        <v>333</v>
      </c>
      <c r="I10" s="333" t="s">
        <v>334</v>
      </c>
      <c r="J10" s="333" t="s">
        <v>335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thickBot="1">
      <c r="A11" s="384"/>
      <c r="B11" s="387">
        <v>1</v>
      </c>
      <c r="C11" s="207" t="s">
        <v>73</v>
      </c>
      <c r="D11" s="390"/>
      <c r="E11" s="385"/>
      <c r="F11" s="334"/>
      <c r="G11" s="333"/>
      <c r="H11" s="333"/>
      <c r="I11" s="408"/>
      <c r="J11" s="408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4.5">
      <c r="A12" s="384"/>
      <c r="B12" s="375" t="s">
        <v>88</v>
      </c>
      <c r="C12" s="367" t="s">
        <v>89</v>
      </c>
      <c r="D12" s="391">
        <f>D13+D14+D15</f>
        <v>140000</v>
      </c>
      <c r="E12" s="385"/>
      <c r="F12" s="399">
        <v>140000</v>
      </c>
      <c r="G12" s="333"/>
      <c r="H12" s="333"/>
      <c r="I12" s="408"/>
      <c r="J12" s="408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5">
      <c r="A13" s="384"/>
      <c r="B13" s="365" t="s">
        <v>90</v>
      </c>
      <c r="C13" s="119" t="s">
        <v>89</v>
      </c>
      <c r="D13" s="392">
        <v>40000</v>
      </c>
      <c r="E13" s="350" t="s">
        <v>407</v>
      </c>
      <c r="F13" s="400">
        <v>40000</v>
      </c>
      <c r="G13" s="394" t="s">
        <v>403</v>
      </c>
      <c r="H13" s="394" t="s">
        <v>406</v>
      </c>
      <c r="I13" s="408"/>
      <c r="J13" s="408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37.5">
      <c r="A14" s="384"/>
      <c r="B14" s="365" t="s">
        <v>91</v>
      </c>
      <c r="C14" s="119" t="s">
        <v>89</v>
      </c>
      <c r="D14" s="392">
        <v>50000</v>
      </c>
      <c r="E14" s="350" t="s">
        <v>409</v>
      </c>
      <c r="F14" s="400">
        <v>50000</v>
      </c>
      <c r="G14" s="394" t="s">
        <v>404</v>
      </c>
      <c r="H14" s="394" t="s">
        <v>406</v>
      </c>
      <c r="I14" s="408"/>
      <c r="J14" s="408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38" thickBot="1">
      <c r="A15" s="384"/>
      <c r="B15" s="366" t="s">
        <v>92</v>
      </c>
      <c r="C15" s="119" t="s">
        <v>89</v>
      </c>
      <c r="D15" s="392">
        <v>50000</v>
      </c>
      <c r="E15" s="350" t="s">
        <v>408</v>
      </c>
      <c r="F15" s="400">
        <v>50000</v>
      </c>
      <c r="G15" s="394" t="s">
        <v>405</v>
      </c>
      <c r="H15" s="394" t="s">
        <v>406</v>
      </c>
      <c r="I15" s="408"/>
      <c r="J15" s="408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6">
      <c r="A16" s="384"/>
      <c r="B16" s="375" t="s">
        <v>93</v>
      </c>
      <c r="C16" s="367" t="s">
        <v>94</v>
      </c>
      <c r="D16" s="391">
        <v>30800</v>
      </c>
      <c r="E16" s="393"/>
      <c r="F16" s="399">
        <f>F17</f>
        <v>30800</v>
      </c>
      <c r="G16" s="394"/>
      <c r="H16" s="394"/>
      <c r="I16" s="408"/>
      <c r="J16" s="408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26.5" thickBot="1">
      <c r="A17" s="384"/>
      <c r="B17" s="366" t="s">
        <v>99</v>
      </c>
      <c r="C17" s="352" t="s">
        <v>89</v>
      </c>
      <c r="D17" s="392">
        <v>30800</v>
      </c>
      <c r="E17" s="411" t="s">
        <v>462</v>
      </c>
      <c r="F17" s="400">
        <v>30800</v>
      </c>
      <c r="G17" s="394"/>
      <c r="H17" s="394"/>
      <c r="I17" s="408"/>
      <c r="J17" s="408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7.65" customHeight="1">
      <c r="A18" s="368"/>
      <c r="B18" s="374" t="s">
        <v>100</v>
      </c>
      <c r="C18" s="388" t="s">
        <v>101</v>
      </c>
      <c r="D18" s="407">
        <f>SUM(D19:D24)</f>
        <v>196000</v>
      </c>
      <c r="E18" s="119"/>
      <c r="F18" s="398">
        <v>196000</v>
      </c>
      <c r="G18" s="336"/>
      <c r="H18" s="336"/>
      <c r="I18" s="401"/>
      <c r="J18" s="409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56.5">
      <c r="A19" s="368"/>
      <c r="B19" s="369" t="s">
        <v>102</v>
      </c>
      <c r="C19" s="371" t="str">
        <f>C18</f>
        <v>За договорами з ФОП</v>
      </c>
      <c r="D19" s="123">
        <v>53000</v>
      </c>
      <c r="E19" s="350" t="s">
        <v>410</v>
      </c>
      <c r="F19" s="401">
        <v>53000</v>
      </c>
      <c r="G19" s="372" t="s">
        <v>411</v>
      </c>
      <c r="H19" s="372" t="s">
        <v>412</v>
      </c>
      <c r="I19" s="401">
        <v>53000</v>
      </c>
      <c r="J19" s="409" t="s">
        <v>471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98.5" customHeight="1">
      <c r="A20" s="368"/>
      <c r="B20" s="369" t="s">
        <v>103</v>
      </c>
      <c r="C20" s="467" t="str">
        <f>C19</f>
        <v>За договорами з ФОП</v>
      </c>
      <c r="D20" s="468">
        <v>53000</v>
      </c>
      <c r="E20" s="476" t="s">
        <v>345</v>
      </c>
      <c r="F20" s="462">
        <v>53000</v>
      </c>
      <c r="G20" s="460" t="s">
        <v>413</v>
      </c>
      <c r="H20" s="460" t="s">
        <v>412</v>
      </c>
      <c r="I20" s="401">
        <v>26500</v>
      </c>
      <c r="J20" s="409" t="s">
        <v>455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6.65" customHeight="1">
      <c r="A21" s="368"/>
      <c r="B21" s="369"/>
      <c r="C21" s="467"/>
      <c r="D21" s="469"/>
      <c r="E21" s="477"/>
      <c r="F21" s="463"/>
      <c r="G21" s="464"/>
      <c r="H21" s="464"/>
      <c r="I21" s="401">
        <v>26500</v>
      </c>
      <c r="J21" s="409" t="s">
        <v>467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98.5" customHeight="1">
      <c r="A22" s="368"/>
      <c r="B22" s="369" t="s">
        <v>104</v>
      </c>
      <c r="C22" s="467" t="str">
        <f>C20</f>
        <v>За договорами з ФОП</v>
      </c>
      <c r="D22" s="468">
        <v>40000</v>
      </c>
      <c r="E22" s="465" t="s">
        <v>346</v>
      </c>
      <c r="F22" s="462">
        <v>40000</v>
      </c>
      <c r="G22" s="460" t="s">
        <v>414</v>
      </c>
      <c r="H22" s="460" t="s">
        <v>412</v>
      </c>
      <c r="I22" s="401">
        <v>20000</v>
      </c>
      <c r="J22" s="409" t="s">
        <v>454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9.65" customHeight="1">
      <c r="A23" s="368"/>
      <c r="B23" s="369"/>
      <c r="C23" s="467"/>
      <c r="D23" s="469"/>
      <c r="E23" s="466"/>
      <c r="F23" s="463"/>
      <c r="G23" s="464"/>
      <c r="H23" s="464"/>
      <c r="I23" s="401">
        <v>20000</v>
      </c>
      <c r="J23" s="409" t="s">
        <v>468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7.65" customHeight="1">
      <c r="A24" s="368"/>
      <c r="B24" s="369" t="s">
        <v>343</v>
      </c>
      <c r="C24" s="371" t="str">
        <f>C22</f>
        <v>За договорами з ФОП</v>
      </c>
      <c r="D24" s="135">
        <v>50000</v>
      </c>
      <c r="E24" s="350" t="s">
        <v>347</v>
      </c>
      <c r="F24" s="401">
        <v>50000</v>
      </c>
      <c r="G24" s="372" t="s">
        <v>411</v>
      </c>
      <c r="H24" s="372" t="s">
        <v>412</v>
      </c>
      <c r="I24" s="401">
        <v>50000</v>
      </c>
      <c r="J24" s="409" t="s">
        <v>469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368"/>
      <c r="B25" s="396" t="s">
        <v>26</v>
      </c>
      <c r="C25" s="397" t="s">
        <v>129</v>
      </c>
      <c r="D25" s="378"/>
      <c r="E25" s="336"/>
      <c r="F25" s="401"/>
      <c r="G25" s="336"/>
      <c r="H25" s="336"/>
      <c r="I25" s="401"/>
      <c r="J25" s="409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41.5" customHeight="1">
      <c r="A26" s="335"/>
      <c r="B26" s="395" t="s">
        <v>130</v>
      </c>
      <c r="C26" s="108" t="s">
        <v>131</v>
      </c>
      <c r="D26" s="403">
        <f>D27+D28+D29+D30+D31+D32+D33+D34+D35+D36+D37+D38+D39</f>
        <v>251128.91999999998</v>
      </c>
      <c r="E26" s="336"/>
      <c r="F26" s="398">
        <v>251128.92</v>
      </c>
      <c r="G26" s="336"/>
      <c r="H26" s="336"/>
      <c r="I26" s="401"/>
      <c r="J26" s="409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84.5">
      <c r="A27" s="335"/>
      <c r="B27" s="365" t="s">
        <v>132</v>
      </c>
      <c r="C27" s="350" t="s">
        <v>358</v>
      </c>
      <c r="D27" s="404">
        <v>119995.92</v>
      </c>
      <c r="E27" s="372" t="s">
        <v>415</v>
      </c>
      <c r="F27" s="401">
        <v>119995.92</v>
      </c>
      <c r="G27" s="372" t="s">
        <v>417</v>
      </c>
      <c r="H27" s="372" t="s">
        <v>416</v>
      </c>
      <c r="I27" s="401">
        <v>119995.92</v>
      </c>
      <c r="J27" s="409" t="s">
        <v>472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84.5">
      <c r="A28" s="335"/>
      <c r="B28" s="365" t="s">
        <v>134</v>
      </c>
      <c r="C28" s="350" t="s">
        <v>359</v>
      </c>
      <c r="D28" s="404">
        <v>1596</v>
      </c>
      <c r="E28" s="372" t="s">
        <v>415</v>
      </c>
      <c r="F28" s="401">
        <v>1596</v>
      </c>
      <c r="G28" s="336" t="s">
        <v>417</v>
      </c>
      <c r="H28" s="372" t="s">
        <v>416</v>
      </c>
      <c r="I28" s="401">
        <v>1596</v>
      </c>
      <c r="J28" s="409" t="s">
        <v>472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84.5">
      <c r="A29" s="335"/>
      <c r="B29" s="365" t="s">
        <v>136</v>
      </c>
      <c r="C29" s="350" t="s">
        <v>360</v>
      </c>
      <c r="D29" s="404">
        <v>48596.94</v>
      </c>
      <c r="E29" s="372" t="s">
        <v>415</v>
      </c>
      <c r="F29" s="401">
        <v>48596.94</v>
      </c>
      <c r="G29" s="336" t="s">
        <v>417</v>
      </c>
      <c r="H29" s="336" t="s">
        <v>416</v>
      </c>
      <c r="I29" s="401">
        <v>48596.94</v>
      </c>
      <c r="J29" s="409" t="s">
        <v>472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84.5">
      <c r="A30" s="335"/>
      <c r="B30" s="365" t="s">
        <v>348</v>
      </c>
      <c r="C30" s="350" t="s">
        <v>361</v>
      </c>
      <c r="D30" s="404">
        <v>1497.06</v>
      </c>
      <c r="E30" s="336" t="s">
        <v>415</v>
      </c>
      <c r="F30" s="401">
        <v>1497.06</v>
      </c>
      <c r="G30" s="336" t="s">
        <v>417</v>
      </c>
      <c r="H30" s="372" t="s">
        <v>416</v>
      </c>
      <c r="I30" s="401">
        <v>1497.06</v>
      </c>
      <c r="J30" s="409" t="s">
        <v>472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84.5">
      <c r="A31" s="335"/>
      <c r="B31" s="365" t="s">
        <v>349</v>
      </c>
      <c r="C31" s="350" t="s">
        <v>362</v>
      </c>
      <c r="D31" s="404">
        <v>21070</v>
      </c>
      <c r="E31" s="372" t="s">
        <v>418</v>
      </c>
      <c r="F31" s="401">
        <v>21070</v>
      </c>
      <c r="G31" s="372" t="s">
        <v>420</v>
      </c>
      <c r="H31" s="372" t="s">
        <v>419</v>
      </c>
      <c r="I31" s="401">
        <v>21070</v>
      </c>
      <c r="J31" s="409" t="s">
        <v>460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12.5">
      <c r="A32" s="335"/>
      <c r="B32" s="365" t="s">
        <v>350</v>
      </c>
      <c r="C32" s="350" t="s">
        <v>363</v>
      </c>
      <c r="D32" s="404">
        <v>5495</v>
      </c>
      <c r="E32" s="372" t="s">
        <v>421</v>
      </c>
      <c r="F32" s="401">
        <v>5495</v>
      </c>
      <c r="G32" s="372" t="s">
        <v>423</v>
      </c>
      <c r="H32" s="372" t="s">
        <v>422</v>
      </c>
      <c r="I32" s="401">
        <v>5495</v>
      </c>
      <c r="J32" s="409" t="s">
        <v>473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98.5">
      <c r="A33" s="335"/>
      <c r="B33" s="365" t="s">
        <v>351</v>
      </c>
      <c r="C33" s="350" t="s">
        <v>364</v>
      </c>
      <c r="D33" s="404">
        <v>9200</v>
      </c>
      <c r="E33" s="372" t="s">
        <v>424</v>
      </c>
      <c r="F33" s="401">
        <v>9200</v>
      </c>
      <c r="G33" s="372" t="s">
        <v>425</v>
      </c>
      <c r="H33" s="372" t="s">
        <v>426</v>
      </c>
      <c r="I33" s="401">
        <v>9200</v>
      </c>
      <c r="J33" s="409" t="s">
        <v>463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98.5">
      <c r="A34" s="335"/>
      <c r="B34" s="365" t="s">
        <v>352</v>
      </c>
      <c r="C34" s="350" t="s">
        <v>365</v>
      </c>
      <c r="D34" s="404">
        <v>3400</v>
      </c>
      <c r="E34" s="336" t="s">
        <v>424</v>
      </c>
      <c r="F34" s="401">
        <v>3400</v>
      </c>
      <c r="G34" s="372" t="s">
        <v>425</v>
      </c>
      <c r="H34" s="372" t="s">
        <v>426</v>
      </c>
      <c r="I34" s="401">
        <v>3400</v>
      </c>
      <c r="J34" s="409" t="s">
        <v>463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98.5">
      <c r="A35" s="335"/>
      <c r="B35" s="365" t="s">
        <v>353</v>
      </c>
      <c r="C35" s="350" t="s">
        <v>366</v>
      </c>
      <c r="D35" s="404">
        <v>4400</v>
      </c>
      <c r="E35" s="336" t="s">
        <v>424</v>
      </c>
      <c r="F35" s="401">
        <v>4400</v>
      </c>
      <c r="G35" s="372" t="s">
        <v>425</v>
      </c>
      <c r="H35" s="372" t="s">
        <v>426</v>
      </c>
      <c r="I35" s="401">
        <v>4400</v>
      </c>
      <c r="J35" s="409" t="s">
        <v>463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98.5">
      <c r="A36" s="335"/>
      <c r="B36" s="365" t="s">
        <v>354</v>
      </c>
      <c r="C36" s="350" t="s">
        <v>367</v>
      </c>
      <c r="D36" s="404">
        <v>700</v>
      </c>
      <c r="E36" s="336" t="s">
        <v>424</v>
      </c>
      <c r="F36" s="401">
        <v>700</v>
      </c>
      <c r="G36" s="372" t="s">
        <v>425</v>
      </c>
      <c r="H36" s="372" t="s">
        <v>426</v>
      </c>
      <c r="I36" s="401">
        <v>700</v>
      </c>
      <c r="J36" s="409" t="s">
        <v>463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84.5">
      <c r="A37" s="335"/>
      <c r="B37" s="365" t="s">
        <v>355</v>
      </c>
      <c r="C37" s="352" t="s">
        <v>368</v>
      </c>
      <c r="D37" s="404">
        <v>3898.98</v>
      </c>
      <c r="E37" s="372" t="s">
        <v>415</v>
      </c>
      <c r="F37" s="401">
        <v>3898.98</v>
      </c>
      <c r="G37" s="372" t="s">
        <v>417</v>
      </c>
      <c r="H37" s="336" t="s">
        <v>416</v>
      </c>
      <c r="I37" s="401">
        <v>3898.98</v>
      </c>
      <c r="J37" s="409" t="s">
        <v>472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84.5">
      <c r="A38" s="335"/>
      <c r="B38" s="365" t="s">
        <v>356</v>
      </c>
      <c r="C38" s="352" t="s">
        <v>369</v>
      </c>
      <c r="D38" s="404">
        <v>19999.02</v>
      </c>
      <c r="E38" s="336" t="s">
        <v>415</v>
      </c>
      <c r="F38" s="401">
        <v>19999.02</v>
      </c>
      <c r="G38" s="336" t="s">
        <v>417</v>
      </c>
      <c r="H38" s="372" t="s">
        <v>416</v>
      </c>
      <c r="I38" s="401">
        <v>19999.02</v>
      </c>
      <c r="J38" s="409" t="s">
        <v>472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85" thickBot="1">
      <c r="A39" s="335"/>
      <c r="B39" s="365" t="s">
        <v>357</v>
      </c>
      <c r="C39" s="352" t="s">
        <v>370</v>
      </c>
      <c r="D39" s="404">
        <v>11280</v>
      </c>
      <c r="E39" s="372" t="s">
        <v>427</v>
      </c>
      <c r="F39" s="401">
        <v>11280</v>
      </c>
      <c r="G39" s="372" t="s">
        <v>428</v>
      </c>
      <c r="H39" s="372" t="s">
        <v>429</v>
      </c>
      <c r="I39" s="401">
        <v>11280</v>
      </c>
      <c r="J39" s="409" t="s">
        <v>464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thickBot="1">
      <c r="A40" s="335"/>
      <c r="B40" s="375" t="s">
        <v>29</v>
      </c>
      <c r="C40" s="367" t="s">
        <v>202</v>
      </c>
      <c r="D40" s="403">
        <f>D41</f>
        <v>77155</v>
      </c>
      <c r="E40" s="336"/>
      <c r="F40" s="398">
        <v>77155</v>
      </c>
      <c r="G40" s="336"/>
      <c r="H40" s="336"/>
      <c r="I40" s="401"/>
      <c r="J40" s="409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335"/>
      <c r="B41" s="375" t="s">
        <v>203</v>
      </c>
      <c r="C41" s="219" t="s">
        <v>204</v>
      </c>
      <c r="D41" s="403">
        <f>D42+D43+D44+D45+D46+D47+D48</f>
        <v>77155</v>
      </c>
      <c r="E41" s="336"/>
      <c r="F41" s="398">
        <v>77155</v>
      </c>
      <c r="G41" s="336"/>
      <c r="H41" s="336"/>
      <c r="I41" s="401"/>
      <c r="J41" s="409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56.5">
      <c r="A42" s="335"/>
      <c r="B42" s="365" t="s">
        <v>205</v>
      </c>
      <c r="C42" s="350" t="s">
        <v>375</v>
      </c>
      <c r="D42" s="404">
        <v>5198</v>
      </c>
      <c r="E42" s="372" t="s">
        <v>430</v>
      </c>
      <c r="F42" s="401">
        <v>5198</v>
      </c>
      <c r="G42" s="372" t="s">
        <v>431</v>
      </c>
      <c r="H42" s="372" t="s">
        <v>432</v>
      </c>
      <c r="I42" s="401">
        <v>5198</v>
      </c>
      <c r="J42" s="409" t="s">
        <v>459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56.5">
      <c r="A43" s="335"/>
      <c r="B43" s="365" t="s">
        <v>207</v>
      </c>
      <c r="C43" s="350" t="s">
        <v>376</v>
      </c>
      <c r="D43" s="404">
        <v>11995</v>
      </c>
      <c r="E43" s="336" t="s">
        <v>430</v>
      </c>
      <c r="F43" s="401">
        <v>11995</v>
      </c>
      <c r="G43" s="372" t="s">
        <v>431</v>
      </c>
      <c r="H43" s="372" t="s">
        <v>432</v>
      </c>
      <c r="I43" s="401">
        <v>11995</v>
      </c>
      <c r="J43" s="409" t="s">
        <v>459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84.5">
      <c r="A44" s="335"/>
      <c r="B44" s="365" t="s">
        <v>208</v>
      </c>
      <c r="C44" s="350" t="s">
        <v>377</v>
      </c>
      <c r="D44" s="404">
        <v>15494</v>
      </c>
      <c r="E44" s="336" t="s">
        <v>430</v>
      </c>
      <c r="F44" s="401">
        <v>15494</v>
      </c>
      <c r="G44" s="372" t="s">
        <v>437</v>
      </c>
      <c r="H44" s="372" t="s">
        <v>436</v>
      </c>
      <c r="I44" s="401">
        <v>15494</v>
      </c>
      <c r="J44" s="409" t="s">
        <v>459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84.5">
      <c r="A45" s="335"/>
      <c r="B45" s="365" t="s">
        <v>371</v>
      </c>
      <c r="C45" s="350" t="s">
        <v>378</v>
      </c>
      <c r="D45" s="404">
        <v>8095</v>
      </c>
      <c r="E45" s="336" t="s">
        <v>430</v>
      </c>
      <c r="F45" s="401">
        <v>8095</v>
      </c>
      <c r="G45" s="372" t="s">
        <v>437</v>
      </c>
      <c r="H45" s="372" t="s">
        <v>436</v>
      </c>
      <c r="I45" s="401">
        <v>8095</v>
      </c>
      <c r="J45" s="409" t="s">
        <v>459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84.5">
      <c r="A46" s="335"/>
      <c r="B46" s="365" t="s">
        <v>372</v>
      </c>
      <c r="C46" s="350" t="s">
        <v>379</v>
      </c>
      <c r="D46" s="404">
        <v>11991</v>
      </c>
      <c r="E46" s="372" t="s">
        <v>433</v>
      </c>
      <c r="F46" s="401">
        <v>11991</v>
      </c>
      <c r="G46" s="372" t="s">
        <v>434</v>
      </c>
      <c r="H46" s="372" t="s">
        <v>435</v>
      </c>
      <c r="I46" s="401">
        <v>11991</v>
      </c>
      <c r="J46" s="409" t="s">
        <v>458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84.5">
      <c r="A47" s="335"/>
      <c r="B47" s="365" t="s">
        <v>373</v>
      </c>
      <c r="C47" s="350" t="s">
        <v>380</v>
      </c>
      <c r="D47" s="404">
        <v>19387</v>
      </c>
      <c r="E47" s="336" t="s">
        <v>433</v>
      </c>
      <c r="F47" s="401">
        <v>19387</v>
      </c>
      <c r="G47" s="372" t="s">
        <v>434</v>
      </c>
      <c r="H47" s="372" t="s">
        <v>435</v>
      </c>
      <c r="I47" s="401">
        <v>19387</v>
      </c>
      <c r="J47" s="409" t="s">
        <v>458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84.5">
      <c r="A48" s="335"/>
      <c r="B48" s="365" t="s">
        <v>374</v>
      </c>
      <c r="C48" s="350" t="s">
        <v>381</v>
      </c>
      <c r="D48" s="404">
        <v>4995</v>
      </c>
      <c r="E48" s="336" t="s">
        <v>415</v>
      </c>
      <c r="F48" s="401">
        <v>4995</v>
      </c>
      <c r="G48" s="336" t="s">
        <v>417</v>
      </c>
      <c r="H48" s="336" t="s">
        <v>416</v>
      </c>
      <c r="I48" s="401">
        <v>4995</v>
      </c>
      <c r="J48" s="409" t="s">
        <v>472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335"/>
      <c r="B49" s="377" t="s">
        <v>30</v>
      </c>
      <c r="C49" s="376" t="s">
        <v>220</v>
      </c>
      <c r="D49" s="403">
        <f>D50+D52+D53</f>
        <v>4350</v>
      </c>
      <c r="E49" s="336"/>
      <c r="F49" s="398">
        <v>4350</v>
      </c>
      <c r="G49" s="336"/>
      <c r="H49" s="336"/>
      <c r="I49" s="401"/>
      <c r="J49" s="409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48.65" customHeight="1">
      <c r="A50" s="335"/>
      <c r="B50" s="377"/>
      <c r="C50" s="376"/>
      <c r="D50" s="462">
        <v>3000</v>
      </c>
      <c r="E50" s="460" t="s">
        <v>438</v>
      </c>
      <c r="F50" s="462">
        <v>3000</v>
      </c>
      <c r="G50" s="460" t="s">
        <v>442</v>
      </c>
      <c r="H50" s="460" t="s">
        <v>441</v>
      </c>
      <c r="I50" s="412">
        <v>500</v>
      </c>
      <c r="J50" s="413" t="s">
        <v>461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64.5" customHeight="1">
      <c r="A51" s="335"/>
      <c r="B51" s="365" t="s">
        <v>221</v>
      </c>
      <c r="C51" s="350" t="s">
        <v>382</v>
      </c>
      <c r="D51" s="463"/>
      <c r="E51" s="464"/>
      <c r="F51" s="463"/>
      <c r="G51" s="464"/>
      <c r="H51" s="461"/>
      <c r="I51" s="415">
        <v>2500</v>
      </c>
      <c r="J51" s="416" t="s">
        <v>465</v>
      </c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12.5">
      <c r="A52" s="335"/>
      <c r="B52" s="365" t="s">
        <v>230</v>
      </c>
      <c r="C52" s="350" t="s">
        <v>383</v>
      </c>
      <c r="D52" s="404">
        <v>500</v>
      </c>
      <c r="E52" s="372" t="s">
        <v>438</v>
      </c>
      <c r="F52" s="401">
        <v>500</v>
      </c>
      <c r="G52" s="336" t="s">
        <v>440</v>
      </c>
      <c r="H52" s="372" t="s">
        <v>439</v>
      </c>
      <c r="I52" s="404">
        <v>500</v>
      </c>
      <c r="J52" s="414" t="s">
        <v>465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98.5">
      <c r="A53" s="335"/>
      <c r="B53" s="365" t="s">
        <v>231</v>
      </c>
      <c r="C53" s="350" t="s">
        <v>384</v>
      </c>
      <c r="D53" s="404">
        <v>850</v>
      </c>
      <c r="E53" s="336" t="s">
        <v>438</v>
      </c>
      <c r="F53" s="401">
        <v>850</v>
      </c>
      <c r="G53" s="372" t="s">
        <v>443</v>
      </c>
      <c r="H53" s="372" t="s">
        <v>444</v>
      </c>
      <c r="I53" s="401">
        <v>850</v>
      </c>
      <c r="J53" s="409" t="s">
        <v>461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thickBot="1">
      <c r="A54" s="335"/>
      <c r="B54" s="381">
        <v>9</v>
      </c>
      <c r="C54" s="382" t="s">
        <v>257</v>
      </c>
      <c r="D54" s="403">
        <f>D55+D56+D57+D58</f>
        <v>58700</v>
      </c>
      <c r="E54" s="336"/>
      <c r="F54" s="398">
        <v>58700</v>
      </c>
      <c r="G54" s="336"/>
      <c r="H54" s="336"/>
      <c r="I54" s="401"/>
      <c r="J54" s="409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84.5">
      <c r="A55" s="368"/>
      <c r="B55" s="379">
        <v>43839</v>
      </c>
      <c r="C55" s="370" t="s">
        <v>385</v>
      </c>
      <c r="D55" s="405">
        <v>4500</v>
      </c>
      <c r="E55" s="372" t="s">
        <v>445</v>
      </c>
      <c r="F55" s="401">
        <v>4500</v>
      </c>
      <c r="G55" s="372" t="s">
        <v>474</v>
      </c>
      <c r="H55" s="372" t="s">
        <v>446</v>
      </c>
      <c r="I55" s="401">
        <v>4500</v>
      </c>
      <c r="J55" s="409" t="s">
        <v>457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84.5">
      <c r="A56" s="368"/>
      <c r="B56" s="380">
        <v>43870</v>
      </c>
      <c r="C56" s="370" t="s">
        <v>386</v>
      </c>
      <c r="D56" s="405">
        <v>10000</v>
      </c>
      <c r="E56" s="336" t="s">
        <v>445</v>
      </c>
      <c r="F56" s="401">
        <v>10000</v>
      </c>
      <c r="G56" s="372" t="s">
        <v>448</v>
      </c>
      <c r="H56" s="372" t="s">
        <v>447</v>
      </c>
      <c r="I56" s="401">
        <v>10000</v>
      </c>
      <c r="J56" s="409" t="s">
        <v>470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98.5">
      <c r="A57" s="368"/>
      <c r="B57" s="380">
        <v>43899</v>
      </c>
      <c r="C57" s="370" t="s">
        <v>387</v>
      </c>
      <c r="D57" s="405">
        <v>30000</v>
      </c>
      <c r="E57" s="372" t="s">
        <v>449</v>
      </c>
      <c r="F57" s="401">
        <v>29200</v>
      </c>
      <c r="G57" s="372" t="s">
        <v>453</v>
      </c>
      <c r="H57" s="372" t="s">
        <v>450</v>
      </c>
      <c r="I57" s="401">
        <v>29200</v>
      </c>
      <c r="J57" s="409" t="s">
        <v>466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99" thickBot="1">
      <c r="A58" s="368"/>
      <c r="B58" s="380">
        <v>43930</v>
      </c>
      <c r="C58" s="370" t="s">
        <v>388</v>
      </c>
      <c r="D58" s="405">
        <v>14200</v>
      </c>
      <c r="E58" s="372" t="s">
        <v>449</v>
      </c>
      <c r="F58" s="401">
        <v>15000</v>
      </c>
      <c r="G58" s="372" t="s">
        <v>452</v>
      </c>
      <c r="H58" s="372" t="s">
        <v>451</v>
      </c>
      <c r="I58" s="401">
        <v>15000</v>
      </c>
      <c r="J58" s="409" t="s">
        <v>456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368"/>
      <c r="B59" s="383" t="s">
        <v>301</v>
      </c>
      <c r="C59" s="290" t="s">
        <v>276</v>
      </c>
      <c r="D59" s="406">
        <f>D60+D61</f>
        <v>1412.5</v>
      </c>
      <c r="E59" s="336"/>
      <c r="F59" s="398">
        <f>F60+F61</f>
        <v>1412.5</v>
      </c>
      <c r="G59" s="336"/>
      <c r="H59" s="336"/>
      <c r="I59" s="418"/>
      <c r="J59" s="409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5">
      <c r="A60" s="368"/>
      <c r="B60" s="365" t="s">
        <v>304</v>
      </c>
      <c r="C60" s="185" t="s">
        <v>305</v>
      </c>
      <c r="D60" s="405">
        <v>287.5</v>
      </c>
      <c r="E60" s="336"/>
      <c r="F60" s="401">
        <v>287.5</v>
      </c>
      <c r="G60" s="336"/>
      <c r="H60" s="336" t="s">
        <v>475</v>
      </c>
      <c r="I60" s="401">
        <v>70</v>
      </c>
      <c r="J60" s="409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5">
      <c r="A61" s="368"/>
      <c r="B61" s="365" t="s">
        <v>306</v>
      </c>
      <c r="C61" s="185" t="s">
        <v>307</v>
      </c>
      <c r="D61" s="405">
        <v>1125</v>
      </c>
      <c r="E61" s="336"/>
      <c r="F61" s="401">
        <v>1125</v>
      </c>
      <c r="G61" s="336"/>
      <c r="H61" s="336" t="s">
        <v>475</v>
      </c>
      <c r="I61" s="401">
        <v>675</v>
      </c>
      <c r="J61" s="409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338"/>
      <c r="B62" s="475" t="s">
        <v>336</v>
      </c>
      <c r="C62" s="471"/>
      <c r="D62" s="402">
        <f>D12+D18+D26+D40+D49+D54+D59+D16</f>
        <v>759546.41999999993</v>
      </c>
      <c r="E62" s="340"/>
      <c r="F62" s="402">
        <f>F12+F18+F26+F40+F49+F54+F59+F16</f>
        <v>759546.42</v>
      </c>
      <c r="G62" s="340"/>
      <c r="H62" s="340"/>
      <c r="I62" s="402">
        <f>SUM(I18:I61)</f>
        <v>588078.91999999993</v>
      </c>
      <c r="J62" s="410"/>
      <c r="K62" s="417">
        <f>F62-I62</f>
        <v>171467.50000000012</v>
      </c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  <c r="W62" s="341"/>
      <c r="X62" s="341"/>
      <c r="Y62" s="341"/>
      <c r="Z62" s="341"/>
    </row>
    <row r="63" spans="1:26" ht="14.25" customHeight="1">
      <c r="A63" s="330"/>
      <c r="B63" s="330"/>
      <c r="C63" s="330"/>
      <c r="D63" s="331"/>
      <c r="E63" s="330"/>
      <c r="F63" s="331"/>
      <c r="G63" s="330"/>
      <c r="H63" s="330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15"/>
      <c r="B64" s="474" t="s">
        <v>337</v>
      </c>
      <c r="C64" s="471"/>
      <c r="D64" s="472"/>
      <c r="E64" s="470" t="s">
        <v>327</v>
      </c>
      <c r="F64" s="471"/>
      <c r="G64" s="471"/>
      <c r="H64" s="471"/>
      <c r="I64" s="471"/>
      <c r="J64" s="472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4.25" customHeight="1">
      <c r="A65" s="333" t="s">
        <v>328</v>
      </c>
      <c r="B65" s="333" t="s">
        <v>329</v>
      </c>
      <c r="C65" s="333" t="s">
        <v>48</v>
      </c>
      <c r="D65" s="334" t="s">
        <v>330</v>
      </c>
      <c r="E65" s="333" t="s">
        <v>331</v>
      </c>
      <c r="F65" s="334" t="s">
        <v>330</v>
      </c>
      <c r="G65" s="333" t="s">
        <v>332</v>
      </c>
      <c r="H65" s="333" t="s">
        <v>333</v>
      </c>
      <c r="I65" s="333" t="s">
        <v>334</v>
      </c>
      <c r="J65" s="333" t="s">
        <v>335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4.25" customHeight="1">
      <c r="A66" s="335"/>
      <c r="B66" s="335" t="s">
        <v>75</v>
      </c>
      <c r="C66" s="336"/>
      <c r="D66" s="337"/>
      <c r="E66" s="336"/>
      <c r="F66" s="337"/>
      <c r="G66" s="336"/>
      <c r="H66" s="336"/>
      <c r="I66" s="337"/>
      <c r="J66" s="336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335"/>
      <c r="B67" s="335" t="s">
        <v>107</v>
      </c>
      <c r="C67" s="336"/>
      <c r="D67" s="337"/>
      <c r="E67" s="336"/>
      <c r="F67" s="337"/>
      <c r="G67" s="336"/>
      <c r="H67" s="336"/>
      <c r="I67" s="337"/>
      <c r="J67" s="336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335"/>
      <c r="B68" s="335" t="s">
        <v>114</v>
      </c>
      <c r="C68" s="336"/>
      <c r="D68" s="337"/>
      <c r="E68" s="336"/>
      <c r="F68" s="337"/>
      <c r="G68" s="336"/>
      <c r="H68" s="336"/>
      <c r="I68" s="337"/>
      <c r="J68" s="336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335"/>
      <c r="B69" s="335" t="s">
        <v>130</v>
      </c>
      <c r="C69" s="336"/>
      <c r="D69" s="337"/>
      <c r="E69" s="336"/>
      <c r="F69" s="337"/>
      <c r="G69" s="336"/>
      <c r="H69" s="336"/>
      <c r="I69" s="337"/>
      <c r="J69" s="336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335"/>
      <c r="B70" s="335" t="s">
        <v>147</v>
      </c>
      <c r="C70" s="336"/>
      <c r="D70" s="337"/>
      <c r="E70" s="336"/>
      <c r="F70" s="337"/>
      <c r="G70" s="336"/>
      <c r="H70" s="336"/>
      <c r="I70" s="337"/>
      <c r="J70" s="336"/>
      <c r="K70" s="331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335"/>
      <c r="B71" s="335"/>
      <c r="C71" s="336"/>
      <c r="D71" s="337"/>
      <c r="E71" s="336"/>
      <c r="F71" s="337"/>
      <c r="G71" s="336"/>
      <c r="H71" s="336"/>
      <c r="I71" s="337"/>
      <c r="J71" s="336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338"/>
      <c r="B72" s="475" t="s">
        <v>336</v>
      </c>
      <c r="C72" s="471"/>
      <c r="D72" s="339">
        <f>SUM(D66:D71)</f>
        <v>0</v>
      </c>
      <c r="E72" s="340"/>
      <c r="F72" s="339">
        <f>SUM(F66:F71)</f>
        <v>0</v>
      </c>
      <c r="G72" s="340"/>
      <c r="H72" s="340"/>
      <c r="I72" s="339">
        <f>SUM(I66:I71)</f>
        <v>0</v>
      </c>
      <c r="J72" s="340"/>
      <c r="K72" s="341"/>
      <c r="L72" s="341"/>
      <c r="M72" s="341"/>
      <c r="N72" s="341"/>
      <c r="O72" s="341"/>
      <c r="P72" s="341"/>
      <c r="Q72" s="341"/>
      <c r="R72" s="341"/>
      <c r="S72" s="341"/>
      <c r="T72" s="341"/>
      <c r="U72" s="341"/>
      <c r="V72" s="341"/>
      <c r="W72" s="341"/>
      <c r="X72" s="341"/>
      <c r="Y72" s="341"/>
      <c r="Z72" s="341"/>
    </row>
    <row r="73" spans="1:26" ht="14.25" customHeight="1">
      <c r="A73" s="330"/>
      <c r="B73" s="330"/>
      <c r="C73" s="330"/>
      <c r="D73" s="331"/>
      <c r="E73" s="330"/>
      <c r="F73" s="331"/>
      <c r="G73" s="330"/>
      <c r="H73" s="330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15"/>
      <c r="B74" s="474" t="s">
        <v>338</v>
      </c>
      <c r="C74" s="471"/>
      <c r="D74" s="472"/>
      <c r="E74" s="470" t="s">
        <v>327</v>
      </c>
      <c r="F74" s="471"/>
      <c r="G74" s="471"/>
      <c r="H74" s="471"/>
      <c r="I74" s="471"/>
      <c r="J74" s="472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4.25" customHeight="1">
      <c r="A75" s="333" t="s">
        <v>328</v>
      </c>
      <c r="B75" s="333" t="s">
        <v>329</v>
      </c>
      <c r="C75" s="333" t="s">
        <v>48</v>
      </c>
      <c r="D75" s="334" t="s">
        <v>330</v>
      </c>
      <c r="E75" s="333" t="s">
        <v>331</v>
      </c>
      <c r="F75" s="334" t="s">
        <v>330</v>
      </c>
      <c r="G75" s="333" t="s">
        <v>332</v>
      </c>
      <c r="H75" s="333" t="s">
        <v>333</v>
      </c>
      <c r="I75" s="333" t="s">
        <v>334</v>
      </c>
      <c r="J75" s="333" t="s">
        <v>335</v>
      </c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4.25" customHeight="1">
      <c r="A76" s="335"/>
      <c r="B76" s="335" t="s">
        <v>75</v>
      </c>
      <c r="C76" s="336"/>
      <c r="D76" s="337"/>
      <c r="E76" s="336"/>
      <c r="F76" s="337"/>
      <c r="G76" s="336"/>
      <c r="H76" s="336"/>
      <c r="I76" s="337"/>
      <c r="J76" s="336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335"/>
      <c r="B77" s="335" t="s">
        <v>107</v>
      </c>
      <c r="C77" s="336"/>
      <c r="D77" s="337"/>
      <c r="E77" s="336"/>
      <c r="F77" s="337"/>
      <c r="G77" s="336"/>
      <c r="H77" s="336"/>
      <c r="I77" s="337"/>
      <c r="J77" s="336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335"/>
      <c r="B78" s="335" t="s">
        <v>114</v>
      </c>
      <c r="C78" s="336"/>
      <c r="D78" s="337"/>
      <c r="E78" s="336"/>
      <c r="F78" s="337"/>
      <c r="G78" s="336"/>
      <c r="H78" s="336"/>
      <c r="I78" s="337"/>
      <c r="J78" s="336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335"/>
      <c r="B79" s="335" t="s">
        <v>130</v>
      </c>
      <c r="C79" s="336"/>
      <c r="D79" s="337"/>
      <c r="E79" s="336"/>
      <c r="F79" s="337"/>
      <c r="G79" s="336"/>
      <c r="H79" s="336"/>
      <c r="I79" s="337"/>
      <c r="J79" s="336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335"/>
      <c r="B80" s="335" t="s">
        <v>147</v>
      </c>
      <c r="C80" s="336"/>
      <c r="D80" s="337"/>
      <c r="E80" s="336"/>
      <c r="F80" s="337"/>
      <c r="G80" s="336"/>
      <c r="H80" s="336"/>
      <c r="I80" s="337"/>
      <c r="J80" s="336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335"/>
      <c r="B81" s="335"/>
      <c r="C81" s="336"/>
      <c r="D81" s="337"/>
      <c r="E81" s="336"/>
      <c r="F81" s="337"/>
      <c r="G81" s="336"/>
      <c r="H81" s="336"/>
      <c r="I81" s="337"/>
      <c r="J81" s="336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338"/>
      <c r="B82" s="475" t="s">
        <v>336</v>
      </c>
      <c r="C82" s="471"/>
      <c r="D82" s="339">
        <f>SUM(D76:D81)</f>
        <v>0</v>
      </c>
      <c r="E82" s="340"/>
      <c r="F82" s="339">
        <f>SUM(F76:F81)</f>
        <v>0</v>
      </c>
      <c r="G82" s="340"/>
      <c r="H82" s="340"/>
      <c r="I82" s="339">
        <f>SUM(I76:I81)</f>
        <v>0</v>
      </c>
      <c r="J82" s="340"/>
      <c r="K82" s="341"/>
      <c r="L82" s="341"/>
      <c r="M82" s="341"/>
      <c r="N82" s="341"/>
      <c r="O82" s="341"/>
      <c r="P82" s="341"/>
      <c r="Q82" s="341"/>
      <c r="R82" s="341"/>
      <c r="S82" s="341"/>
      <c r="T82" s="341"/>
      <c r="U82" s="341"/>
      <c r="V82" s="341"/>
      <c r="W82" s="341"/>
      <c r="X82" s="341"/>
      <c r="Y82" s="341"/>
      <c r="Z82" s="341"/>
    </row>
    <row r="83" spans="1:26" ht="14.25" customHeight="1">
      <c r="A83" s="330"/>
      <c r="B83" s="330"/>
      <c r="C83" s="330"/>
      <c r="D83" s="331"/>
      <c r="E83" s="330"/>
      <c r="F83" s="331"/>
      <c r="G83" s="330"/>
      <c r="H83" s="330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342"/>
      <c r="B84" s="342" t="s">
        <v>339</v>
      </c>
      <c r="C84" s="342"/>
      <c r="D84" s="343">
        <v>759546.42</v>
      </c>
      <c r="E84" s="342"/>
      <c r="F84" s="343"/>
      <c r="G84" s="342"/>
      <c r="H84" s="342"/>
      <c r="I84" s="342"/>
      <c r="J84" s="342"/>
      <c r="K84" s="342"/>
      <c r="L84" s="342"/>
      <c r="M84" s="342"/>
      <c r="N84" s="342"/>
      <c r="O84" s="342"/>
      <c r="P84" s="342"/>
      <c r="Q84" s="342"/>
      <c r="R84" s="342"/>
      <c r="S84" s="342"/>
      <c r="T84" s="342"/>
      <c r="U84" s="342"/>
      <c r="V84" s="342"/>
      <c r="W84" s="342"/>
      <c r="X84" s="342"/>
      <c r="Y84" s="342"/>
      <c r="Z84" s="342"/>
    </row>
    <row r="85" spans="1:26" ht="14.25" customHeight="1">
      <c r="A85" s="330"/>
      <c r="B85" s="330"/>
      <c r="C85" s="330"/>
      <c r="D85" s="331"/>
      <c r="E85" s="330"/>
      <c r="F85" s="331"/>
      <c r="G85" s="330"/>
      <c r="H85" s="330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330"/>
      <c r="B86" s="330"/>
      <c r="C86" s="330"/>
      <c r="D86" s="331"/>
      <c r="E86" s="330"/>
      <c r="F86" s="331"/>
      <c r="G86" s="330"/>
      <c r="H86" s="330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330"/>
      <c r="B87" s="330"/>
      <c r="C87" s="330"/>
      <c r="D87" s="331">
        <f>D84-D62</f>
        <v>0</v>
      </c>
      <c r="E87" s="330"/>
      <c r="F87" s="331"/>
      <c r="G87" s="330"/>
      <c r="H87" s="330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330"/>
      <c r="B88" s="330"/>
      <c r="C88" s="330"/>
      <c r="D88" s="331"/>
      <c r="E88" s="330"/>
      <c r="F88" s="331"/>
      <c r="G88" s="330"/>
      <c r="H88" s="330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330"/>
      <c r="B89" s="330"/>
      <c r="C89" s="330"/>
      <c r="D89" s="331"/>
      <c r="E89" s="330"/>
      <c r="F89" s="331"/>
      <c r="G89" s="330"/>
      <c r="H89" s="330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330"/>
      <c r="B90" s="330"/>
      <c r="C90" s="330"/>
      <c r="D90" s="331"/>
      <c r="E90" s="330"/>
      <c r="F90" s="331"/>
      <c r="G90" s="330"/>
      <c r="H90" s="330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330"/>
      <c r="B91" s="330"/>
      <c r="C91" s="330"/>
      <c r="D91" s="331"/>
      <c r="E91" s="330"/>
      <c r="F91" s="331"/>
      <c r="G91" s="330"/>
      <c r="H91" s="330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330"/>
      <c r="B92" s="330"/>
      <c r="C92" s="330"/>
      <c r="D92" s="331"/>
      <c r="E92" s="330"/>
      <c r="F92" s="331"/>
      <c r="G92" s="330"/>
      <c r="H92" s="330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330"/>
      <c r="B93" s="330"/>
      <c r="C93" s="330"/>
      <c r="D93" s="331"/>
      <c r="E93" s="330"/>
      <c r="F93" s="331"/>
      <c r="G93" s="330"/>
      <c r="H93" s="330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330"/>
      <c r="B94" s="330"/>
      <c r="C94" s="330"/>
      <c r="D94" s="331"/>
      <c r="E94" s="330"/>
      <c r="F94" s="331"/>
      <c r="G94" s="330"/>
      <c r="H94" s="330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330"/>
      <c r="B95" s="330"/>
      <c r="C95" s="330"/>
      <c r="D95" s="331"/>
      <c r="E95" s="330"/>
      <c r="F95" s="331"/>
      <c r="G95" s="330"/>
      <c r="H95" s="330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330"/>
      <c r="B96" s="330"/>
      <c r="C96" s="330"/>
      <c r="D96" s="331"/>
      <c r="E96" s="330"/>
      <c r="F96" s="331"/>
      <c r="G96" s="330"/>
      <c r="H96" s="330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330"/>
      <c r="B97" s="330"/>
      <c r="C97" s="330"/>
      <c r="D97" s="331"/>
      <c r="E97" s="330"/>
      <c r="F97" s="331"/>
      <c r="G97" s="330"/>
      <c r="H97" s="330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330"/>
      <c r="B98" s="330"/>
      <c r="C98" s="330"/>
      <c r="D98" s="331"/>
      <c r="E98" s="330"/>
      <c r="F98" s="331"/>
      <c r="G98" s="330"/>
      <c r="H98" s="330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330"/>
      <c r="B99" s="330"/>
      <c r="C99" s="330"/>
      <c r="D99" s="331"/>
      <c r="E99" s="330"/>
      <c r="F99" s="331"/>
      <c r="G99" s="330"/>
      <c r="H99" s="330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330"/>
      <c r="B100" s="330"/>
      <c r="C100" s="330"/>
      <c r="D100" s="331"/>
      <c r="E100" s="330"/>
      <c r="F100" s="331"/>
      <c r="G100" s="330"/>
      <c r="H100" s="330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330"/>
      <c r="B101" s="330"/>
      <c r="C101" s="330"/>
      <c r="D101" s="331"/>
      <c r="E101" s="330"/>
      <c r="F101" s="331"/>
      <c r="G101" s="330"/>
      <c r="H101" s="330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330"/>
      <c r="B102" s="330"/>
      <c r="C102" s="330"/>
      <c r="D102" s="331"/>
      <c r="E102" s="330"/>
      <c r="F102" s="331"/>
      <c r="G102" s="330"/>
      <c r="H102" s="330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330"/>
      <c r="B103" s="330"/>
      <c r="C103" s="330"/>
      <c r="D103" s="331"/>
      <c r="E103" s="330"/>
      <c r="F103" s="331"/>
      <c r="G103" s="330"/>
      <c r="H103" s="330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330"/>
      <c r="B104" s="330"/>
      <c r="C104" s="330"/>
      <c r="D104" s="331"/>
      <c r="E104" s="330"/>
      <c r="F104" s="331"/>
      <c r="G104" s="330"/>
      <c r="H104" s="330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330"/>
      <c r="B105" s="330"/>
      <c r="C105" s="330"/>
      <c r="D105" s="331"/>
      <c r="E105" s="330"/>
      <c r="F105" s="331"/>
      <c r="G105" s="330"/>
      <c r="H105" s="330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330"/>
      <c r="B106" s="330"/>
      <c r="C106" s="330"/>
      <c r="D106" s="331"/>
      <c r="E106" s="330"/>
      <c r="F106" s="331"/>
      <c r="G106" s="330"/>
      <c r="H106" s="330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330"/>
      <c r="B107" s="330"/>
      <c r="C107" s="330"/>
      <c r="D107" s="331"/>
      <c r="E107" s="330"/>
      <c r="F107" s="331"/>
      <c r="G107" s="330"/>
      <c r="H107" s="330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330"/>
      <c r="B108" s="330"/>
      <c r="C108" s="330"/>
      <c r="D108" s="331"/>
      <c r="E108" s="330"/>
      <c r="F108" s="331"/>
      <c r="G108" s="330"/>
      <c r="H108" s="330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330"/>
      <c r="B109" s="330"/>
      <c r="C109" s="330"/>
      <c r="D109" s="331"/>
      <c r="E109" s="330"/>
      <c r="F109" s="331"/>
      <c r="G109" s="330"/>
      <c r="H109" s="330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330"/>
      <c r="B110" s="330"/>
      <c r="C110" s="330"/>
      <c r="D110" s="331"/>
      <c r="E110" s="330"/>
      <c r="F110" s="331"/>
      <c r="G110" s="330"/>
      <c r="H110" s="330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330"/>
      <c r="B111" s="330"/>
      <c r="C111" s="330"/>
      <c r="D111" s="331"/>
      <c r="E111" s="330"/>
      <c r="F111" s="331"/>
      <c r="G111" s="330"/>
      <c r="H111" s="330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330"/>
      <c r="B112" s="330"/>
      <c r="C112" s="330"/>
      <c r="D112" s="331"/>
      <c r="E112" s="330"/>
      <c r="F112" s="331"/>
      <c r="G112" s="330"/>
      <c r="H112" s="330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330"/>
      <c r="B113" s="330"/>
      <c r="C113" s="330"/>
      <c r="D113" s="331"/>
      <c r="E113" s="330"/>
      <c r="F113" s="331"/>
      <c r="G113" s="330"/>
      <c r="H113" s="330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330"/>
      <c r="B114" s="330"/>
      <c r="C114" s="330"/>
      <c r="D114" s="331"/>
      <c r="E114" s="330"/>
      <c r="F114" s="331"/>
      <c r="G114" s="330"/>
      <c r="H114" s="330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330"/>
      <c r="B115" s="330"/>
      <c r="C115" s="330"/>
      <c r="D115" s="331"/>
      <c r="E115" s="330"/>
      <c r="F115" s="331"/>
      <c r="G115" s="330"/>
      <c r="H115" s="330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330"/>
      <c r="B116" s="330"/>
      <c r="C116" s="330"/>
      <c r="D116" s="331"/>
      <c r="E116" s="330"/>
      <c r="F116" s="331"/>
      <c r="G116" s="330"/>
      <c r="H116" s="330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330"/>
      <c r="B117" s="330"/>
      <c r="C117" s="330"/>
      <c r="D117" s="331"/>
      <c r="E117" s="330"/>
      <c r="F117" s="331"/>
      <c r="G117" s="330"/>
      <c r="H117" s="330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330"/>
      <c r="B118" s="330"/>
      <c r="C118" s="330"/>
      <c r="D118" s="331"/>
      <c r="E118" s="330"/>
      <c r="F118" s="331"/>
      <c r="G118" s="330"/>
      <c r="H118" s="330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330"/>
      <c r="B119" s="330"/>
      <c r="C119" s="330"/>
      <c r="D119" s="331"/>
      <c r="E119" s="330"/>
      <c r="F119" s="331"/>
      <c r="G119" s="330"/>
      <c r="H119" s="330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330"/>
      <c r="B120" s="330"/>
      <c r="C120" s="330"/>
      <c r="D120" s="331"/>
      <c r="E120" s="330"/>
      <c r="F120" s="331"/>
      <c r="G120" s="330"/>
      <c r="H120" s="33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330"/>
      <c r="B121" s="330"/>
      <c r="C121" s="330"/>
      <c r="D121" s="331"/>
      <c r="E121" s="330"/>
      <c r="F121" s="331"/>
      <c r="G121" s="330"/>
      <c r="H121" s="330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330"/>
      <c r="B122" s="330"/>
      <c r="C122" s="330"/>
      <c r="D122" s="331"/>
      <c r="E122" s="330"/>
      <c r="F122" s="331"/>
      <c r="G122" s="330"/>
      <c r="H122" s="330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330"/>
      <c r="B123" s="330"/>
      <c r="C123" s="330"/>
      <c r="D123" s="331"/>
      <c r="E123" s="330"/>
      <c r="F123" s="331"/>
      <c r="G123" s="330"/>
      <c r="H123" s="330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330"/>
      <c r="B124" s="330"/>
      <c r="C124" s="330"/>
      <c r="D124" s="331"/>
      <c r="E124" s="330"/>
      <c r="F124" s="331"/>
      <c r="G124" s="330"/>
      <c r="H124" s="330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330"/>
      <c r="B125" s="330"/>
      <c r="C125" s="330"/>
      <c r="D125" s="331"/>
      <c r="E125" s="330"/>
      <c r="F125" s="331"/>
      <c r="G125" s="330"/>
      <c r="H125" s="330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330"/>
      <c r="B126" s="330"/>
      <c r="C126" s="330"/>
      <c r="D126" s="331"/>
      <c r="E126" s="330"/>
      <c r="F126" s="331"/>
      <c r="G126" s="330"/>
      <c r="H126" s="330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330"/>
      <c r="B127" s="330"/>
      <c r="C127" s="330"/>
      <c r="D127" s="331"/>
      <c r="E127" s="330"/>
      <c r="F127" s="331"/>
      <c r="G127" s="330"/>
      <c r="H127" s="330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330"/>
      <c r="B128" s="330"/>
      <c r="C128" s="330"/>
      <c r="D128" s="331"/>
      <c r="E128" s="330"/>
      <c r="F128" s="331"/>
      <c r="G128" s="330"/>
      <c r="H128" s="330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330"/>
      <c r="B129" s="330"/>
      <c r="C129" s="330"/>
      <c r="D129" s="331"/>
      <c r="E129" s="330"/>
      <c r="F129" s="331"/>
      <c r="G129" s="330"/>
      <c r="H129" s="330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330"/>
      <c r="B130" s="330"/>
      <c r="C130" s="330"/>
      <c r="D130" s="331"/>
      <c r="E130" s="330"/>
      <c r="F130" s="331"/>
      <c r="G130" s="330"/>
      <c r="H130" s="330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330"/>
      <c r="B131" s="330"/>
      <c r="C131" s="330"/>
      <c r="D131" s="331"/>
      <c r="E131" s="330"/>
      <c r="F131" s="331"/>
      <c r="G131" s="330"/>
      <c r="H131" s="330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330"/>
      <c r="B132" s="330"/>
      <c r="C132" s="330"/>
      <c r="D132" s="331"/>
      <c r="E132" s="330"/>
      <c r="F132" s="331"/>
      <c r="G132" s="330"/>
      <c r="H132" s="330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330"/>
      <c r="B133" s="330"/>
      <c r="C133" s="330"/>
      <c r="D133" s="331"/>
      <c r="E133" s="330"/>
      <c r="F133" s="331"/>
      <c r="G133" s="330"/>
      <c r="H133" s="330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330"/>
      <c r="B134" s="330"/>
      <c r="C134" s="330"/>
      <c r="D134" s="331"/>
      <c r="E134" s="330"/>
      <c r="F134" s="331"/>
      <c r="G134" s="330"/>
      <c r="H134" s="330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330"/>
      <c r="B135" s="330"/>
      <c r="C135" s="330"/>
      <c r="D135" s="331"/>
      <c r="E135" s="330"/>
      <c r="F135" s="331"/>
      <c r="G135" s="330"/>
      <c r="H135" s="330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330"/>
      <c r="B136" s="330"/>
      <c r="C136" s="330"/>
      <c r="D136" s="331"/>
      <c r="E136" s="330"/>
      <c r="F136" s="331"/>
      <c r="G136" s="330"/>
      <c r="H136" s="330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330"/>
      <c r="B137" s="330"/>
      <c r="C137" s="330"/>
      <c r="D137" s="331"/>
      <c r="E137" s="330"/>
      <c r="F137" s="331"/>
      <c r="G137" s="330"/>
      <c r="H137" s="330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330"/>
      <c r="B138" s="330"/>
      <c r="C138" s="330"/>
      <c r="D138" s="331"/>
      <c r="E138" s="330"/>
      <c r="F138" s="331"/>
      <c r="G138" s="330"/>
      <c r="H138" s="330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330"/>
      <c r="B139" s="330"/>
      <c r="C139" s="330"/>
      <c r="D139" s="331"/>
      <c r="E139" s="330"/>
      <c r="F139" s="331"/>
      <c r="G139" s="330"/>
      <c r="H139" s="330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330"/>
      <c r="B140" s="330"/>
      <c r="C140" s="330"/>
      <c r="D140" s="331"/>
      <c r="E140" s="330"/>
      <c r="F140" s="331"/>
      <c r="G140" s="330"/>
      <c r="H140" s="330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330"/>
      <c r="B141" s="330"/>
      <c r="C141" s="330"/>
      <c r="D141" s="331"/>
      <c r="E141" s="330"/>
      <c r="F141" s="331"/>
      <c r="G141" s="330"/>
      <c r="H141" s="330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330"/>
      <c r="B142" s="330"/>
      <c r="C142" s="330"/>
      <c r="D142" s="331"/>
      <c r="E142" s="330"/>
      <c r="F142" s="331"/>
      <c r="G142" s="330"/>
      <c r="H142" s="330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330"/>
      <c r="B143" s="330"/>
      <c r="C143" s="330"/>
      <c r="D143" s="331"/>
      <c r="E143" s="330"/>
      <c r="F143" s="331"/>
      <c r="G143" s="330"/>
      <c r="H143" s="330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330"/>
      <c r="B144" s="330"/>
      <c r="C144" s="330"/>
      <c r="D144" s="331"/>
      <c r="E144" s="330"/>
      <c r="F144" s="331"/>
      <c r="G144" s="330"/>
      <c r="H144" s="330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330"/>
      <c r="B145" s="330"/>
      <c r="C145" s="330"/>
      <c r="D145" s="331"/>
      <c r="E145" s="330"/>
      <c r="F145" s="331"/>
      <c r="G145" s="330"/>
      <c r="H145" s="330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330"/>
      <c r="B146" s="330"/>
      <c r="C146" s="330"/>
      <c r="D146" s="331"/>
      <c r="E146" s="330"/>
      <c r="F146" s="331"/>
      <c r="G146" s="330"/>
      <c r="H146" s="330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330"/>
      <c r="B147" s="330"/>
      <c r="C147" s="330"/>
      <c r="D147" s="331"/>
      <c r="E147" s="330"/>
      <c r="F147" s="331"/>
      <c r="G147" s="330"/>
      <c r="H147" s="330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330"/>
      <c r="B148" s="330"/>
      <c r="C148" s="330"/>
      <c r="D148" s="331"/>
      <c r="E148" s="330"/>
      <c r="F148" s="331"/>
      <c r="G148" s="330"/>
      <c r="H148" s="330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330"/>
      <c r="B149" s="330"/>
      <c r="C149" s="330"/>
      <c r="D149" s="331"/>
      <c r="E149" s="330"/>
      <c r="F149" s="331"/>
      <c r="G149" s="330"/>
      <c r="H149" s="330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330"/>
      <c r="B150" s="330"/>
      <c r="C150" s="330"/>
      <c r="D150" s="331"/>
      <c r="E150" s="330"/>
      <c r="F150" s="331"/>
      <c r="G150" s="330"/>
      <c r="H150" s="330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330"/>
      <c r="B151" s="330"/>
      <c r="C151" s="330"/>
      <c r="D151" s="331"/>
      <c r="E151" s="330"/>
      <c r="F151" s="331"/>
      <c r="G151" s="330"/>
      <c r="H151" s="330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330"/>
      <c r="B152" s="330"/>
      <c r="C152" s="330"/>
      <c r="D152" s="331"/>
      <c r="E152" s="330"/>
      <c r="F152" s="331"/>
      <c r="G152" s="330"/>
      <c r="H152" s="330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330"/>
      <c r="B153" s="330"/>
      <c r="C153" s="330"/>
      <c r="D153" s="331"/>
      <c r="E153" s="330"/>
      <c r="F153" s="331"/>
      <c r="G153" s="330"/>
      <c r="H153" s="330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330"/>
      <c r="B154" s="330"/>
      <c r="C154" s="330"/>
      <c r="D154" s="331"/>
      <c r="E154" s="330"/>
      <c r="F154" s="331"/>
      <c r="G154" s="330"/>
      <c r="H154" s="330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330"/>
      <c r="B155" s="330"/>
      <c r="C155" s="330"/>
      <c r="D155" s="331"/>
      <c r="E155" s="330"/>
      <c r="F155" s="331"/>
      <c r="G155" s="330"/>
      <c r="H155" s="330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330"/>
      <c r="B156" s="330"/>
      <c r="C156" s="330"/>
      <c r="D156" s="331"/>
      <c r="E156" s="330"/>
      <c r="F156" s="331"/>
      <c r="G156" s="330"/>
      <c r="H156" s="330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330"/>
      <c r="B157" s="330"/>
      <c r="C157" s="330"/>
      <c r="D157" s="331"/>
      <c r="E157" s="330"/>
      <c r="F157" s="331"/>
      <c r="G157" s="330"/>
      <c r="H157" s="330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330"/>
      <c r="B158" s="330"/>
      <c r="C158" s="330"/>
      <c r="D158" s="331"/>
      <c r="E158" s="330"/>
      <c r="F158" s="331"/>
      <c r="G158" s="330"/>
      <c r="H158" s="330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330"/>
      <c r="B159" s="330"/>
      <c r="C159" s="330"/>
      <c r="D159" s="331"/>
      <c r="E159" s="330"/>
      <c r="F159" s="331"/>
      <c r="G159" s="330"/>
      <c r="H159" s="330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330"/>
      <c r="B160" s="330"/>
      <c r="C160" s="330"/>
      <c r="D160" s="331"/>
      <c r="E160" s="330"/>
      <c r="F160" s="331"/>
      <c r="G160" s="330"/>
      <c r="H160" s="330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330"/>
      <c r="B161" s="330"/>
      <c r="C161" s="330"/>
      <c r="D161" s="331"/>
      <c r="E161" s="330"/>
      <c r="F161" s="331"/>
      <c r="G161" s="330"/>
      <c r="H161" s="330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330"/>
      <c r="B162" s="330"/>
      <c r="C162" s="330"/>
      <c r="D162" s="331"/>
      <c r="E162" s="330"/>
      <c r="F162" s="331"/>
      <c r="G162" s="330"/>
      <c r="H162" s="330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330"/>
      <c r="B163" s="330"/>
      <c r="C163" s="330"/>
      <c r="D163" s="331"/>
      <c r="E163" s="330"/>
      <c r="F163" s="331"/>
      <c r="G163" s="330"/>
      <c r="H163" s="330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330"/>
      <c r="B164" s="330"/>
      <c r="C164" s="330"/>
      <c r="D164" s="331"/>
      <c r="E164" s="330"/>
      <c r="F164" s="331"/>
      <c r="G164" s="330"/>
      <c r="H164" s="330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330"/>
      <c r="B165" s="330"/>
      <c r="C165" s="330"/>
      <c r="D165" s="331"/>
      <c r="E165" s="330"/>
      <c r="F165" s="331"/>
      <c r="G165" s="330"/>
      <c r="H165" s="330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330"/>
      <c r="B166" s="330"/>
      <c r="C166" s="330"/>
      <c r="D166" s="331"/>
      <c r="E166" s="330"/>
      <c r="F166" s="331"/>
      <c r="G166" s="330"/>
      <c r="H166" s="330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330"/>
      <c r="B167" s="330"/>
      <c r="C167" s="330"/>
      <c r="D167" s="331"/>
      <c r="E167" s="330"/>
      <c r="F167" s="331"/>
      <c r="G167" s="330"/>
      <c r="H167" s="330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330"/>
      <c r="B168" s="330"/>
      <c r="C168" s="330"/>
      <c r="D168" s="331"/>
      <c r="E168" s="330"/>
      <c r="F168" s="331"/>
      <c r="G168" s="330"/>
      <c r="H168" s="330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330"/>
      <c r="B169" s="330"/>
      <c r="C169" s="330"/>
      <c r="D169" s="331"/>
      <c r="E169" s="330"/>
      <c r="F169" s="331"/>
      <c r="G169" s="330"/>
      <c r="H169" s="330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330"/>
      <c r="B170" s="330"/>
      <c r="C170" s="330"/>
      <c r="D170" s="331"/>
      <c r="E170" s="330"/>
      <c r="F170" s="331"/>
      <c r="G170" s="330"/>
      <c r="H170" s="330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330"/>
      <c r="B171" s="330"/>
      <c r="C171" s="330"/>
      <c r="D171" s="331"/>
      <c r="E171" s="330"/>
      <c r="F171" s="331"/>
      <c r="G171" s="330"/>
      <c r="H171" s="330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330"/>
      <c r="B172" s="330"/>
      <c r="C172" s="330"/>
      <c r="D172" s="331"/>
      <c r="E172" s="330"/>
      <c r="F172" s="331"/>
      <c r="G172" s="330"/>
      <c r="H172" s="330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330"/>
      <c r="B173" s="330"/>
      <c r="C173" s="330"/>
      <c r="D173" s="331"/>
      <c r="E173" s="330"/>
      <c r="F173" s="331"/>
      <c r="G173" s="330"/>
      <c r="H173" s="330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330"/>
      <c r="B174" s="330"/>
      <c r="C174" s="330"/>
      <c r="D174" s="331"/>
      <c r="E174" s="330"/>
      <c r="F174" s="331"/>
      <c r="G174" s="330"/>
      <c r="H174" s="330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330"/>
      <c r="B175" s="330"/>
      <c r="C175" s="330"/>
      <c r="D175" s="331"/>
      <c r="E175" s="330"/>
      <c r="F175" s="331"/>
      <c r="G175" s="330"/>
      <c r="H175" s="330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330"/>
      <c r="B176" s="330"/>
      <c r="C176" s="330"/>
      <c r="D176" s="331"/>
      <c r="E176" s="330"/>
      <c r="F176" s="331"/>
      <c r="G176" s="330"/>
      <c r="H176" s="330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330"/>
      <c r="B177" s="330"/>
      <c r="C177" s="330"/>
      <c r="D177" s="331"/>
      <c r="E177" s="330"/>
      <c r="F177" s="331"/>
      <c r="G177" s="330"/>
      <c r="H177" s="330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330"/>
      <c r="B178" s="330"/>
      <c r="C178" s="330"/>
      <c r="D178" s="331"/>
      <c r="E178" s="330"/>
      <c r="F178" s="331"/>
      <c r="G178" s="330"/>
      <c r="H178" s="330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330"/>
      <c r="B179" s="330"/>
      <c r="C179" s="330"/>
      <c r="D179" s="331"/>
      <c r="E179" s="330"/>
      <c r="F179" s="331"/>
      <c r="G179" s="330"/>
      <c r="H179" s="330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330"/>
      <c r="B180" s="330"/>
      <c r="C180" s="330"/>
      <c r="D180" s="331"/>
      <c r="E180" s="330"/>
      <c r="F180" s="331"/>
      <c r="G180" s="330"/>
      <c r="H180" s="330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330"/>
      <c r="B181" s="330"/>
      <c r="C181" s="330"/>
      <c r="D181" s="331"/>
      <c r="E181" s="330"/>
      <c r="F181" s="331"/>
      <c r="G181" s="330"/>
      <c r="H181" s="330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330"/>
      <c r="B182" s="330"/>
      <c r="C182" s="330"/>
      <c r="D182" s="331"/>
      <c r="E182" s="330"/>
      <c r="F182" s="331"/>
      <c r="G182" s="330"/>
      <c r="H182" s="330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330"/>
      <c r="B183" s="330"/>
      <c r="C183" s="330"/>
      <c r="D183" s="331"/>
      <c r="E183" s="330"/>
      <c r="F183" s="331"/>
      <c r="G183" s="330"/>
      <c r="H183" s="330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330"/>
      <c r="B184" s="330"/>
      <c r="C184" s="330"/>
      <c r="D184" s="331"/>
      <c r="E184" s="330"/>
      <c r="F184" s="331"/>
      <c r="G184" s="330"/>
      <c r="H184" s="330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330"/>
      <c r="B185" s="330"/>
      <c r="C185" s="330"/>
      <c r="D185" s="331"/>
      <c r="E185" s="330"/>
      <c r="F185" s="331"/>
      <c r="G185" s="330"/>
      <c r="H185" s="330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330"/>
      <c r="B186" s="330"/>
      <c r="C186" s="330"/>
      <c r="D186" s="331"/>
      <c r="E186" s="330"/>
      <c r="F186" s="331"/>
      <c r="G186" s="330"/>
      <c r="H186" s="330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330"/>
      <c r="B187" s="330"/>
      <c r="C187" s="330"/>
      <c r="D187" s="331"/>
      <c r="E187" s="330"/>
      <c r="F187" s="331"/>
      <c r="G187" s="330"/>
      <c r="H187" s="330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330"/>
      <c r="B188" s="330"/>
      <c r="C188" s="330"/>
      <c r="D188" s="331"/>
      <c r="E188" s="330"/>
      <c r="F188" s="331"/>
      <c r="G188" s="330"/>
      <c r="H188" s="330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330"/>
      <c r="B189" s="330"/>
      <c r="C189" s="330"/>
      <c r="D189" s="331"/>
      <c r="E189" s="330"/>
      <c r="F189" s="331"/>
      <c r="G189" s="330"/>
      <c r="H189" s="330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330"/>
      <c r="B190" s="330"/>
      <c r="C190" s="330"/>
      <c r="D190" s="331"/>
      <c r="E190" s="330"/>
      <c r="F190" s="331"/>
      <c r="G190" s="330"/>
      <c r="H190" s="330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330"/>
      <c r="B191" s="330"/>
      <c r="C191" s="330"/>
      <c r="D191" s="331"/>
      <c r="E191" s="330"/>
      <c r="F191" s="331"/>
      <c r="G191" s="330"/>
      <c r="H191" s="330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330"/>
      <c r="B192" s="330"/>
      <c r="C192" s="330"/>
      <c r="D192" s="331"/>
      <c r="E192" s="330"/>
      <c r="F192" s="331"/>
      <c r="G192" s="330"/>
      <c r="H192" s="330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330"/>
      <c r="B193" s="330"/>
      <c r="C193" s="330"/>
      <c r="D193" s="331"/>
      <c r="E193" s="330"/>
      <c r="F193" s="331"/>
      <c r="G193" s="330"/>
      <c r="H193" s="330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330"/>
      <c r="B194" s="330"/>
      <c r="C194" s="330"/>
      <c r="D194" s="331"/>
      <c r="E194" s="330"/>
      <c r="F194" s="331"/>
      <c r="G194" s="330"/>
      <c r="H194" s="330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330"/>
      <c r="B195" s="330"/>
      <c r="C195" s="330"/>
      <c r="D195" s="331"/>
      <c r="E195" s="330"/>
      <c r="F195" s="331"/>
      <c r="G195" s="330"/>
      <c r="H195" s="330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330"/>
      <c r="B196" s="330"/>
      <c r="C196" s="330"/>
      <c r="D196" s="331"/>
      <c r="E196" s="330"/>
      <c r="F196" s="331"/>
      <c r="G196" s="330"/>
      <c r="H196" s="330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330"/>
      <c r="B197" s="330"/>
      <c r="C197" s="330"/>
      <c r="D197" s="331"/>
      <c r="E197" s="330"/>
      <c r="F197" s="331"/>
      <c r="G197" s="330"/>
      <c r="H197" s="330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330"/>
      <c r="B198" s="330"/>
      <c r="C198" s="330"/>
      <c r="D198" s="331"/>
      <c r="E198" s="330"/>
      <c r="F198" s="331"/>
      <c r="G198" s="330"/>
      <c r="H198" s="330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330"/>
      <c r="B199" s="330"/>
      <c r="C199" s="330"/>
      <c r="D199" s="331"/>
      <c r="E199" s="330"/>
      <c r="F199" s="331"/>
      <c r="G199" s="330"/>
      <c r="H199" s="330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330"/>
      <c r="B200" s="330"/>
      <c r="C200" s="330"/>
      <c r="D200" s="331"/>
      <c r="E200" s="330"/>
      <c r="F200" s="331"/>
      <c r="G200" s="330"/>
      <c r="H200" s="330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330"/>
      <c r="B201" s="330"/>
      <c r="C201" s="330"/>
      <c r="D201" s="331"/>
      <c r="E201" s="330"/>
      <c r="F201" s="331"/>
      <c r="G201" s="330"/>
      <c r="H201" s="330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330"/>
      <c r="B202" s="330"/>
      <c r="C202" s="330"/>
      <c r="D202" s="331"/>
      <c r="E202" s="330"/>
      <c r="F202" s="331"/>
      <c r="G202" s="330"/>
      <c r="H202" s="330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330"/>
      <c r="B203" s="330"/>
      <c r="C203" s="330"/>
      <c r="D203" s="331"/>
      <c r="E203" s="330"/>
      <c r="F203" s="331"/>
      <c r="G203" s="330"/>
      <c r="H203" s="330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330"/>
      <c r="B204" s="330"/>
      <c r="C204" s="330"/>
      <c r="D204" s="331"/>
      <c r="E204" s="330"/>
      <c r="F204" s="331"/>
      <c r="G204" s="330"/>
      <c r="H204" s="330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330"/>
      <c r="B205" s="330"/>
      <c r="C205" s="330"/>
      <c r="D205" s="331"/>
      <c r="E205" s="330"/>
      <c r="F205" s="331"/>
      <c r="G205" s="330"/>
      <c r="H205" s="330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330"/>
      <c r="B206" s="330"/>
      <c r="C206" s="330"/>
      <c r="D206" s="331"/>
      <c r="E206" s="330"/>
      <c r="F206" s="331"/>
      <c r="G206" s="330"/>
      <c r="H206" s="330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330"/>
      <c r="B207" s="330"/>
      <c r="C207" s="330"/>
      <c r="D207" s="331"/>
      <c r="E207" s="330"/>
      <c r="F207" s="331"/>
      <c r="G207" s="330"/>
      <c r="H207" s="330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330"/>
      <c r="B208" s="330"/>
      <c r="C208" s="330"/>
      <c r="D208" s="331"/>
      <c r="E208" s="330"/>
      <c r="F208" s="331"/>
      <c r="G208" s="330"/>
      <c r="H208" s="330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330"/>
      <c r="B209" s="330"/>
      <c r="C209" s="330"/>
      <c r="D209" s="331"/>
      <c r="E209" s="330"/>
      <c r="F209" s="331"/>
      <c r="G209" s="330"/>
      <c r="H209" s="330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330"/>
      <c r="B210" s="330"/>
      <c r="C210" s="330"/>
      <c r="D210" s="331"/>
      <c r="E210" s="330"/>
      <c r="F210" s="331"/>
      <c r="G210" s="330"/>
      <c r="H210" s="330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330"/>
      <c r="B211" s="330"/>
      <c r="C211" s="330"/>
      <c r="D211" s="331"/>
      <c r="E211" s="330"/>
      <c r="F211" s="331"/>
      <c r="G211" s="330"/>
      <c r="H211" s="330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330"/>
      <c r="B212" s="330"/>
      <c r="C212" s="330"/>
      <c r="D212" s="331"/>
      <c r="E212" s="330"/>
      <c r="F212" s="331"/>
      <c r="G212" s="330"/>
      <c r="H212" s="330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330"/>
      <c r="B213" s="330"/>
      <c r="C213" s="330"/>
      <c r="D213" s="331"/>
      <c r="E213" s="330"/>
      <c r="F213" s="331"/>
      <c r="G213" s="330"/>
      <c r="H213" s="330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330"/>
      <c r="B214" s="330"/>
      <c r="C214" s="330"/>
      <c r="D214" s="331"/>
      <c r="E214" s="330"/>
      <c r="F214" s="331"/>
      <c r="G214" s="330"/>
      <c r="H214" s="330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330"/>
      <c r="B215" s="330"/>
      <c r="C215" s="330"/>
      <c r="D215" s="331"/>
      <c r="E215" s="330"/>
      <c r="F215" s="331"/>
      <c r="G215" s="330"/>
      <c r="H215" s="330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330"/>
      <c r="B216" s="330"/>
      <c r="C216" s="330"/>
      <c r="D216" s="331"/>
      <c r="E216" s="330"/>
      <c r="F216" s="331"/>
      <c r="G216" s="330"/>
      <c r="H216" s="330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330"/>
      <c r="B217" s="330"/>
      <c r="C217" s="330"/>
      <c r="D217" s="331"/>
      <c r="E217" s="330"/>
      <c r="F217" s="331"/>
      <c r="G217" s="330"/>
      <c r="H217" s="330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330"/>
      <c r="B218" s="330"/>
      <c r="C218" s="330"/>
      <c r="D218" s="331"/>
      <c r="E218" s="330"/>
      <c r="F218" s="331"/>
      <c r="G218" s="330"/>
      <c r="H218" s="330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330"/>
      <c r="B219" s="330"/>
      <c r="C219" s="330"/>
      <c r="D219" s="331"/>
      <c r="E219" s="330"/>
      <c r="F219" s="331"/>
      <c r="G219" s="330"/>
      <c r="H219" s="330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330"/>
      <c r="B220" s="330"/>
      <c r="C220" s="330"/>
      <c r="D220" s="331"/>
      <c r="E220" s="330"/>
      <c r="F220" s="331"/>
      <c r="G220" s="330"/>
      <c r="H220" s="330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330"/>
      <c r="B221" s="330"/>
      <c r="C221" s="330"/>
      <c r="D221" s="331"/>
      <c r="E221" s="330"/>
      <c r="F221" s="331"/>
      <c r="G221" s="330"/>
      <c r="H221" s="330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330"/>
      <c r="B222" s="330"/>
      <c r="C222" s="330"/>
      <c r="D222" s="331"/>
      <c r="E222" s="330"/>
      <c r="F222" s="331"/>
      <c r="G222" s="330"/>
      <c r="H222" s="330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330"/>
      <c r="B223" s="330"/>
      <c r="C223" s="330"/>
      <c r="D223" s="331"/>
      <c r="E223" s="330"/>
      <c r="F223" s="331"/>
      <c r="G223" s="330"/>
      <c r="H223" s="330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330"/>
      <c r="B224" s="330"/>
      <c r="C224" s="330"/>
      <c r="D224" s="331"/>
      <c r="E224" s="330"/>
      <c r="F224" s="331"/>
      <c r="G224" s="330"/>
      <c r="H224" s="330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330"/>
      <c r="B225" s="330"/>
      <c r="C225" s="330"/>
      <c r="D225" s="331"/>
      <c r="E225" s="330"/>
      <c r="F225" s="331"/>
      <c r="G225" s="330"/>
      <c r="H225" s="330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330"/>
      <c r="B226" s="330"/>
      <c r="C226" s="330"/>
      <c r="D226" s="331"/>
      <c r="E226" s="330"/>
      <c r="F226" s="331"/>
      <c r="G226" s="330"/>
      <c r="H226" s="330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330"/>
      <c r="B227" s="330"/>
      <c r="C227" s="330"/>
      <c r="D227" s="331"/>
      <c r="E227" s="330"/>
      <c r="F227" s="331"/>
      <c r="G227" s="330"/>
      <c r="H227" s="330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330"/>
      <c r="B228" s="330"/>
      <c r="C228" s="330"/>
      <c r="D228" s="331"/>
      <c r="E228" s="330"/>
      <c r="F228" s="331"/>
      <c r="G228" s="330"/>
      <c r="H228" s="330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330"/>
      <c r="B229" s="330"/>
      <c r="C229" s="330"/>
      <c r="D229" s="331"/>
      <c r="E229" s="330"/>
      <c r="F229" s="331"/>
      <c r="G229" s="330"/>
      <c r="H229" s="330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330"/>
      <c r="B230" s="330"/>
      <c r="C230" s="330"/>
      <c r="D230" s="331"/>
      <c r="E230" s="330"/>
      <c r="F230" s="331"/>
      <c r="G230" s="330"/>
      <c r="H230" s="330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330"/>
      <c r="B231" s="330"/>
      <c r="C231" s="330"/>
      <c r="D231" s="331"/>
      <c r="E231" s="330"/>
      <c r="F231" s="331"/>
      <c r="G231" s="330"/>
      <c r="H231" s="330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330"/>
      <c r="B232" s="330"/>
      <c r="C232" s="330"/>
      <c r="D232" s="331"/>
      <c r="E232" s="330"/>
      <c r="F232" s="331"/>
      <c r="G232" s="330"/>
      <c r="H232" s="330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330"/>
      <c r="B233" s="330"/>
      <c r="C233" s="330"/>
      <c r="D233" s="331"/>
      <c r="E233" s="330"/>
      <c r="F233" s="331"/>
      <c r="G233" s="330"/>
      <c r="H233" s="330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330"/>
      <c r="B234" s="330"/>
      <c r="C234" s="330"/>
      <c r="D234" s="331"/>
      <c r="E234" s="330"/>
      <c r="F234" s="331"/>
      <c r="G234" s="330"/>
      <c r="H234" s="330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330"/>
      <c r="B235" s="330"/>
      <c r="C235" s="330"/>
      <c r="D235" s="331"/>
      <c r="E235" s="330"/>
      <c r="F235" s="331"/>
      <c r="G235" s="330"/>
      <c r="H235" s="330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330"/>
      <c r="B236" s="330"/>
      <c r="C236" s="330"/>
      <c r="D236" s="331"/>
      <c r="E236" s="330"/>
      <c r="F236" s="331"/>
      <c r="G236" s="330"/>
      <c r="H236" s="330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330"/>
      <c r="B237" s="330"/>
      <c r="C237" s="330"/>
      <c r="D237" s="331"/>
      <c r="E237" s="330"/>
      <c r="F237" s="331"/>
      <c r="G237" s="330"/>
      <c r="H237" s="330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330"/>
      <c r="B238" s="330"/>
      <c r="C238" s="330"/>
      <c r="D238" s="331"/>
      <c r="E238" s="330"/>
      <c r="F238" s="331"/>
      <c r="G238" s="330"/>
      <c r="H238" s="330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330"/>
      <c r="B239" s="330"/>
      <c r="C239" s="330"/>
      <c r="D239" s="331"/>
      <c r="E239" s="330"/>
      <c r="F239" s="331"/>
      <c r="G239" s="330"/>
      <c r="H239" s="330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330"/>
      <c r="B240" s="330"/>
      <c r="C240" s="330"/>
      <c r="D240" s="331"/>
      <c r="E240" s="330"/>
      <c r="F240" s="331"/>
      <c r="G240" s="330"/>
      <c r="H240" s="330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330"/>
      <c r="B241" s="330"/>
      <c r="C241" s="330"/>
      <c r="D241" s="331"/>
      <c r="E241" s="330"/>
      <c r="F241" s="331"/>
      <c r="G241" s="330"/>
      <c r="H241" s="330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330"/>
      <c r="B242" s="330"/>
      <c r="C242" s="330"/>
      <c r="D242" s="331"/>
      <c r="E242" s="330"/>
      <c r="F242" s="331"/>
      <c r="G242" s="330"/>
      <c r="H242" s="330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330"/>
      <c r="B243" s="330"/>
      <c r="C243" s="330"/>
      <c r="D243" s="331"/>
      <c r="E243" s="330"/>
      <c r="F243" s="331"/>
      <c r="G243" s="330"/>
      <c r="H243" s="330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330"/>
      <c r="B244" s="330"/>
      <c r="C244" s="330"/>
      <c r="D244" s="331"/>
      <c r="E244" s="330"/>
      <c r="F244" s="331"/>
      <c r="G244" s="330"/>
      <c r="H244" s="330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330"/>
      <c r="B245" s="330"/>
      <c r="C245" s="330"/>
      <c r="D245" s="331"/>
      <c r="E245" s="330"/>
      <c r="F245" s="331"/>
      <c r="G245" s="330"/>
      <c r="H245" s="33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330"/>
      <c r="B246" s="330"/>
      <c r="C246" s="330"/>
      <c r="D246" s="331"/>
      <c r="E246" s="330"/>
      <c r="F246" s="331"/>
      <c r="G246" s="330"/>
      <c r="H246" s="330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330"/>
      <c r="B247" s="330"/>
      <c r="C247" s="330"/>
      <c r="D247" s="331"/>
      <c r="E247" s="330"/>
      <c r="F247" s="331"/>
      <c r="G247" s="330"/>
      <c r="H247" s="330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330"/>
      <c r="B248" s="330"/>
      <c r="C248" s="330"/>
      <c r="D248" s="331"/>
      <c r="E248" s="330"/>
      <c r="F248" s="331"/>
      <c r="G248" s="330"/>
      <c r="H248" s="330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330"/>
      <c r="B249" s="330"/>
      <c r="C249" s="330"/>
      <c r="D249" s="331"/>
      <c r="E249" s="330"/>
      <c r="F249" s="331"/>
      <c r="G249" s="330"/>
      <c r="H249" s="330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330"/>
      <c r="B250" s="330"/>
      <c r="C250" s="330"/>
      <c r="D250" s="331"/>
      <c r="E250" s="330"/>
      <c r="F250" s="331"/>
      <c r="G250" s="330"/>
      <c r="H250" s="330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330"/>
      <c r="B251" s="330"/>
      <c r="C251" s="330"/>
      <c r="D251" s="331"/>
      <c r="E251" s="330"/>
      <c r="F251" s="331"/>
      <c r="G251" s="330"/>
      <c r="H251" s="330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330"/>
      <c r="B252" s="330"/>
      <c r="C252" s="330"/>
      <c r="D252" s="331"/>
      <c r="E252" s="330"/>
      <c r="F252" s="331"/>
      <c r="G252" s="330"/>
      <c r="H252" s="330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330"/>
      <c r="B253" s="330"/>
      <c r="C253" s="330"/>
      <c r="D253" s="331"/>
      <c r="E253" s="330"/>
      <c r="F253" s="331"/>
      <c r="G253" s="330"/>
      <c r="H253" s="330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330"/>
      <c r="B254" s="330"/>
      <c r="C254" s="330"/>
      <c r="D254" s="331"/>
      <c r="E254" s="330"/>
      <c r="F254" s="331"/>
      <c r="G254" s="330"/>
      <c r="H254" s="330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330"/>
      <c r="B255" s="330"/>
      <c r="C255" s="330"/>
      <c r="D255" s="331"/>
      <c r="E255" s="330"/>
      <c r="F255" s="331"/>
      <c r="G255" s="330"/>
      <c r="H255" s="330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330"/>
      <c r="B256" s="330"/>
      <c r="C256" s="330"/>
      <c r="D256" s="331"/>
      <c r="E256" s="330"/>
      <c r="F256" s="331"/>
      <c r="G256" s="330"/>
      <c r="H256" s="330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330"/>
      <c r="B257" s="330"/>
      <c r="C257" s="330"/>
      <c r="D257" s="331"/>
      <c r="E257" s="330"/>
      <c r="F257" s="331"/>
      <c r="G257" s="330"/>
      <c r="H257" s="330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330"/>
      <c r="B258" s="330"/>
      <c r="C258" s="330"/>
      <c r="D258" s="331"/>
      <c r="E258" s="330"/>
      <c r="F258" s="331"/>
      <c r="G258" s="330"/>
      <c r="H258" s="330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330"/>
      <c r="B259" s="330"/>
      <c r="C259" s="330"/>
      <c r="D259" s="331"/>
      <c r="E259" s="330"/>
      <c r="F259" s="331"/>
      <c r="G259" s="330"/>
      <c r="H259" s="330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330"/>
      <c r="B260" s="330"/>
      <c r="C260" s="330"/>
      <c r="D260" s="331"/>
      <c r="E260" s="330"/>
      <c r="F260" s="331"/>
      <c r="G260" s="330"/>
      <c r="H260" s="330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330"/>
      <c r="B261" s="330"/>
      <c r="C261" s="330"/>
      <c r="D261" s="331"/>
      <c r="E261" s="330"/>
      <c r="F261" s="331"/>
      <c r="G261" s="330"/>
      <c r="H261" s="330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330"/>
      <c r="B262" s="330"/>
      <c r="C262" s="330"/>
      <c r="D262" s="331"/>
      <c r="E262" s="330"/>
      <c r="F262" s="331"/>
      <c r="G262" s="330"/>
      <c r="H262" s="330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330"/>
      <c r="B263" s="330"/>
      <c r="C263" s="330"/>
      <c r="D263" s="331"/>
      <c r="E263" s="330"/>
      <c r="F263" s="331"/>
      <c r="G263" s="330"/>
      <c r="H263" s="330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330"/>
      <c r="B264" s="330"/>
      <c r="C264" s="330"/>
      <c r="D264" s="331"/>
      <c r="E264" s="330"/>
      <c r="F264" s="331"/>
      <c r="G264" s="330"/>
      <c r="H264" s="330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330"/>
      <c r="B265" s="330"/>
      <c r="C265" s="330"/>
      <c r="D265" s="331"/>
      <c r="E265" s="330"/>
      <c r="F265" s="331"/>
      <c r="G265" s="330"/>
      <c r="H265" s="330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330"/>
      <c r="B266" s="330"/>
      <c r="C266" s="330"/>
      <c r="D266" s="331"/>
      <c r="E266" s="330"/>
      <c r="F266" s="331"/>
      <c r="G266" s="330"/>
      <c r="H266" s="330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330"/>
      <c r="B267" s="330"/>
      <c r="C267" s="330"/>
      <c r="D267" s="331"/>
      <c r="E267" s="330"/>
      <c r="F267" s="331"/>
      <c r="G267" s="330"/>
      <c r="H267" s="330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330"/>
      <c r="B268" s="330"/>
      <c r="C268" s="330"/>
      <c r="D268" s="331"/>
      <c r="E268" s="330"/>
      <c r="F268" s="331"/>
      <c r="G268" s="330"/>
      <c r="H268" s="330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330"/>
      <c r="B269" s="330"/>
      <c r="C269" s="330"/>
      <c r="D269" s="331"/>
      <c r="E269" s="330"/>
      <c r="F269" s="331"/>
      <c r="G269" s="330"/>
      <c r="H269" s="330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330"/>
      <c r="B270" s="330"/>
      <c r="C270" s="330"/>
      <c r="D270" s="331"/>
      <c r="E270" s="330"/>
      <c r="F270" s="331"/>
      <c r="G270" s="330"/>
      <c r="H270" s="330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330"/>
      <c r="B271" s="330"/>
      <c r="C271" s="330"/>
      <c r="D271" s="331"/>
      <c r="E271" s="330"/>
      <c r="F271" s="331"/>
      <c r="G271" s="330"/>
      <c r="H271" s="330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330"/>
      <c r="B272" s="330"/>
      <c r="C272" s="330"/>
      <c r="D272" s="331"/>
      <c r="E272" s="330"/>
      <c r="F272" s="331"/>
      <c r="G272" s="330"/>
      <c r="H272" s="330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330"/>
      <c r="B273" s="330"/>
      <c r="C273" s="330"/>
      <c r="D273" s="331"/>
      <c r="E273" s="330"/>
      <c r="F273" s="331"/>
      <c r="G273" s="330"/>
      <c r="H273" s="330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330"/>
      <c r="B274" s="330"/>
      <c r="C274" s="330"/>
      <c r="D274" s="331"/>
      <c r="E274" s="330"/>
      <c r="F274" s="331"/>
      <c r="G274" s="330"/>
      <c r="H274" s="330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330"/>
      <c r="B275" s="330"/>
      <c r="C275" s="330"/>
      <c r="D275" s="331"/>
      <c r="E275" s="330"/>
      <c r="F275" s="331"/>
      <c r="G275" s="330"/>
      <c r="H275" s="330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330"/>
      <c r="B276" s="330"/>
      <c r="C276" s="330"/>
      <c r="D276" s="331"/>
      <c r="E276" s="330"/>
      <c r="F276" s="331"/>
      <c r="G276" s="330"/>
      <c r="H276" s="330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330"/>
      <c r="B277" s="330"/>
      <c r="C277" s="330"/>
      <c r="D277" s="331"/>
      <c r="E277" s="330"/>
      <c r="F277" s="331"/>
      <c r="G277" s="330"/>
      <c r="H277" s="330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330"/>
      <c r="B278" s="330"/>
      <c r="C278" s="330"/>
      <c r="D278" s="331"/>
      <c r="E278" s="330"/>
      <c r="F278" s="331"/>
      <c r="G278" s="330"/>
      <c r="H278" s="330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330"/>
      <c r="B279" s="330"/>
      <c r="C279" s="330"/>
      <c r="D279" s="331"/>
      <c r="E279" s="330"/>
      <c r="F279" s="331"/>
      <c r="G279" s="330"/>
      <c r="H279" s="330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330"/>
      <c r="B280" s="330"/>
      <c r="C280" s="330"/>
      <c r="D280" s="331"/>
      <c r="E280" s="330"/>
      <c r="F280" s="331"/>
      <c r="G280" s="330"/>
      <c r="H280" s="330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330"/>
      <c r="B281" s="330"/>
      <c r="C281" s="330"/>
      <c r="D281" s="331"/>
      <c r="E281" s="330"/>
      <c r="F281" s="331"/>
      <c r="G281" s="330"/>
      <c r="H281" s="330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330"/>
      <c r="B282" s="330"/>
      <c r="C282" s="330"/>
      <c r="D282" s="331"/>
      <c r="E282" s="330"/>
      <c r="F282" s="331"/>
      <c r="G282" s="330"/>
      <c r="H282" s="330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330"/>
      <c r="B283" s="330"/>
      <c r="C283" s="330"/>
      <c r="D283" s="331"/>
      <c r="E283" s="330"/>
      <c r="F283" s="331"/>
      <c r="G283" s="330"/>
      <c r="H283" s="330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330"/>
      <c r="B284" s="330"/>
      <c r="C284" s="330"/>
      <c r="D284" s="331"/>
      <c r="E284" s="330"/>
      <c r="F284" s="331"/>
      <c r="G284" s="330"/>
      <c r="H284" s="330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330"/>
      <c r="B285" s="330"/>
      <c r="C285" s="330"/>
      <c r="D285" s="331"/>
      <c r="E285" s="330"/>
      <c r="F285" s="331"/>
      <c r="G285" s="330"/>
      <c r="H285" s="330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330"/>
      <c r="B286" s="330"/>
      <c r="C286" s="330"/>
      <c r="D286" s="331"/>
      <c r="E286" s="330"/>
      <c r="F286" s="331"/>
      <c r="G286" s="330"/>
      <c r="H286" s="330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330"/>
      <c r="B287" s="330"/>
      <c r="C287" s="330"/>
      <c r="D287" s="331"/>
      <c r="E287" s="330"/>
      <c r="F287" s="331"/>
      <c r="G287" s="330"/>
      <c r="H287" s="330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330"/>
      <c r="B288" s="330"/>
      <c r="C288" s="330"/>
      <c r="D288" s="331"/>
      <c r="E288" s="330"/>
      <c r="F288" s="331"/>
      <c r="G288" s="330"/>
      <c r="H288" s="330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330"/>
      <c r="B289" s="330"/>
      <c r="C289" s="330"/>
      <c r="D289" s="331"/>
      <c r="E289" s="330"/>
      <c r="F289" s="331"/>
      <c r="G289" s="330"/>
      <c r="H289" s="330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330"/>
      <c r="B290" s="330"/>
      <c r="C290" s="330"/>
      <c r="D290" s="331"/>
      <c r="E290" s="330"/>
      <c r="F290" s="331"/>
      <c r="G290" s="330"/>
      <c r="H290" s="330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330"/>
      <c r="B291" s="330"/>
      <c r="C291" s="330"/>
      <c r="D291" s="331"/>
      <c r="E291" s="330"/>
      <c r="F291" s="331"/>
      <c r="G291" s="330"/>
      <c r="H291" s="330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330"/>
      <c r="B292" s="330"/>
      <c r="C292" s="330"/>
      <c r="D292" s="331"/>
      <c r="E292" s="330"/>
      <c r="F292" s="331"/>
      <c r="G292" s="330"/>
      <c r="H292" s="330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330"/>
      <c r="B293" s="330"/>
      <c r="C293" s="330"/>
      <c r="D293" s="331"/>
      <c r="E293" s="330"/>
      <c r="F293" s="331"/>
      <c r="G293" s="330"/>
      <c r="H293" s="330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330"/>
      <c r="B294" s="330"/>
      <c r="C294" s="330"/>
      <c r="D294" s="331"/>
      <c r="E294" s="330"/>
      <c r="F294" s="331"/>
      <c r="G294" s="330"/>
      <c r="H294" s="330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330"/>
      <c r="B295" s="330"/>
      <c r="C295" s="330"/>
      <c r="D295" s="331"/>
      <c r="E295" s="330"/>
      <c r="F295" s="331"/>
      <c r="G295" s="330"/>
      <c r="H295" s="330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330"/>
      <c r="B296" s="330"/>
      <c r="C296" s="330"/>
      <c r="D296" s="331"/>
      <c r="E296" s="330"/>
      <c r="F296" s="331"/>
      <c r="G296" s="330"/>
      <c r="H296" s="330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330"/>
      <c r="B297" s="330"/>
      <c r="C297" s="330"/>
      <c r="D297" s="331"/>
      <c r="E297" s="330"/>
      <c r="F297" s="331"/>
      <c r="G297" s="330"/>
      <c r="H297" s="330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330"/>
      <c r="B298" s="330"/>
      <c r="C298" s="330"/>
      <c r="D298" s="331"/>
      <c r="E298" s="330"/>
      <c r="F298" s="331"/>
      <c r="G298" s="330"/>
      <c r="H298" s="330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330"/>
      <c r="B299" s="330"/>
      <c r="C299" s="330"/>
      <c r="D299" s="331"/>
      <c r="E299" s="330"/>
      <c r="F299" s="331"/>
      <c r="G299" s="330"/>
      <c r="H299" s="330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330"/>
      <c r="B300" s="330"/>
      <c r="C300" s="330"/>
      <c r="D300" s="331"/>
      <c r="E300" s="330"/>
      <c r="F300" s="331"/>
      <c r="G300" s="330"/>
      <c r="H300" s="330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330"/>
      <c r="B301" s="330"/>
      <c r="C301" s="330"/>
      <c r="D301" s="331"/>
      <c r="E301" s="330"/>
      <c r="F301" s="331"/>
      <c r="G301" s="330"/>
      <c r="H301" s="330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330"/>
      <c r="B302" s="330"/>
      <c r="C302" s="330"/>
      <c r="D302" s="331"/>
      <c r="E302" s="330"/>
      <c r="F302" s="331"/>
      <c r="G302" s="330"/>
      <c r="H302" s="330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330"/>
      <c r="B303" s="330"/>
      <c r="C303" s="330"/>
      <c r="D303" s="331"/>
      <c r="E303" s="330"/>
      <c r="F303" s="331"/>
      <c r="G303" s="330"/>
      <c r="H303" s="330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330"/>
      <c r="B304" s="330"/>
      <c r="C304" s="330"/>
      <c r="D304" s="331"/>
      <c r="E304" s="330"/>
      <c r="F304" s="331"/>
      <c r="G304" s="330"/>
      <c r="H304" s="330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330"/>
      <c r="B305" s="330"/>
      <c r="C305" s="330"/>
      <c r="D305" s="331"/>
      <c r="E305" s="330"/>
      <c r="F305" s="331"/>
      <c r="G305" s="330"/>
      <c r="H305" s="330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330"/>
      <c r="B306" s="330"/>
      <c r="C306" s="330"/>
      <c r="D306" s="331"/>
      <c r="E306" s="330"/>
      <c r="F306" s="331"/>
      <c r="G306" s="330"/>
      <c r="H306" s="330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330"/>
      <c r="B307" s="330"/>
      <c r="C307" s="330"/>
      <c r="D307" s="331"/>
      <c r="E307" s="330"/>
      <c r="F307" s="331"/>
      <c r="G307" s="330"/>
      <c r="H307" s="330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330"/>
      <c r="B308" s="330"/>
      <c r="C308" s="330"/>
      <c r="D308" s="331"/>
      <c r="E308" s="330"/>
      <c r="F308" s="331"/>
      <c r="G308" s="330"/>
      <c r="H308" s="330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330"/>
      <c r="B309" s="330"/>
      <c r="C309" s="330"/>
      <c r="D309" s="331"/>
      <c r="E309" s="330"/>
      <c r="F309" s="331"/>
      <c r="G309" s="330"/>
      <c r="H309" s="330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330"/>
      <c r="B310" s="330"/>
      <c r="C310" s="330"/>
      <c r="D310" s="331"/>
      <c r="E310" s="330"/>
      <c r="F310" s="331"/>
      <c r="G310" s="330"/>
      <c r="H310" s="330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330"/>
      <c r="B311" s="330"/>
      <c r="C311" s="330"/>
      <c r="D311" s="331"/>
      <c r="E311" s="330"/>
      <c r="F311" s="331"/>
      <c r="G311" s="330"/>
      <c r="H311" s="330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330"/>
      <c r="B312" s="330"/>
      <c r="C312" s="330"/>
      <c r="D312" s="331"/>
      <c r="E312" s="330"/>
      <c r="F312" s="331"/>
      <c r="G312" s="330"/>
      <c r="H312" s="330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330"/>
      <c r="B313" s="330"/>
      <c r="C313" s="330"/>
      <c r="D313" s="331"/>
      <c r="E313" s="330"/>
      <c r="F313" s="331"/>
      <c r="G313" s="330"/>
      <c r="H313" s="330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330"/>
      <c r="B314" s="330"/>
      <c r="C314" s="330"/>
      <c r="D314" s="331"/>
      <c r="E314" s="330"/>
      <c r="F314" s="331"/>
      <c r="G314" s="330"/>
      <c r="H314" s="330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330"/>
      <c r="B315" s="330"/>
      <c r="C315" s="330"/>
      <c r="D315" s="331"/>
      <c r="E315" s="330"/>
      <c r="F315" s="331"/>
      <c r="G315" s="330"/>
      <c r="H315" s="330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330"/>
      <c r="B316" s="330"/>
      <c r="C316" s="330"/>
      <c r="D316" s="331"/>
      <c r="E316" s="330"/>
      <c r="F316" s="331"/>
      <c r="G316" s="330"/>
      <c r="H316" s="330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330"/>
      <c r="B317" s="330"/>
      <c r="C317" s="330"/>
      <c r="D317" s="331"/>
      <c r="E317" s="330"/>
      <c r="F317" s="331"/>
      <c r="G317" s="330"/>
      <c r="H317" s="330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330"/>
      <c r="B318" s="330"/>
      <c r="C318" s="330"/>
      <c r="D318" s="331"/>
      <c r="E318" s="330"/>
      <c r="F318" s="331"/>
      <c r="G318" s="330"/>
      <c r="H318" s="330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330"/>
      <c r="B319" s="330"/>
      <c r="C319" s="330"/>
      <c r="D319" s="331"/>
      <c r="E319" s="330"/>
      <c r="F319" s="331"/>
      <c r="G319" s="330"/>
      <c r="H319" s="330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330"/>
      <c r="B320" s="330"/>
      <c r="C320" s="330"/>
      <c r="D320" s="331"/>
      <c r="E320" s="330"/>
      <c r="F320" s="331"/>
      <c r="G320" s="330"/>
      <c r="H320" s="330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330"/>
      <c r="B321" s="330"/>
      <c r="C321" s="330"/>
      <c r="D321" s="331"/>
      <c r="E321" s="330"/>
      <c r="F321" s="331"/>
      <c r="G321" s="330"/>
      <c r="H321" s="330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330"/>
      <c r="B322" s="330"/>
      <c r="C322" s="330"/>
      <c r="D322" s="331"/>
      <c r="E322" s="330"/>
      <c r="F322" s="331"/>
      <c r="G322" s="330"/>
      <c r="H322" s="330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330"/>
      <c r="B323" s="330"/>
      <c r="C323" s="330"/>
      <c r="D323" s="331"/>
      <c r="E323" s="330"/>
      <c r="F323" s="331"/>
      <c r="G323" s="330"/>
      <c r="H323" s="330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330"/>
      <c r="B324" s="330"/>
      <c r="C324" s="330"/>
      <c r="D324" s="331"/>
      <c r="E324" s="330"/>
      <c r="F324" s="331"/>
      <c r="G324" s="330"/>
      <c r="H324" s="330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330"/>
      <c r="B325" s="330"/>
      <c r="C325" s="330"/>
      <c r="D325" s="331"/>
      <c r="E325" s="330"/>
      <c r="F325" s="331"/>
      <c r="G325" s="330"/>
      <c r="H325" s="330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330"/>
      <c r="B326" s="330"/>
      <c r="C326" s="330"/>
      <c r="D326" s="331"/>
      <c r="E326" s="330"/>
      <c r="F326" s="331"/>
      <c r="G326" s="330"/>
      <c r="H326" s="330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330"/>
      <c r="B327" s="330"/>
      <c r="C327" s="330"/>
      <c r="D327" s="331"/>
      <c r="E327" s="330"/>
      <c r="F327" s="331"/>
      <c r="G327" s="330"/>
      <c r="H327" s="330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330"/>
      <c r="B328" s="330"/>
      <c r="C328" s="330"/>
      <c r="D328" s="331"/>
      <c r="E328" s="330"/>
      <c r="F328" s="331"/>
      <c r="G328" s="330"/>
      <c r="H328" s="330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330"/>
      <c r="B329" s="330"/>
      <c r="C329" s="330"/>
      <c r="D329" s="331"/>
      <c r="E329" s="330"/>
      <c r="F329" s="331"/>
      <c r="G329" s="330"/>
      <c r="H329" s="330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330"/>
      <c r="B330" s="330"/>
      <c r="C330" s="330"/>
      <c r="D330" s="331"/>
      <c r="E330" s="330"/>
      <c r="F330" s="331"/>
      <c r="G330" s="330"/>
      <c r="H330" s="330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330"/>
      <c r="B331" s="330"/>
      <c r="C331" s="330"/>
      <c r="D331" s="331"/>
      <c r="E331" s="330"/>
      <c r="F331" s="331"/>
      <c r="G331" s="330"/>
      <c r="H331" s="330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330"/>
      <c r="B332" s="330"/>
      <c r="C332" s="330"/>
      <c r="D332" s="331"/>
      <c r="E332" s="330"/>
      <c r="F332" s="331"/>
      <c r="G332" s="330"/>
      <c r="H332" s="330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330"/>
      <c r="B333" s="330"/>
      <c r="C333" s="330"/>
      <c r="D333" s="331"/>
      <c r="E333" s="330"/>
      <c r="F333" s="331"/>
      <c r="G333" s="330"/>
      <c r="H333" s="330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330"/>
      <c r="B334" s="330"/>
      <c r="C334" s="330"/>
      <c r="D334" s="331"/>
      <c r="E334" s="330"/>
      <c r="F334" s="331"/>
      <c r="G334" s="330"/>
      <c r="H334" s="330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330"/>
      <c r="B335" s="330"/>
      <c r="C335" s="330"/>
      <c r="D335" s="331"/>
      <c r="E335" s="330"/>
      <c r="F335" s="331"/>
      <c r="G335" s="330"/>
      <c r="H335" s="330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330"/>
      <c r="B336" s="330"/>
      <c r="C336" s="330"/>
      <c r="D336" s="331"/>
      <c r="E336" s="330"/>
      <c r="F336" s="331"/>
      <c r="G336" s="330"/>
      <c r="H336" s="330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330"/>
      <c r="B337" s="330"/>
      <c r="C337" s="330"/>
      <c r="D337" s="331"/>
      <c r="E337" s="330"/>
      <c r="F337" s="331"/>
      <c r="G337" s="330"/>
      <c r="H337" s="330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330"/>
      <c r="B338" s="330"/>
      <c r="C338" s="330"/>
      <c r="D338" s="331"/>
      <c r="E338" s="330"/>
      <c r="F338" s="331"/>
      <c r="G338" s="330"/>
      <c r="H338" s="330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330"/>
      <c r="B339" s="330"/>
      <c r="C339" s="330"/>
      <c r="D339" s="331"/>
      <c r="E339" s="330"/>
      <c r="F339" s="331"/>
      <c r="G339" s="330"/>
      <c r="H339" s="330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330"/>
      <c r="B340" s="330"/>
      <c r="C340" s="330"/>
      <c r="D340" s="331"/>
      <c r="E340" s="330"/>
      <c r="F340" s="331"/>
      <c r="G340" s="330"/>
      <c r="H340" s="330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330"/>
      <c r="B341" s="330"/>
      <c r="C341" s="330"/>
      <c r="D341" s="331"/>
      <c r="E341" s="330"/>
      <c r="F341" s="331"/>
      <c r="G341" s="330"/>
      <c r="H341" s="330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330"/>
      <c r="B342" s="330"/>
      <c r="C342" s="330"/>
      <c r="D342" s="331"/>
      <c r="E342" s="330"/>
      <c r="F342" s="331"/>
      <c r="G342" s="330"/>
      <c r="H342" s="330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330"/>
      <c r="B343" s="330"/>
      <c r="C343" s="330"/>
      <c r="D343" s="331"/>
      <c r="E343" s="330"/>
      <c r="F343" s="331"/>
      <c r="G343" s="330"/>
      <c r="H343" s="330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330"/>
      <c r="B344" s="330"/>
      <c r="C344" s="330"/>
      <c r="D344" s="331"/>
      <c r="E344" s="330"/>
      <c r="F344" s="331"/>
      <c r="G344" s="330"/>
      <c r="H344" s="330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330"/>
      <c r="B345" s="330"/>
      <c r="C345" s="330"/>
      <c r="D345" s="331"/>
      <c r="E345" s="330"/>
      <c r="F345" s="331"/>
      <c r="G345" s="330"/>
      <c r="H345" s="330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330"/>
      <c r="B346" s="330"/>
      <c r="C346" s="330"/>
      <c r="D346" s="331"/>
      <c r="E346" s="330"/>
      <c r="F346" s="331"/>
      <c r="G346" s="330"/>
      <c r="H346" s="330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330"/>
      <c r="B347" s="330"/>
      <c r="C347" s="330"/>
      <c r="D347" s="331"/>
      <c r="E347" s="330"/>
      <c r="F347" s="331"/>
      <c r="G347" s="330"/>
      <c r="H347" s="330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330"/>
      <c r="B348" s="330"/>
      <c r="C348" s="330"/>
      <c r="D348" s="331"/>
      <c r="E348" s="330"/>
      <c r="F348" s="331"/>
      <c r="G348" s="330"/>
      <c r="H348" s="330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330"/>
      <c r="B349" s="330"/>
      <c r="C349" s="330"/>
      <c r="D349" s="331"/>
      <c r="E349" s="330"/>
      <c r="F349" s="331"/>
      <c r="G349" s="330"/>
      <c r="H349" s="330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330"/>
      <c r="B350" s="330"/>
      <c r="C350" s="330"/>
      <c r="D350" s="331"/>
      <c r="E350" s="330"/>
      <c r="F350" s="331"/>
      <c r="G350" s="330"/>
      <c r="H350" s="330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330"/>
      <c r="B351" s="330"/>
      <c r="C351" s="330"/>
      <c r="D351" s="331"/>
      <c r="E351" s="330"/>
      <c r="F351" s="331"/>
      <c r="G351" s="330"/>
      <c r="H351" s="330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330"/>
      <c r="B352" s="330"/>
      <c r="C352" s="330"/>
      <c r="D352" s="331"/>
      <c r="E352" s="330"/>
      <c r="F352" s="331"/>
      <c r="G352" s="330"/>
      <c r="H352" s="330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330"/>
      <c r="B353" s="330"/>
      <c r="C353" s="330"/>
      <c r="D353" s="331"/>
      <c r="E353" s="330"/>
      <c r="F353" s="331"/>
      <c r="G353" s="330"/>
      <c r="H353" s="330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330"/>
      <c r="B354" s="330"/>
      <c r="C354" s="330"/>
      <c r="D354" s="331"/>
      <c r="E354" s="330"/>
      <c r="F354" s="331"/>
      <c r="G354" s="330"/>
      <c r="H354" s="330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330"/>
      <c r="B355" s="330"/>
      <c r="C355" s="330"/>
      <c r="D355" s="331"/>
      <c r="E355" s="330"/>
      <c r="F355" s="331"/>
      <c r="G355" s="330"/>
      <c r="H355" s="330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330"/>
      <c r="B356" s="330"/>
      <c r="C356" s="330"/>
      <c r="D356" s="331"/>
      <c r="E356" s="330"/>
      <c r="F356" s="331"/>
      <c r="G356" s="330"/>
      <c r="H356" s="330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330"/>
      <c r="B357" s="330"/>
      <c r="C357" s="330"/>
      <c r="D357" s="331"/>
      <c r="E357" s="330"/>
      <c r="F357" s="331"/>
      <c r="G357" s="330"/>
      <c r="H357" s="330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330"/>
      <c r="B358" s="330"/>
      <c r="C358" s="330"/>
      <c r="D358" s="331"/>
      <c r="E358" s="330"/>
      <c r="F358" s="331"/>
      <c r="G358" s="330"/>
      <c r="H358" s="330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330"/>
      <c r="B359" s="330"/>
      <c r="C359" s="330"/>
      <c r="D359" s="331"/>
      <c r="E359" s="330"/>
      <c r="F359" s="331"/>
      <c r="G359" s="330"/>
      <c r="H359" s="330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330"/>
      <c r="B360" s="330"/>
      <c r="C360" s="330"/>
      <c r="D360" s="331"/>
      <c r="E360" s="330"/>
      <c r="F360" s="331"/>
      <c r="G360" s="330"/>
      <c r="H360" s="330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330"/>
      <c r="B361" s="330"/>
      <c r="C361" s="330"/>
      <c r="D361" s="331"/>
      <c r="E361" s="330"/>
      <c r="F361" s="331"/>
      <c r="G361" s="330"/>
      <c r="H361" s="330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330"/>
      <c r="B362" s="330"/>
      <c r="C362" s="330"/>
      <c r="D362" s="331"/>
      <c r="E362" s="330"/>
      <c r="F362" s="331"/>
      <c r="G362" s="330"/>
      <c r="H362" s="330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330"/>
      <c r="B363" s="330"/>
      <c r="C363" s="330"/>
      <c r="D363" s="331"/>
      <c r="E363" s="330"/>
      <c r="F363" s="331"/>
      <c r="G363" s="330"/>
      <c r="H363" s="330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330"/>
      <c r="B364" s="330"/>
      <c r="C364" s="330"/>
      <c r="D364" s="331"/>
      <c r="E364" s="330"/>
      <c r="F364" s="331"/>
      <c r="G364" s="330"/>
      <c r="H364" s="330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330"/>
      <c r="B365" s="330"/>
      <c r="C365" s="330"/>
      <c r="D365" s="331"/>
      <c r="E365" s="330"/>
      <c r="F365" s="331"/>
      <c r="G365" s="330"/>
      <c r="H365" s="330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330"/>
      <c r="B366" s="330"/>
      <c r="C366" s="330"/>
      <c r="D366" s="331"/>
      <c r="E366" s="330"/>
      <c r="F366" s="331"/>
      <c r="G366" s="330"/>
      <c r="H366" s="330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330"/>
      <c r="B367" s="330"/>
      <c r="C367" s="330"/>
      <c r="D367" s="331"/>
      <c r="E367" s="330"/>
      <c r="F367" s="331"/>
      <c r="G367" s="330"/>
      <c r="H367" s="330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330"/>
      <c r="B368" s="330"/>
      <c r="C368" s="330"/>
      <c r="D368" s="331"/>
      <c r="E368" s="330"/>
      <c r="F368" s="331"/>
      <c r="G368" s="330"/>
      <c r="H368" s="330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330"/>
      <c r="B369" s="330"/>
      <c r="C369" s="330"/>
      <c r="D369" s="331"/>
      <c r="E369" s="330"/>
      <c r="F369" s="331"/>
      <c r="G369" s="330"/>
      <c r="H369" s="330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330"/>
      <c r="B370" s="330"/>
      <c r="C370" s="330"/>
      <c r="D370" s="331"/>
      <c r="E370" s="330"/>
      <c r="F370" s="331"/>
      <c r="G370" s="330"/>
      <c r="H370" s="330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330"/>
      <c r="B371" s="330"/>
      <c r="C371" s="330"/>
      <c r="D371" s="331"/>
      <c r="E371" s="330"/>
      <c r="F371" s="331"/>
      <c r="G371" s="330"/>
      <c r="H371" s="330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330"/>
      <c r="B372" s="330"/>
      <c r="C372" s="330"/>
      <c r="D372" s="331"/>
      <c r="E372" s="330"/>
      <c r="F372" s="331"/>
      <c r="G372" s="330"/>
      <c r="H372" s="330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330"/>
      <c r="B373" s="330"/>
      <c r="C373" s="330"/>
      <c r="D373" s="331"/>
      <c r="E373" s="330"/>
      <c r="F373" s="331"/>
      <c r="G373" s="330"/>
      <c r="H373" s="330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330"/>
      <c r="B374" s="330"/>
      <c r="C374" s="330"/>
      <c r="D374" s="331"/>
      <c r="E374" s="330"/>
      <c r="F374" s="331"/>
      <c r="G374" s="330"/>
      <c r="H374" s="330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330"/>
      <c r="B375" s="330"/>
      <c r="C375" s="330"/>
      <c r="D375" s="331"/>
      <c r="E375" s="330"/>
      <c r="F375" s="331"/>
      <c r="G375" s="330"/>
      <c r="H375" s="330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330"/>
      <c r="B376" s="330"/>
      <c r="C376" s="330"/>
      <c r="D376" s="331"/>
      <c r="E376" s="330"/>
      <c r="F376" s="331"/>
      <c r="G376" s="330"/>
      <c r="H376" s="330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330"/>
      <c r="B377" s="330"/>
      <c r="C377" s="330"/>
      <c r="D377" s="331"/>
      <c r="E377" s="330"/>
      <c r="F377" s="331"/>
      <c r="G377" s="330"/>
      <c r="H377" s="330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330"/>
      <c r="B378" s="330"/>
      <c r="C378" s="330"/>
      <c r="D378" s="331"/>
      <c r="E378" s="330"/>
      <c r="F378" s="331"/>
      <c r="G378" s="330"/>
      <c r="H378" s="330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330"/>
      <c r="B379" s="330"/>
      <c r="C379" s="330"/>
      <c r="D379" s="331"/>
      <c r="E379" s="330"/>
      <c r="F379" s="331"/>
      <c r="G379" s="330"/>
      <c r="H379" s="330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330"/>
      <c r="B380" s="330"/>
      <c r="C380" s="330"/>
      <c r="D380" s="331"/>
      <c r="E380" s="330"/>
      <c r="F380" s="331"/>
      <c r="G380" s="330"/>
      <c r="H380" s="330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330"/>
      <c r="B381" s="330"/>
      <c r="C381" s="330"/>
      <c r="D381" s="331"/>
      <c r="E381" s="330"/>
      <c r="F381" s="331"/>
      <c r="G381" s="330"/>
      <c r="H381" s="330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330"/>
      <c r="B382" s="330"/>
      <c r="C382" s="330"/>
      <c r="D382" s="331"/>
      <c r="E382" s="330"/>
      <c r="F382" s="331"/>
      <c r="G382" s="330"/>
      <c r="H382" s="330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330"/>
      <c r="B383" s="330"/>
      <c r="C383" s="330"/>
      <c r="D383" s="331"/>
      <c r="E383" s="330"/>
      <c r="F383" s="331"/>
      <c r="G383" s="330"/>
      <c r="H383" s="330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330"/>
      <c r="B384" s="330"/>
      <c r="C384" s="330"/>
      <c r="D384" s="331"/>
      <c r="E384" s="330"/>
      <c r="F384" s="331"/>
      <c r="G384" s="330"/>
      <c r="H384" s="330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330"/>
      <c r="B385" s="330"/>
      <c r="C385" s="330"/>
      <c r="D385" s="331"/>
      <c r="E385" s="330"/>
      <c r="F385" s="331"/>
      <c r="G385" s="330"/>
      <c r="H385" s="330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330"/>
      <c r="B386" s="330"/>
      <c r="C386" s="330"/>
      <c r="D386" s="331"/>
      <c r="E386" s="330"/>
      <c r="F386" s="331"/>
      <c r="G386" s="330"/>
      <c r="H386" s="330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330"/>
      <c r="B387" s="330"/>
      <c r="C387" s="330"/>
      <c r="D387" s="331"/>
      <c r="E387" s="330"/>
      <c r="F387" s="331"/>
      <c r="G387" s="330"/>
      <c r="H387" s="330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330"/>
      <c r="B388" s="330"/>
      <c r="C388" s="330"/>
      <c r="D388" s="331"/>
      <c r="E388" s="330"/>
      <c r="F388" s="331"/>
      <c r="G388" s="330"/>
      <c r="H388" s="330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330"/>
      <c r="B389" s="330"/>
      <c r="C389" s="330"/>
      <c r="D389" s="331"/>
      <c r="E389" s="330"/>
      <c r="F389" s="331"/>
      <c r="G389" s="330"/>
      <c r="H389" s="330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330"/>
      <c r="B390" s="330"/>
      <c r="C390" s="330"/>
      <c r="D390" s="331"/>
      <c r="E390" s="330"/>
      <c r="F390" s="331"/>
      <c r="G390" s="330"/>
      <c r="H390" s="330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330"/>
      <c r="B391" s="330"/>
      <c r="C391" s="330"/>
      <c r="D391" s="331"/>
      <c r="E391" s="330"/>
      <c r="F391" s="331"/>
      <c r="G391" s="330"/>
      <c r="H391" s="330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330"/>
      <c r="B392" s="330"/>
      <c r="C392" s="330"/>
      <c r="D392" s="331"/>
      <c r="E392" s="330"/>
      <c r="F392" s="331"/>
      <c r="G392" s="330"/>
      <c r="H392" s="330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330"/>
      <c r="B393" s="330"/>
      <c r="C393" s="330"/>
      <c r="D393" s="331"/>
      <c r="E393" s="330"/>
      <c r="F393" s="331"/>
      <c r="G393" s="330"/>
      <c r="H393" s="330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330"/>
      <c r="B394" s="330"/>
      <c r="C394" s="330"/>
      <c r="D394" s="331"/>
      <c r="E394" s="330"/>
      <c r="F394" s="331"/>
      <c r="G394" s="330"/>
      <c r="H394" s="330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330"/>
      <c r="B395" s="330"/>
      <c r="C395" s="330"/>
      <c r="D395" s="331"/>
      <c r="E395" s="330"/>
      <c r="F395" s="331"/>
      <c r="G395" s="330"/>
      <c r="H395" s="330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330"/>
      <c r="B396" s="330"/>
      <c r="C396" s="330"/>
      <c r="D396" s="331"/>
      <c r="E396" s="330"/>
      <c r="F396" s="331"/>
      <c r="G396" s="330"/>
      <c r="H396" s="330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330"/>
      <c r="B397" s="330"/>
      <c r="C397" s="330"/>
      <c r="D397" s="331"/>
      <c r="E397" s="330"/>
      <c r="F397" s="331"/>
      <c r="G397" s="330"/>
      <c r="H397" s="330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330"/>
      <c r="B398" s="330"/>
      <c r="C398" s="330"/>
      <c r="D398" s="331"/>
      <c r="E398" s="330"/>
      <c r="F398" s="331"/>
      <c r="G398" s="330"/>
      <c r="H398" s="330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330"/>
      <c r="B399" s="330"/>
      <c r="C399" s="330"/>
      <c r="D399" s="331"/>
      <c r="E399" s="330"/>
      <c r="F399" s="331"/>
      <c r="G399" s="330"/>
      <c r="H399" s="330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330"/>
      <c r="B400" s="330"/>
      <c r="C400" s="330"/>
      <c r="D400" s="331"/>
      <c r="E400" s="330"/>
      <c r="F400" s="331"/>
      <c r="G400" s="330"/>
      <c r="H400" s="330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330"/>
      <c r="B401" s="330"/>
      <c r="C401" s="330"/>
      <c r="D401" s="331"/>
      <c r="E401" s="330"/>
      <c r="F401" s="331"/>
      <c r="G401" s="330"/>
      <c r="H401" s="330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330"/>
      <c r="B402" s="330"/>
      <c r="C402" s="330"/>
      <c r="D402" s="331"/>
      <c r="E402" s="330"/>
      <c r="F402" s="331"/>
      <c r="G402" s="330"/>
      <c r="H402" s="330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330"/>
      <c r="B403" s="330"/>
      <c r="C403" s="330"/>
      <c r="D403" s="331"/>
      <c r="E403" s="330"/>
      <c r="F403" s="331"/>
      <c r="G403" s="330"/>
      <c r="H403" s="330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330"/>
      <c r="B404" s="330"/>
      <c r="C404" s="330"/>
      <c r="D404" s="331"/>
      <c r="E404" s="330"/>
      <c r="F404" s="331"/>
      <c r="G404" s="330"/>
      <c r="H404" s="330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330"/>
      <c r="B405" s="330"/>
      <c r="C405" s="330"/>
      <c r="D405" s="331"/>
      <c r="E405" s="330"/>
      <c r="F405" s="331"/>
      <c r="G405" s="330"/>
      <c r="H405" s="330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330"/>
      <c r="B406" s="330"/>
      <c r="C406" s="330"/>
      <c r="D406" s="331"/>
      <c r="E406" s="330"/>
      <c r="F406" s="331"/>
      <c r="G406" s="330"/>
      <c r="H406" s="330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330"/>
      <c r="B407" s="330"/>
      <c r="C407" s="330"/>
      <c r="D407" s="331"/>
      <c r="E407" s="330"/>
      <c r="F407" s="331"/>
      <c r="G407" s="330"/>
      <c r="H407" s="330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330"/>
      <c r="B408" s="330"/>
      <c r="C408" s="330"/>
      <c r="D408" s="331"/>
      <c r="E408" s="330"/>
      <c r="F408" s="331"/>
      <c r="G408" s="330"/>
      <c r="H408" s="330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330"/>
      <c r="B409" s="330"/>
      <c r="C409" s="330"/>
      <c r="D409" s="331"/>
      <c r="E409" s="330"/>
      <c r="F409" s="331"/>
      <c r="G409" s="330"/>
      <c r="H409" s="330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330"/>
      <c r="B410" s="330"/>
      <c r="C410" s="330"/>
      <c r="D410" s="331"/>
      <c r="E410" s="330"/>
      <c r="F410" s="331"/>
      <c r="G410" s="330"/>
      <c r="H410" s="330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330"/>
      <c r="B411" s="330"/>
      <c r="C411" s="330"/>
      <c r="D411" s="331"/>
      <c r="E411" s="330"/>
      <c r="F411" s="331"/>
      <c r="G411" s="330"/>
      <c r="H411" s="330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330"/>
      <c r="B412" s="330"/>
      <c r="C412" s="330"/>
      <c r="D412" s="331"/>
      <c r="E412" s="330"/>
      <c r="F412" s="331"/>
      <c r="G412" s="330"/>
      <c r="H412" s="330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330"/>
      <c r="B413" s="330"/>
      <c r="C413" s="330"/>
      <c r="D413" s="331"/>
      <c r="E413" s="330"/>
      <c r="F413" s="331"/>
      <c r="G413" s="330"/>
      <c r="H413" s="330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330"/>
      <c r="B414" s="330"/>
      <c r="C414" s="330"/>
      <c r="D414" s="331"/>
      <c r="E414" s="330"/>
      <c r="F414" s="331"/>
      <c r="G414" s="330"/>
      <c r="H414" s="330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330"/>
      <c r="B415" s="330"/>
      <c r="C415" s="330"/>
      <c r="D415" s="331"/>
      <c r="E415" s="330"/>
      <c r="F415" s="331"/>
      <c r="G415" s="330"/>
      <c r="H415" s="330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330"/>
      <c r="B416" s="330"/>
      <c r="C416" s="330"/>
      <c r="D416" s="331"/>
      <c r="E416" s="330"/>
      <c r="F416" s="331"/>
      <c r="G416" s="330"/>
      <c r="H416" s="330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330"/>
      <c r="B417" s="330"/>
      <c r="C417" s="330"/>
      <c r="D417" s="331"/>
      <c r="E417" s="330"/>
      <c r="F417" s="331"/>
      <c r="G417" s="330"/>
      <c r="H417" s="330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330"/>
      <c r="B418" s="330"/>
      <c r="C418" s="330"/>
      <c r="D418" s="331"/>
      <c r="E418" s="330"/>
      <c r="F418" s="331"/>
      <c r="G418" s="330"/>
      <c r="H418" s="330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330"/>
      <c r="B419" s="330"/>
      <c r="C419" s="330"/>
      <c r="D419" s="331"/>
      <c r="E419" s="330"/>
      <c r="F419" s="331"/>
      <c r="G419" s="330"/>
      <c r="H419" s="330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330"/>
      <c r="B420" s="330"/>
      <c r="C420" s="330"/>
      <c r="D420" s="331"/>
      <c r="E420" s="330"/>
      <c r="F420" s="331"/>
      <c r="G420" s="330"/>
      <c r="H420" s="330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330"/>
      <c r="B421" s="330"/>
      <c r="C421" s="330"/>
      <c r="D421" s="331"/>
      <c r="E421" s="330"/>
      <c r="F421" s="331"/>
      <c r="G421" s="330"/>
      <c r="H421" s="330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330"/>
      <c r="B422" s="330"/>
      <c r="C422" s="330"/>
      <c r="D422" s="331"/>
      <c r="E422" s="330"/>
      <c r="F422" s="331"/>
      <c r="G422" s="330"/>
      <c r="H422" s="330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330"/>
      <c r="B423" s="330"/>
      <c r="C423" s="330"/>
      <c r="D423" s="331"/>
      <c r="E423" s="330"/>
      <c r="F423" s="331"/>
      <c r="G423" s="330"/>
      <c r="H423" s="330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330"/>
      <c r="B424" s="330"/>
      <c r="C424" s="330"/>
      <c r="D424" s="331"/>
      <c r="E424" s="330"/>
      <c r="F424" s="331"/>
      <c r="G424" s="330"/>
      <c r="H424" s="330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330"/>
      <c r="B425" s="330"/>
      <c r="C425" s="330"/>
      <c r="D425" s="331"/>
      <c r="E425" s="330"/>
      <c r="F425" s="331"/>
      <c r="G425" s="330"/>
      <c r="H425" s="330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330"/>
      <c r="B426" s="330"/>
      <c r="C426" s="330"/>
      <c r="D426" s="331"/>
      <c r="E426" s="330"/>
      <c r="F426" s="331"/>
      <c r="G426" s="330"/>
      <c r="H426" s="330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330"/>
      <c r="B427" s="330"/>
      <c r="C427" s="330"/>
      <c r="D427" s="331"/>
      <c r="E427" s="330"/>
      <c r="F427" s="331"/>
      <c r="G427" s="330"/>
      <c r="H427" s="330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330"/>
      <c r="B428" s="330"/>
      <c r="C428" s="330"/>
      <c r="D428" s="331"/>
      <c r="E428" s="330"/>
      <c r="F428" s="331"/>
      <c r="G428" s="330"/>
      <c r="H428" s="330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330"/>
      <c r="B429" s="330"/>
      <c r="C429" s="330"/>
      <c r="D429" s="331"/>
      <c r="E429" s="330"/>
      <c r="F429" s="331"/>
      <c r="G429" s="330"/>
      <c r="H429" s="330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330"/>
      <c r="B430" s="330"/>
      <c r="C430" s="330"/>
      <c r="D430" s="331"/>
      <c r="E430" s="330"/>
      <c r="F430" s="331"/>
      <c r="G430" s="330"/>
      <c r="H430" s="330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330"/>
      <c r="B431" s="330"/>
      <c r="C431" s="330"/>
      <c r="D431" s="331"/>
      <c r="E431" s="330"/>
      <c r="F431" s="331"/>
      <c r="G431" s="330"/>
      <c r="H431" s="330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330"/>
      <c r="B432" s="330"/>
      <c r="C432" s="330"/>
      <c r="D432" s="331"/>
      <c r="E432" s="330"/>
      <c r="F432" s="331"/>
      <c r="G432" s="330"/>
      <c r="H432" s="330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330"/>
      <c r="B433" s="330"/>
      <c r="C433" s="330"/>
      <c r="D433" s="331"/>
      <c r="E433" s="330"/>
      <c r="F433" s="331"/>
      <c r="G433" s="330"/>
      <c r="H433" s="330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330"/>
      <c r="B434" s="330"/>
      <c r="C434" s="330"/>
      <c r="D434" s="331"/>
      <c r="E434" s="330"/>
      <c r="F434" s="331"/>
      <c r="G434" s="330"/>
      <c r="H434" s="330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330"/>
      <c r="B435" s="330"/>
      <c r="C435" s="330"/>
      <c r="D435" s="331"/>
      <c r="E435" s="330"/>
      <c r="F435" s="331"/>
      <c r="G435" s="330"/>
      <c r="H435" s="330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330"/>
      <c r="B436" s="330"/>
      <c r="C436" s="330"/>
      <c r="D436" s="331"/>
      <c r="E436" s="330"/>
      <c r="F436" s="331"/>
      <c r="G436" s="330"/>
      <c r="H436" s="330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330"/>
      <c r="B437" s="330"/>
      <c r="C437" s="330"/>
      <c r="D437" s="331"/>
      <c r="E437" s="330"/>
      <c r="F437" s="331"/>
      <c r="G437" s="330"/>
      <c r="H437" s="330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330"/>
      <c r="B438" s="330"/>
      <c r="C438" s="330"/>
      <c r="D438" s="331"/>
      <c r="E438" s="330"/>
      <c r="F438" s="331"/>
      <c r="G438" s="330"/>
      <c r="H438" s="330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330"/>
      <c r="B439" s="330"/>
      <c r="C439" s="330"/>
      <c r="D439" s="331"/>
      <c r="E439" s="330"/>
      <c r="F439" s="331"/>
      <c r="G439" s="330"/>
      <c r="H439" s="330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330"/>
      <c r="B440" s="330"/>
      <c r="C440" s="330"/>
      <c r="D440" s="331"/>
      <c r="E440" s="330"/>
      <c r="F440" s="331"/>
      <c r="G440" s="330"/>
      <c r="H440" s="330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330"/>
      <c r="B441" s="330"/>
      <c r="C441" s="330"/>
      <c r="D441" s="331"/>
      <c r="E441" s="330"/>
      <c r="F441" s="331"/>
      <c r="G441" s="330"/>
      <c r="H441" s="330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330"/>
      <c r="B442" s="330"/>
      <c r="C442" s="330"/>
      <c r="D442" s="331"/>
      <c r="E442" s="330"/>
      <c r="F442" s="331"/>
      <c r="G442" s="330"/>
      <c r="H442" s="330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330"/>
      <c r="B443" s="330"/>
      <c r="C443" s="330"/>
      <c r="D443" s="331"/>
      <c r="E443" s="330"/>
      <c r="F443" s="331"/>
      <c r="G443" s="330"/>
      <c r="H443" s="330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330"/>
      <c r="B444" s="330"/>
      <c r="C444" s="330"/>
      <c r="D444" s="331"/>
      <c r="E444" s="330"/>
      <c r="F444" s="331"/>
      <c r="G444" s="330"/>
      <c r="H444" s="330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330"/>
      <c r="B445" s="330"/>
      <c r="C445" s="330"/>
      <c r="D445" s="331"/>
      <c r="E445" s="330"/>
      <c r="F445" s="331"/>
      <c r="G445" s="330"/>
      <c r="H445" s="330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330"/>
      <c r="B446" s="330"/>
      <c r="C446" s="330"/>
      <c r="D446" s="331"/>
      <c r="E446" s="330"/>
      <c r="F446" s="331"/>
      <c r="G446" s="330"/>
      <c r="H446" s="330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330"/>
      <c r="B447" s="330"/>
      <c r="C447" s="330"/>
      <c r="D447" s="331"/>
      <c r="E447" s="330"/>
      <c r="F447" s="331"/>
      <c r="G447" s="330"/>
      <c r="H447" s="330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330"/>
      <c r="B448" s="330"/>
      <c r="C448" s="330"/>
      <c r="D448" s="331"/>
      <c r="E448" s="330"/>
      <c r="F448" s="331"/>
      <c r="G448" s="330"/>
      <c r="H448" s="330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330"/>
      <c r="B449" s="330"/>
      <c r="C449" s="330"/>
      <c r="D449" s="331"/>
      <c r="E449" s="330"/>
      <c r="F449" s="331"/>
      <c r="G449" s="330"/>
      <c r="H449" s="330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330"/>
      <c r="B450" s="330"/>
      <c r="C450" s="330"/>
      <c r="D450" s="331"/>
      <c r="E450" s="330"/>
      <c r="F450" s="331"/>
      <c r="G450" s="330"/>
      <c r="H450" s="330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330"/>
      <c r="B451" s="330"/>
      <c r="C451" s="330"/>
      <c r="D451" s="331"/>
      <c r="E451" s="330"/>
      <c r="F451" s="331"/>
      <c r="G451" s="330"/>
      <c r="H451" s="330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330"/>
      <c r="B452" s="330"/>
      <c r="C452" s="330"/>
      <c r="D452" s="331"/>
      <c r="E452" s="330"/>
      <c r="F452" s="331"/>
      <c r="G452" s="330"/>
      <c r="H452" s="330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330"/>
      <c r="B453" s="330"/>
      <c r="C453" s="330"/>
      <c r="D453" s="331"/>
      <c r="E453" s="330"/>
      <c r="F453" s="331"/>
      <c r="G453" s="330"/>
      <c r="H453" s="330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330"/>
      <c r="B454" s="330"/>
      <c r="C454" s="330"/>
      <c r="D454" s="331"/>
      <c r="E454" s="330"/>
      <c r="F454" s="331"/>
      <c r="G454" s="330"/>
      <c r="H454" s="330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330"/>
      <c r="B455" s="330"/>
      <c r="C455" s="330"/>
      <c r="D455" s="331"/>
      <c r="E455" s="330"/>
      <c r="F455" s="331"/>
      <c r="G455" s="330"/>
      <c r="H455" s="330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330"/>
      <c r="B456" s="330"/>
      <c r="C456" s="330"/>
      <c r="D456" s="331"/>
      <c r="E456" s="330"/>
      <c r="F456" s="331"/>
      <c r="G456" s="330"/>
      <c r="H456" s="330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330"/>
      <c r="B457" s="330"/>
      <c r="C457" s="330"/>
      <c r="D457" s="331"/>
      <c r="E457" s="330"/>
      <c r="F457" s="331"/>
      <c r="G457" s="330"/>
      <c r="H457" s="330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330"/>
      <c r="B458" s="330"/>
      <c r="C458" s="330"/>
      <c r="D458" s="331"/>
      <c r="E458" s="330"/>
      <c r="F458" s="331"/>
      <c r="G458" s="330"/>
      <c r="H458" s="330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330"/>
      <c r="B459" s="330"/>
      <c r="C459" s="330"/>
      <c r="D459" s="331"/>
      <c r="E459" s="330"/>
      <c r="F459" s="331"/>
      <c r="G459" s="330"/>
      <c r="H459" s="330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330"/>
      <c r="B460" s="330"/>
      <c r="C460" s="330"/>
      <c r="D460" s="331"/>
      <c r="E460" s="330"/>
      <c r="F460" s="331"/>
      <c r="G460" s="330"/>
      <c r="H460" s="330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330"/>
      <c r="B461" s="330"/>
      <c r="C461" s="330"/>
      <c r="D461" s="331"/>
      <c r="E461" s="330"/>
      <c r="F461" s="331"/>
      <c r="G461" s="330"/>
      <c r="H461" s="330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330"/>
      <c r="B462" s="330"/>
      <c r="C462" s="330"/>
      <c r="D462" s="331"/>
      <c r="E462" s="330"/>
      <c r="F462" s="331"/>
      <c r="G462" s="330"/>
      <c r="H462" s="330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330"/>
      <c r="B463" s="330"/>
      <c r="C463" s="330"/>
      <c r="D463" s="331"/>
      <c r="E463" s="330"/>
      <c r="F463" s="331"/>
      <c r="G463" s="330"/>
      <c r="H463" s="330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330"/>
      <c r="B464" s="330"/>
      <c r="C464" s="330"/>
      <c r="D464" s="331"/>
      <c r="E464" s="330"/>
      <c r="F464" s="331"/>
      <c r="G464" s="330"/>
      <c r="H464" s="330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330"/>
      <c r="B465" s="330"/>
      <c r="C465" s="330"/>
      <c r="D465" s="331"/>
      <c r="E465" s="330"/>
      <c r="F465" s="331"/>
      <c r="G465" s="330"/>
      <c r="H465" s="330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330"/>
      <c r="B466" s="330"/>
      <c r="C466" s="330"/>
      <c r="D466" s="331"/>
      <c r="E466" s="330"/>
      <c r="F466" s="331"/>
      <c r="G466" s="330"/>
      <c r="H466" s="330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330"/>
      <c r="B467" s="330"/>
      <c r="C467" s="330"/>
      <c r="D467" s="331"/>
      <c r="E467" s="330"/>
      <c r="F467" s="331"/>
      <c r="G467" s="330"/>
      <c r="H467" s="330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330"/>
      <c r="B468" s="330"/>
      <c r="C468" s="330"/>
      <c r="D468" s="331"/>
      <c r="E468" s="330"/>
      <c r="F468" s="331"/>
      <c r="G468" s="330"/>
      <c r="H468" s="330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330"/>
      <c r="B469" s="330"/>
      <c r="C469" s="330"/>
      <c r="D469" s="331"/>
      <c r="E469" s="330"/>
      <c r="F469" s="331"/>
      <c r="G469" s="330"/>
      <c r="H469" s="330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330"/>
      <c r="B470" s="330"/>
      <c r="C470" s="330"/>
      <c r="D470" s="331"/>
      <c r="E470" s="330"/>
      <c r="F470" s="331"/>
      <c r="G470" s="330"/>
      <c r="H470" s="330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330"/>
      <c r="B471" s="330"/>
      <c r="C471" s="330"/>
      <c r="D471" s="331"/>
      <c r="E471" s="330"/>
      <c r="F471" s="331"/>
      <c r="G471" s="330"/>
      <c r="H471" s="330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330"/>
      <c r="B472" s="330"/>
      <c r="C472" s="330"/>
      <c r="D472" s="331"/>
      <c r="E472" s="330"/>
      <c r="F472" s="331"/>
      <c r="G472" s="330"/>
      <c r="H472" s="330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330"/>
      <c r="B473" s="330"/>
      <c r="C473" s="330"/>
      <c r="D473" s="331"/>
      <c r="E473" s="330"/>
      <c r="F473" s="331"/>
      <c r="G473" s="330"/>
      <c r="H473" s="330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330"/>
      <c r="B474" s="330"/>
      <c r="C474" s="330"/>
      <c r="D474" s="331"/>
      <c r="E474" s="330"/>
      <c r="F474" s="331"/>
      <c r="G474" s="330"/>
      <c r="H474" s="330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330"/>
      <c r="B475" s="330"/>
      <c r="C475" s="330"/>
      <c r="D475" s="331"/>
      <c r="E475" s="330"/>
      <c r="F475" s="331"/>
      <c r="G475" s="330"/>
      <c r="H475" s="330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330"/>
      <c r="B476" s="330"/>
      <c r="C476" s="330"/>
      <c r="D476" s="331"/>
      <c r="E476" s="330"/>
      <c r="F476" s="331"/>
      <c r="G476" s="330"/>
      <c r="H476" s="330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330"/>
      <c r="B477" s="330"/>
      <c r="C477" s="330"/>
      <c r="D477" s="331"/>
      <c r="E477" s="330"/>
      <c r="F477" s="331"/>
      <c r="G477" s="330"/>
      <c r="H477" s="330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330"/>
      <c r="B478" s="330"/>
      <c r="C478" s="330"/>
      <c r="D478" s="331"/>
      <c r="E478" s="330"/>
      <c r="F478" s="331"/>
      <c r="G478" s="330"/>
      <c r="H478" s="330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330"/>
      <c r="B479" s="330"/>
      <c r="C479" s="330"/>
      <c r="D479" s="331"/>
      <c r="E479" s="330"/>
      <c r="F479" s="331"/>
      <c r="G479" s="330"/>
      <c r="H479" s="330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330"/>
      <c r="B480" s="330"/>
      <c r="C480" s="330"/>
      <c r="D480" s="331"/>
      <c r="E480" s="330"/>
      <c r="F480" s="331"/>
      <c r="G480" s="330"/>
      <c r="H480" s="330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330"/>
      <c r="B481" s="330"/>
      <c r="C481" s="330"/>
      <c r="D481" s="331"/>
      <c r="E481" s="330"/>
      <c r="F481" s="331"/>
      <c r="G481" s="330"/>
      <c r="H481" s="330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330"/>
      <c r="B482" s="330"/>
      <c r="C482" s="330"/>
      <c r="D482" s="331"/>
      <c r="E482" s="330"/>
      <c r="F482" s="331"/>
      <c r="G482" s="330"/>
      <c r="H482" s="330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330"/>
      <c r="B483" s="330"/>
      <c r="C483" s="330"/>
      <c r="D483" s="331"/>
      <c r="E483" s="330"/>
      <c r="F483" s="331"/>
      <c r="G483" s="330"/>
      <c r="H483" s="330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330"/>
      <c r="B484" s="330"/>
      <c r="C484" s="330"/>
      <c r="D484" s="331"/>
      <c r="E484" s="330"/>
      <c r="F484" s="331"/>
      <c r="G484" s="330"/>
      <c r="H484" s="330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330"/>
      <c r="B485" s="330"/>
      <c r="C485" s="330"/>
      <c r="D485" s="331"/>
      <c r="E485" s="330"/>
      <c r="F485" s="331"/>
      <c r="G485" s="330"/>
      <c r="H485" s="330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330"/>
      <c r="B486" s="330"/>
      <c r="C486" s="330"/>
      <c r="D486" s="331"/>
      <c r="E486" s="330"/>
      <c r="F486" s="331"/>
      <c r="G486" s="330"/>
      <c r="H486" s="330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330"/>
      <c r="B487" s="330"/>
      <c r="C487" s="330"/>
      <c r="D487" s="331"/>
      <c r="E487" s="330"/>
      <c r="F487" s="331"/>
      <c r="G487" s="330"/>
      <c r="H487" s="330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330"/>
      <c r="B488" s="330"/>
      <c r="C488" s="330"/>
      <c r="D488" s="331"/>
      <c r="E488" s="330"/>
      <c r="F488" s="331"/>
      <c r="G488" s="330"/>
      <c r="H488" s="330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330"/>
      <c r="B489" s="330"/>
      <c r="C489" s="330"/>
      <c r="D489" s="331"/>
      <c r="E489" s="330"/>
      <c r="F489" s="331"/>
      <c r="G489" s="330"/>
      <c r="H489" s="330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330"/>
      <c r="B490" s="330"/>
      <c r="C490" s="330"/>
      <c r="D490" s="331"/>
      <c r="E490" s="330"/>
      <c r="F490" s="331"/>
      <c r="G490" s="330"/>
      <c r="H490" s="330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330"/>
      <c r="B491" s="330"/>
      <c r="C491" s="330"/>
      <c r="D491" s="331"/>
      <c r="E491" s="330"/>
      <c r="F491" s="331"/>
      <c r="G491" s="330"/>
      <c r="H491" s="330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330"/>
      <c r="B492" s="330"/>
      <c r="C492" s="330"/>
      <c r="D492" s="331"/>
      <c r="E492" s="330"/>
      <c r="F492" s="331"/>
      <c r="G492" s="330"/>
      <c r="H492" s="330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330"/>
      <c r="B493" s="330"/>
      <c r="C493" s="330"/>
      <c r="D493" s="331"/>
      <c r="E493" s="330"/>
      <c r="F493" s="331"/>
      <c r="G493" s="330"/>
      <c r="H493" s="330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330"/>
      <c r="B494" s="330"/>
      <c r="C494" s="330"/>
      <c r="D494" s="331"/>
      <c r="E494" s="330"/>
      <c r="F494" s="331"/>
      <c r="G494" s="330"/>
      <c r="H494" s="330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330"/>
      <c r="B495" s="330"/>
      <c r="C495" s="330"/>
      <c r="D495" s="331"/>
      <c r="E495" s="330"/>
      <c r="F495" s="331"/>
      <c r="G495" s="330"/>
      <c r="H495" s="330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330"/>
      <c r="B496" s="330"/>
      <c r="C496" s="330"/>
      <c r="D496" s="331"/>
      <c r="E496" s="330"/>
      <c r="F496" s="331"/>
      <c r="G496" s="330"/>
      <c r="H496" s="330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330"/>
      <c r="B497" s="330"/>
      <c r="C497" s="330"/>
      <c r="D497" s="331"/>
      <c r="E497" s="330"/>
      <c r="F497" s="331"/>
      <c r="G497" s="330"/>
      <c r="H497" s="330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330"/>
      <c r="B498" s="330"/>
      <c r="C498" s="330"/>
      <c r="D498" s="331"/>
      <c r="E498" s="330"/>
      <c r="F498" s="331"/>
      <c r="G498" s="330"/>
      <c r="H498" s="330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330"/>
      <c r="B499" s="330"/>
      <c r="C499" s="330"/>
      <c r="D499" s="331"/>
      <c r="E499" s="330"/>
      <c r="F499" s="331"/>
      <c r="G499" s="330"/>
      <c r="H499" s="330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330"/>
      <c r="B500" s="330"/>
      <c r="C500" s="330"/>
      <c r="D500" s="331"/>
      <c r="E500" s="330"/>
      <c r="F500" s="331"/>
      <c r="G500" s="330"/>
      <c r="H500" s="330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330"/>
      <c r="B501" s="330"/>
      <c r="C501" s="330"/>
      <c r="D501" s="331"/>
      <c r="E501" s="330"/>
      <c r="F501" s="331"/>
      <c r="G501" s="330"/>
      <c r="H501" s="330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330"/>
      <c r="B502" s="330"/>
      <c r="C502" s="330"/>
      <c r="D502" s="331"/>
      <c r="E502" s="330"/>
      <c r="F502" s="331"/>
      <c r="G502" s="330"/>
      <c r="H502" s="330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330"/>
      <c r="B503" s="330"/>
      <c r="C503" s="330"/>
      <c r="D503" s="331"/>
      <c r="E503" s="330"/>
      <c r="F503" s="331"/>
      <c r="G503" s="330"/>
      <c r="H503" s="330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330"/>
      <c r="B504" s="330"/>
      <c r="C504" s="330"/>
      <c r="D504" s="331"/>
      <c r="E504" s="330"/>
      <c r="F504" s="331"/>
      <c r="G504" s="330"/>
      <c r="H504" s="330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330"/>
      <c r="B505" s="330"/>
      <c r="C505" s="330"/>
      <c r="D505" s="331"/>
      <c r="E505" s="330"/>
      <c r="F505" s="331"/>
      <c r="G505" s="330"/>
      <c r="H505" s="330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330"/>
      <c r="B506" s="330"/>
      <c r="C506" s="330"/>
      <c r="D506" s="331"/>
      <c r="E506" s="330"/>
      <c r="F506" s="331"/>
      <c r="G506" s="330"/>
      <c r="H506" s="330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330"/>
      <c r="B507" s="330"/>
      <c r="C507" s="330"/>
      <c r="D507" s="331"/>
      <c r="E507" s="330"/>
      <c r="F507" s="331"/>
      <c r="G507" s="330"/>
      <c r="H507" s="330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330"/>
      <c r="B508" s="330"/>
      <c r="C508" s="330"/>
      <c r="D508" s="331"/>
      <c r="E508" s="330"/>
      <c r="F508" s="331"/>
      <c r="G508" s="330"/>
      <c r="H508" s="330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330"/>
      <c r="B509" s="330"/>
      <c r="C509" s="330"/>
      <c r="D509" s="331"/>
      <c r="E509" s="330"/>
      <c r="F509" s="331"/>
      <c r="G509" s="330"/>
      <c r="H509" s="330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330"/>
      <c r="B510" s="330"/>
      <c r="C510" s="330"/>
      <c r="D510" s="331"/>
      <c r="E510" s="330"/>
      <c r="F510" s="331"/>
      <c r="G510" s="330"/>
      <c r="H510" s="330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330"/>
      <c r="B511" s="330"/>
      <c r="C511" s="330"/>
      <c r="D511" s="331"/>
      <c r="E511" s="330"/>
      <c r="F511" s="331"/>
      <c r="G511" s="330"/>
      <c r="H511" s="330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330"/>
      <c r="B512" s="330"/>
      <c r="C512" s="330"/>
      <c r="D512" s="331"/>
      <c r="E512" s="330"/>
      <c r="F512" s="331"/>
      <c r="G512" s="330"/>
      <c r="H512" s="330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330"/>
      <c r="B513" s="330"/>
      <c r="C513" s="330"/>
      <c r="D513" s="331"/>
      <c r="E513" s="330"/>
      <c r="F513" s="331"/>
      <c r="G513" s="330"/>
      <c r="H513" s="330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330"/>
      <c r="B514" s="330"/>
      <c r="C514" s="330"/>
      <c r="D514" s="331"/>
      <c r="E514" s="330"/>
      <c r="F514" s="331"/>
      <c r="G514" s="330"/>
      <c r="H514" s="330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330"/>
      <c r="B515" s="330"/>
      <c r="C515" s="330"/>
      <c r="D515" s="331"/>
      <c r="E515" s="330"/>
      <c r="F515" s="331"/>
      <c r="G515" s="330"/>
      <c r="H515" s="330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330"/>
      <c r="B516" s="330"/>
      <c r="C516" s="330"/>
      <c r="D516" s="331"/>
      <c r="E516" s="330"/>
      <c r="F516" s="331"/>
      <c r="G516" s="330"/>
      <c r="H516" s="330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330"/>
      <c r="B517" s="330"/>
      <c r="C517" s="330"/>
      <c r="D517" s="331"/>
      <c r="E517" s="330"/>
      <c r="F517" s="331"/>
      <c r="G517" s="330"/>
      <c r="H517" s="330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330"/>
      <c r="B518" s="330"/>
      <c r="C518" s="330"/>
      <c r="D518" s="331"/>
      <c r="E518" s="330"/>
      <c r="F518" s="331"/>
      <c r="G518" s="330"/>
      <c r="H518" s="330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330"/>
      <c r="B519" s="330"/>
      <c r="C519" s="330"/>
      <c r="D519" s="331"/>
      <c r="E519" s="330"/>
      <c r="F519" s="331"/>
      <c r="G519" s="330"/>
      <c r="H519" s="330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330"/>
      <c r="B520" s="330"/>
      <c r="C520" s="330"/>
      <c r="D520" s="331"/>
      <c r="E520" s="330"/>
      <c r="F520" s="331"/>
      <c r="G520" s="330"/>
      <c r="H520" s="330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330"/>
      <c r="B521" s="330"/>
      <c r="C521" s="330"/>
      <c r="D521" s="331"/>
      <c r="E521" s="330"/>
      <c r="F521" s="331"/>
      <c r="G521" s="330"/>
      <c r="H521" s="330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330"/>
      <c r="B522" s="330"/>
      <c r="C522" s="330"/>
      <c r="D522" s="331"/>
      <c r="E522" s="330"/>
      <c r="F522" s="331"/>
      <c r="G522" s="330"/>
      <c r="H522" s="330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330"/>
      <c r="B523" s="330"/>
      <c r="C523" s="330"/>
      <c r="D523" s="331"/>
      <c r="E523" s="330"/>
      <c r="F523" s="331"/>
      <c r="G523" s="330"/>
      <c r="H523" s="330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330"/>
      <c r="B524" s="330"/>
      <c r="C524" s="330"/>
      <c r="D524" s="331"/>
      <c r="E524" s="330"/>
      <c r="F524" s="331"/>
      <c r="G524" s="330"/>
      <c r="H524" s="330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330"/>
      <c r="B525" s="330"/>
      <c r="C525" s="330"/>
      <c r="D525" s="331"/>
      <c r="E525" s="330"/>
      <c r="F525" s="331"/>
      <c r="G525" s="330"/>
      <c r="H525" s="330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330"/>
      <c r="B526" s="330"/>
      <c r="C526" s="330"/>
      <c r="D526" s="331"/>
      <c r="E526" s="330"/>
      <c r="F526" s="331"/>
      <c r="G526" s="330"/>
      <c r="H526" s="330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330"/>
      <c r="B527" s="330"/>
      <c r="C527" s="330"/>
      <c r="D527" s="331"/>
      <c r="E527" s="330"/>
      <c r="F527" s="331"/>
      <c r="G527" s="330"/>
      <c r="H527" s="330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330"/>
      <c r="B528" s="330"/>
      <c r="C528" s="330"/>
      <c r="D528" s="331"/>
      <c r="E528" s="330"/>
      <c r="F528" s="331"/>
      <c r="G528" s="330"/>
      <c r="H528" s="330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330"/>
      <c r="B529" s="330"/>
      <c r="C529" s="330"/>
      <c r="D529" s="331"/>
      <c r="E529" s="330"/>
      <c r="F529" s="331"/>
      <c r="G529" s="330"/>
      <c r="H529" s="330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330"/>
      <c r="B530" s="330"/>
      <c r="C530" s="330"/>
      <c r="D530" s="331"/>
      <c r="E530" s="330"/>
      <c r="F530" s="331"/>
      <c r="G530" s="330"/>
      <c r="H530" s="330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330"/>
      <c r="B531" s="330"/>
      <c r="C531" s="330"/>
      <c r="D531" s="331"/>
      <c r="E531" s="330"/>
      <c r="F531" s="331"/>
      <c r="G531" s="330"/>
      <c r="H531" s="330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330"/>
      <c r="B532" s="330"/>
      <c r="C532" s="330"/>
      <c r="D532" s="331"/>
      <c r="E532" s="330"/>
      <c r="F532" s="331"/>
      <c r="G532" s="330"/>
      <c r="H532" s="330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330"/>
      <c r="B533" s="330"/>
      <c r="C533" s="330"/>
      <c r="D533" s="331"/>
      <c r="E533" s="330"/>
      <c r="F533" s="331"/>
      <c r="G533" s="330"/>
      <c r="H533" s="330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330"/>
      <c r="B534" s="330"/>
      <c r="C534" s="330"/>
      <c r="D534" s="331"/>
      <c r="E534" s="330"/>
      <c r="F534" s="331"/>
      <c r="G534" s="330"/>
      <c r="H534" s="330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330"/>
      <c r="B535" s="330"/>
      <c r="C535" s="330"/>
      <c r="D535" s="331"/>
      <c r="E535" s="330"/>
      <c r="F535" s="331"/>
      <c r="G535" s="330"/>
      <c r="H535" s="330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330"/>
      <c r="B536" s="330"/>
      <c r="C536" s="330"/>
      <c r="D536" s="331"/>
      <c r="E536" s="330"/>
      <c r="F536" s="331"/>
      <c r="G536" s="330"/>
      <c r="H536" s="330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330"/>
      <c r="B537" s="330"/>
      <c r="C537" s="330"/>
      <c r="D537" s="331"/>
      <c r="E537" s="330"/>
      <c r="F537" s="331"/>
      <c r="G537" s="330"/>
      <c r="H537" s="330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330"/>
      <c r="B538" s="330"/>
      <c r="C538" s="330"/>
      <c r="D538" s="331"/>
      <c r="E538" s="330"/>
      <c r="F538" s="331"/>
      <c r="G538" s="330"/>
      <c r="H538" s="330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330"/>
      <c r="B539" s="330"/>
      <c r="C539" s="330"/>
      <c r="D539" s="331"/>
      <c r="E539" s="330"/>
      <c r="F539" s="331"/>
      <c r="G539" s="330"/>
      <c r="H539" s="330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330"/>
      <c r="B540" s="330"/>
      <c r="C540" s="330"/>
      <c r="D540" s="331"/>
      <c r="E540" s="330"/>
      <c r="F540" s="331"/>
      <c r="G540" s="330"/>
      <c r="H540" s="330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330"/>
      <c r="B541" s="330"/>
      <c r="C541" s="330"/>
      <c r="D541" s="331"/>
      <c r="E541" s="330"/>
      <c r="F541" s="331"/>
      <c r="G541" s="330"/>
      <c r="H541" s="330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330"/>
      <c r="B542" s="330"/>
      <c r="C542" s="330"/>
      <c r="D542" s="331"/>
      <c r="E542" s="330"/>
      <c r="F542" s="331"/>
      <c r="G542" s="330"/>
      <c r="H542" s="330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330"/>
      <c r="B543" s="330"/>
      <c r="C543" s="330"/>
      <c r="D543" s="331"/>
      <c r="E543" s="330"/>
      <c r="F543" s="331"/>
      <c r="G543" s="330"/>
      <c r="H543" s="330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330"/>
      <c r="B544" s="330"/>
      <c r="C544" s="330"/>
      <c r="D544" s="331"/>
      <c r="E544" s="330"/>
      <c r="F544" s="331"/>
      <c r="G544" s="330"/>
      <c r="H544" s="330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330"/>
      <c r="B545" s="330"/>
      <c r="C545" s="330"/>
      <c r="D545" s="331"/>
      <c r="E545" s="330"/>
      <c r="F545" s="331"/>
      <c r="G545" s="330"/>
      <c r="H545" s="330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330"/>
      <c r="B546" s="330"/>
      <c r="C546" s="330"/>
      <c r="D546" s="331"/>
      <c r="E546" s="330"/>
      <c r="F546" s="331"/>
      <c r="G546" s="330"/>
      <c r="H546" s="330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330"/>
      <c r="B547" s="330"/>
      <c r="C547" s="330"/>
      <c r="D547" s="331"/>
      <c r="E547" s="330"/>
      <c r="F547" s="331"/>
      <c r="G547" s="330"/>
      <c r="H547" s="330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330"/>
      <c r="B548" s="330"/>
      <c r="C548" s="330"/>
      <c r="D548" s="331"/>
      <c r="E548" s="330"/>
      <c r="F548" s="331"/>
      <c r="G548" s="330"/>
      <c r="H548" s="330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330"/>
      <c r="B549" s="330"/>
      <c r="C549" s="330"/>
      <c r="D549" s="331"/>
      <c r="E549" s="330"/>
      <c r="F549" s="331"/>
      <c r="G549" s="330"/>
      <c r="H549" s="330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330"/>
      <c r="B550" s="330"/>
      <c r="C550" s="330"/>
      <c r="D550" s="331"/>
      <c r="E550" s="330"/>
      <c r="F550" s="331"/>
      <c r="G550" s="330"/>
      <c r="H550" s="330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330"/>
      <c r="B551" s="330"/>
      <c r="C551" s="330"/>
      <c r="D551" s="331"/>
      <c r="E551" s="330"/>
      <c r="F551" s="331"/>
      <c r="G551" s="330"/>
      <c r="H551" s="330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330"/>
      <c r="B552" s="330"/>
      <c r="C552" s="330"/>
      <c r="D552" s="331"/>
      <c r="E552" s="330"/>
      <c r="F552" s="331"/>
      <c r="G552" s="330"/>
      <c r="H552" s="330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330"/>
      <c r="B553" s="330"/>
      <c r="C553" s="330"/>
      <c r="D553" s="331"/>
      <c r="E553" s="330"/>
      <c r="F553" s="331"/>
      <c r="G553" s="330"/>
      <c r="H553" s="330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330"/>
      <c r="B554" s="330"/>
      <c r="C554" s="330"/>
      <c r="D554" s="331"/>
      <c r="E554" s="330"/>
      <c r="F554" s="331"/>
      <c r="G554" s="330"/>
      <c r="H554" s="330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330"/>
      <c r="B555" s="330"/>
      <c r="C555" s="330"/>
      <c r="D555" s="331"/>
      <c r="E555" s="330"/>
      <c r="F555" s="331"/>
      <c r="G555" s="330"/>
      <c r="H555" s="330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330"/>
      <c r="B556" s="330"/>
      <c r="C556" s="330"/>
      <c r="D556" s="331"/>
      <c r="E556" s="330"/>
      <c r="F556" s="331"/>
      <c r="G556" s="330"/>
      <c r="H556" s="330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330"/>
      <c r="B557" s="330"/>
      <c r="C557" s="330"/>
      <c r="D557" s="331"/>
      <c r="E557" s="330"/>
      <c r="F557" s="331"/>
      <c r="G557" s="330"/>
      <c r="H557" s="330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330"/>
      <c r="B558" s="330"/>
      <c r="C558" s="330"/>
      <c r="D558" s="331"/>
      <c r="E558" s="330"/>
      <c r="F558" s="331"/>
      <c r="G558" s="330"/>
      <c r="H558" s="330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330"/>
      <c r="B559" s="330"/>
      <c r="C559" s="330"/>
      <c r="D559" s="331"/>
      <c r="E559" s="330"/>
      <c r="F559" s="331"/>
      <c r="G559" s="330"/>
      <c r="H559" s="330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330"/>
      <c r="B560" s="330"/>
      <c r="C560" s="330"/>
      <c r="D560" s="331"/>
      <c r="E560" s="330"/>
      <c r="F560" s="331"/>
      <c r="G560" s="330"/>
      <c r="H560" s="330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330"/>
      <c r="B561" s="330"/>
      <c r="C561" s="330"/>
      <c r="D561" s="331"/>
      <c r="E561" s="330"/>
      <c r="F561" s="331"/>
      <c r="G561" s="330"/>
      <c r="H561" s="330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330"/>
      <c r="B562" s="330"/>
      <c r="C562" s="330"/>
      <c r="D562" s="331"/>
      <c r="E562" s="330"/>
      <c r="F562" s="331"/>
      <c r="G562" s="330"/>
      <c r="H562" s="330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330"/>
      <c r="B563" s="330"/>
      <c r="C563" s="330"/>
      <c r="D563" s="331"/>
      <c r="E563" s="330"/>
      <c r="F563" s="331"/>
      <c r="G563" s="330"/>
      <c r="H563" s="330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330"/>
      <c r="B564" s="330"/>
      <c r="C564" s="330"/>
      <c r="D564" s="331"/>
      <c r="E564" s="330"/>
      <c r="F564" s="331"/>
      <c r="G564" s="330"/>
      <c r="H564" s="330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330"/>
      <c r="B565" s="330"/>
      <c r="C565" s="330"/>
      <c r="D565" s="331"/>
      <c r="E565" s="330"/>
      <c r="F565" s="331"/>
      <c r="G565" s="330"/>
      <c r="H565" s="330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330"/>
      <c r="B566" s="330"/>
      <c r="C566" s="330"/>
      <c r="D566" s="331"/>
      <c r="E566" s="330"/>
      <c r="F566" s="331"/>
      <c r="G566" s="330"/>
      <c r="H566" s="330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330"/>
      <c r="B567" s="330"/>
      <c r="C567" s="330"/>
      <c r="D567" s="331"/>
      <c r="E567" s="330"/>
      <c r="F567" s="331"/>
      <c r="G567" s="330"/>
      <c r="H567" s="330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330"/>
      <c r="B568" s="330"/>
      <c r="C568" s="330"/>
      <c r="D568" s="331"/>
      <c r="E568" s="330"/>
      <c r="F568" s="331"/>
      <c r="G568" s="330"/>
      <c r="H568" s="330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330"/>
      <c r="B569" s="330"/>
      <c r="C569" s="330"/>
      <c r="D569" s="331"/>
      <c r="E569" s="330"/>
      <c r="F569" s="331"/>
      <c r="G569" s="330"/>
      <c r="H569" s="330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330"/>
      <c r="B570" s="330"/>
      <c r="C570" s="330"/>
      <c r="D570" s="331"/>
      <c r="E570" s="330"/>
      <c r="F570" s="331"/>
      <c r="G570" s="330"/>
      <c r="H570" s="330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330"/>
      <c r="B571" s="330"/>
      <c r="C571" s="330"/>
      <c r="D571" s="331"/>
      <c r="E571" s="330"/>
      <c r="F571" s="331"/>
      <c r="G571" s="330"/>
      <c r="H571" s="330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330"/>
      <c r="B572" s="330"/>
      <c r="C572" s="330"/>
      <c r="D572" s="331"/>
      <c r="E572" s="330"/>
      <c r="F572" s="331"/>
      <c r="G572" s="330"/>
      <c r="H572" s="330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330"/>
      <c r="B573" s="330"/>
      <c r="C573" s="330"/>
      <c r="D573" s="331"/>
      <c r="E573" s="330"/>
      <c r="F573" s="331"/>
      <c r="G573" s="330"/>
      <c r="H573" s="330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330"/>
      <c r="B574" s="330"/>
      <c r="C574" s="330"/>
      <c r="D574" s="331"/>
      <c r="E574" s="330"/>
      <c r="F574" s="331"/>
      <c r="G574" s="330"/>
      <c r="H574" s="330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330"/>
      <c r="B575" s="330"/>
      <c r="C575" s="330"/>
      <c r="D575" s="331"/>
      <c r="E575" s="330"/>
      <c r="F575" s="331"/>
      <c r="G575" s="330"/>
      <c r="H575" s="330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330"/>
      <c r="B576" s="330"/>
      <c r="C576" s="330"/>
      <c r="D576" s="331"/>
      <c r="E576" s="330"/>
      <c r="F576" s="331"/>
      <c r="G576" s="330"/>
      <c r="H576" s="330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330"/>
      <c r="B577" s="330"/>
      <c r="C577" s="330"/>
      <c r="D577" s="331"/>
      <c r="E577" s="330"/>
      <c r="F577" s="331"/>
      <c r="G577" s="330"/>
      <c r="H577" s="330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330"/>
      <c r="B578" s="330"/>
      <c r="C578" s="330"/>
      <c r="D578" s="331"/>
      <c r="E578" s="330"/>
      <c r="F578" s="331"/>
      <c r="G578" s="330"/>
      <c r="H578" s="330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330"/>
      <c r="B579" s="330"/>
      <c r="C579" s="330"/>
      <c r="D579" s="331"/>
      <c r="E579" s="330"/>
      <c r="F579" s="331"/>
      <c r="G579" s="330"/>
      <c r="H579" s="330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330"/>
      <c r="B580" s="330"/>
      <c r="C580" s="330"/>
      <c r="D580" s="331"/>
      <c r="E580" s="330"/>
      <c r="F580" s="331"/>
      <c r="G580" s="330"/>
      <c r="H580" s="330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330"/>
      <c r="B581" s="330"/>
      <c r="C581" s="330"/>
      <c r="D581" s="331"/>
      <c r="E581" s="330"/>
      <c r="F581" s="331"/>
      <c r="G581" s="330"/>
      <c r="H581" s="330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330"/>
      <c r="B582" s="330"/>
      <c r="C582" s="330"/>
      <c r="D582" s="331"/>
      <c r="E582" s="330"/>
      <c r="F582" s="331"/>
      <c r="G582" s="330"/>
      <c r="H582" s="330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330"/>
      <c r="B583" s="330"/>
      <c r="C583" s="330"/>
      <c r="D583" s="331"/>
      <c r="E583" s="330"/>
      <c r="F583" s="331"/>
      <c r="G583" s="330"/>
      <c r="H583" s="330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330"/>
      <c r="B584" s="330"/>
      <c r="C584" s="330"/>
      <c r="D584" s="331"/>
      <c r="E584" s="330"/>
      <c r="F584" s="331"/>
      <c r="G584" s="330"/>
      <c r="H584" s="330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330"/>
      <c r="B585" s="330"/>
      <c r="C585" s="330"/>
      <c r="D585" s="331"/>
      <c r="E585" s="330"/>
      <c r="F585" s="331"/>
      <c r="G585" s="330"/>
      <c r="H585" s="330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330"/>
      <c r="B586" s="330"/>
      <c r="C586" s="330"/>
      <c r="D586" s="331"/>
      <c r="E586" s="330"/>
      <c r="F586" s="331"/>
      <c r="G586" s="330"/>
      <c r="H586" s="330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330"/>
      <c r="B587" s="330"/>
      <c r="C587" s="330"/>
      <c r="D587" s="331"/>
      <c r="E587" s="330"/>
      <c r="F587" s="331"/>
      <c r="G587" s="330"/>
      <c r="H587" s="330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330"/>
      <c r="B588" s="330"/>
      <c r="C588" s="330"/>
      <c r="D588" s="331"/>
      <c r="E588" s="330"/>
      <c r="F588" s="331"/>
      <c r="G588" s="330"/>
      <c r="H588" s="330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330"/>
      <c r="B589" s="330"/>
      <c r="C589" s="330"/>
      <c r="D589" s="331"/>
      <c r="E589" s="330"/>
      <c r="F589" s="331"/>
      <c r="G589" s="330"/>
      <c r="H589" s="330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330"/>
      <c r="B590" s="330"/>
      <c r="C590" s="330"/>
      <c r="D590" s="331"/>
      <c r="E590" s="330"/>
      <c r="F590" s="331"/>
      <c r="G590" s="330"/>
      <c r="H590" s="330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330"/>
      <c r="B591" s="330"/>
      <c r="C591" s="330"/>
      <c r="D591" s="331"/>
      <c r="E591" s="330"/>
      <c r="F591" s="331"/>
      <c r="G591" s="330"/>
      <c r="H591" s="330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330"/>
      <c r="B592" s="330"/>
      <c r="C592" s="330"/>
      <c r="D592" s="331"/>
      <c r="E592" s="330"/>
      <c r="F592" s="331"/>
      <c r="G592" s="330"/>
      <c r="H592" s="330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330"/>
      <c r="B593" s="330"/>
      <c r="C593" s="330"/>
      <c r="D593" s="331"/>
      <c r="E593" s="330"/>
      <c r="F593" s="331"/>
      <c r="G593" s="330"/>
      <c r="H593" s="330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330"/>
      <c r="B594" s="330"/>
      <c r="C594" s="330"/>
      <c r="D594" s="331"/>
      <c r="E594" s="330"/>
      <c r="F594" s="331"/>
      <c r="G594" s="330"/>
      <c r="H594" s="330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330"/>
      <c r="B595" s="330"/>
      <c r="C595" s="330"/>
      <c r="D595" s="331"/>
      <c r="E595" s="330"/>
      <c r="F595" s="331"/>
      <c r="G595" s="330"/>
      <c r="H595" s="330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330"/>
      <c r="B596" s="330"/>
      <c r="C596" s="330"/>
      <c r="D596" s="331"/>
      <c r="E596" s="330"/>
      <c r="F596" s="331"/>
      <c r="G596" s="330"/>
      <c r="H596" s="330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330"/>
      <c r="B597" s="330"/>
      <c r="C597" s="330"/>
      <c r="D597" s="331"/>
      <c r="E597" s="330"/>
      <c r="F597" s="331"/>
      <c r="G597" s="330"/>
      <c r="H597" s="330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330"/>
      <c r="B598" s="330"/>
      <c r="C598" s="330"/>
      <c r="D598" s="331"/>
      <c r="E598" s="330"/>
      <c r="F598" s="331"/>
      <c r="G598" s="330"/>
      <c r="H598" s="330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330"/>
      <c r="B599" s="330"/>
      <c r="C599" s="330"/>
      <c r="D599" s="331"/>
      <c r="E599" s="330"/>
      <c r="F599" s="331"/>
      <c r="G599" s="330"/>
      <c r="H599" s="330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330"/>
      <c r="B600" s="330"/>
      <c r="C600" s="330"/>
      <c r="D600" s="331"/>
      <c r="E600" s="330"/>
      <c r="F600" s="331"/>
      <c r="G600" s="330"/>
      <c r="H600" s="330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330"/>
      <c r="B601" s="330"/>
      <c r="C601" s="330"/>
      <c r="D601" s="331"/>
      <c r="E601" s="330"/>
      <c r="F601" s="331"/>
      <c r="G601" s="330"/>
      <c r="H601" s="330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330"/>
      <c r="B602" s="330"/>
      <c r="C602" s="330"/>
      <c r="D602" s="331"/>
      <c r="E602" s="330"/>
      <c r="F602" s="331"/>
      <c r="G602" s="330"/>
      <c r="H602" s="330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330"/>
      <c r="B603" s="330"/>
      <c r="C603" s="330"/>
      <c r="D603" s="331"/>
      <c r="E603" s="330"/>
      <c r="F603" s="331"/>
      <c r="G603" s="330"/>
      <c r="H603" s="330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330"/>
      <c r="B604" s="330"/>
      <c r="C604" s="330"/>
      <c r="D604" s="331"/>
      <c r="E604" s="330"/>
      <c r="F604" s="331"/>
      <c r="G604" s="330"/>
      <c r="H604" s="330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330"/>
      <c r="B605" s="330"/>
      <c r="C605" s="330"/>
      <c r="D605" s="331"/>
      <c r="E605" s="330"/>
      <c r="F605" s="331"/>
      <c r="G605" s="330"/>
      <c r="H605" s="330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330"/>
      <c r="B606" s="330"/>
      <c r="C606" s="330"/>
      <c r="D606" s="331"/>
      <c r="E606" s="330"/>
      <c r="F606" s="331"/>
      <c r="G606" s="330"/>
      <c r="H606" s="330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330"/>
      <c r="B607" s="330"/>
      <c r="C607" s="330"/>
      <c r="D607" s="331"/>
      <c r="E607" s="330"/>
      <c r="F607" s="331"/>
      <c r="G607" s="330"/>
      <c r="H607" s="330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330"/>
      <c r="B608" s="330"/>
      <c r="C608" s="330"/>
      <c r="D608" s="331"/>
      <c r="E608" s="330"/>
      <c r="F608" s="331"/>
      <c r="G608" s="330"/>
      <c r="H608" s="330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330"/>
      <c r="B609" s="330"/>
      <c r="C609" s="330"/>
      <c r="D609" s="331"/>
      <c r="E609" s="330"/>
      <c r="F609" s="331"/>
      <c r="G609" s="330"/>
      <c r="H609" s="330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330"/>
      <c r="B610" s="330"/>
      <c r="C610" s="330"/>
      <c r="D610" s="331"/>
      <c r="E610" s="330"/>
      <c r="F610" s="331"/>
      <c r="G610" s="330"/>
      <c r="H610" s="330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330"/>
      <c r="B611" s="330"/>
      <c r="C611" s="330"/>
      <c r="D611" s="331"/>
      <c r="E611" s="330"/>
      <c r="F611" s="331"/>
      <c r="G611" s="330"/>
      <c r="H611" s="330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330"/>
      <c r="B612" s="330"/>
      <c r="C612" s="330"/>
      <c r="D612" s="331"/>
      <c r="E612" s="330"/>
      <c r="F612" s="331"/>
      <c r="G612" s="330"/>
      <c r="H612" s="330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330"/>
      <c r="B613" s="330"/>
      <c r="C613" s="330"/>
      <c r="D613" s="331"/>
      <c r="E613" s="330"/>
      <c r="F613" s="331"/>
      <c r="G613" s="330"/>
      <c r="H613" s="330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330"/>
      <c r="B614" s="330"/>
      <c r="C614" s="330"/>
      <c r="D614" s="331"/>
      <c r="E614" s="330"/>
      <c r="F614" s="331"/>
      <c r="G614" s="330"/>
      <c r="H614" s="330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330"/>
      <c r="B615" s="330"/>
      <c r="C615" s="330"/>
      <c r="D615" s="331"/>
      <c r="E615" s="330"/>
      <c r="F615" s="331"/>
      <c r="G615" s="330"/>
      <c r="H615" s="330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330"/>
      <c r="B616" s="330"/>
      <c r="C616" s="330"/>
      <c r="D616" s="331"/>
      <c r="E616" s="330"/>
      <c r="F616" s="331"/>
      <c r="G616" s="330"/>
      <c r="H616" s="330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330"/>
      <c r="B617" s="330"/>
      <c r="C617" s="330"/>
      <c r="D617" s="331"/>
      <c r="E617" s="330"/>
      <c r="F617" s="331"/>
      <c r="G617" s="330"/>
      <c r="H617" s="330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330"/>
      <c r="B618" s="330"/>
      <c r="C618" s="330"/>
      <c r="D618" s="331"/>
      <c r="E618" s="330"/>
      <c r="F618" s="331"/>
      <c r="G618" s="330"/>
      <c r="H618" s="330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330"/>
      <c r="B619" s="330"/>
      <c r="C619" s="330"/>
      <c r="D619" s="331"/>
      <c r="E619" s="330"/>
      <c r="F619" s="331"/>
      <c r="G619" s="330"/>
      <c r="H619" s="330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330"/>
      <c r="B620" s="330"/>
      <c r="C620" s="330"/>
      <c r="D620" s="331"/>
      <c r="E620" s="330"/>
      <c r="F620" s="331"/>
      <c r="G620" s="330"/>
      <c r="H620" s="330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330"/>
      <c r="B621" s="330"/>
      <c r="C621" s="330"/>
      <c r="D621" s="331"/>
      <c r="E621" s="330"/>
      <c r="F621" s="331"/>
      <c r="G621" s="330"/>
      <c r="H621" s="330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330"/>
      <c r="B622" s="330"/>
      <c r="C622" s="330"/>
      <c r="D622" s="331"/>
      <c r="E622" s="330"/>
      <c r="F622" s="331"/>
      <c r="G622" s="330"/>
      <c r="H622" s="330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330"/>
      <c r="B623" s="330"/>
      <c r="C623" s="330"/>
      <c r="D623" s="331"/>
      <c r="E623" s="330"/>
      <c r="F623" s="331"/>
      <c r="G623" s="330"/>
      <c r="H623" s="330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330"/>
      <c r="B624" s="330"/>
      <c r="C624" s="330"/>
      <c r="D624" s="331"/>
      <c r="E624" s="330"/>
      <c r="F624" s="331"/>
      <c r="G624" s="330"/>
      <c r="H624" s="330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330"/>
      <c r="B625" s="330"/>
      <c r="C625" s="330"/>
      <c r="D625" s="331"/>
      <c r="E625" s="330"/>
      <c r="F625" s="331"/>
      <c r="G625" s="330"/>
      <c r="H625" s="330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330"/>
      <c r="B626" s="330"/>
      <c r="C626" s="330"/>
      <c r="D626" s="331"/>
      <c r="E626" s="330"/>
      <c r="F626" s="331"/>
      <c r="G626" s="330"/>
      <c r="H626" s="330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330"/>
      <c r="B627" s="330"/>
      <c r="C627" s="330"/>
      <c r="D627" s="331"/>
      <c r="E627" s="330"/>
      <c r="F627" s="331"/>
      <c r="G627" s="330"/>
      <c r="H627" s="330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330"/>
      <c r="B628" s="330"/>
      <c r="C628" s="330"/>
      <c r="D628" s="331"/>
      <c r="E628" s="330"/>
      <c r="F628" s="331"/>
      <c r="G628" s="330"/>
      <c r="H628" s="330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330"/>
      <c r="B629" s="330"/>
      <c r="C629" s="330"/>
      <c r="D629" s="331"/>
      <c r="E629" s="330"/>
      <c r="F629" s="331"/>
      <c r="G629" s="330"/>
      <c r="H629" s="330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330"/>
      <c r="B630" s="330"/>
      <c r="C630" s="330"/>
      <c r="D630" s="331"/>
      <c r="E630" s="330"/>
      <c r="F630" s="331"/>
      <c r="G630" s="330"/>
      <c r="H630" s="330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330"/>
      <c r="B631" s="330"/>
      <c r="C631" s="330"/>
      <c r="D631" s="331"/>
      <c r="E631" s="330"/>
      <c r="F631" s="331"/>
      <c r="G631" s="330"/>
      <c r="H631" s="330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330"/>
      <c r="B632" s="330"/>
      <c r="C632" s="330"/>
      <c r="D632" s="331"/>
      <c r="E632" s="330"/>
      <c r="F632" s="331"/>
      <c r="G632" s="330"/>
      <c r="H632" s="330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330"/>
      <c r="B633" s="330"/>
      <c r="C633" s="330"/>
      <c r="D633" s="331"/>
      <c r="E633" s="330"/>
      <c r="F633" s="331"/>
      <c r="G633" s="330"/>
      <c r="H633" s="330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330"/>
      <c r="B634" s="330"/>
      <c r="C634" s="330"/>
      <c r="D634" s="331"/>
      <c r="E634" s="330"/>
      <c r="F634" s="331"/>
      <c r="G634" s="330"/>
      <c r="H634" s="330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330"/>
      <c r="B635" s="330"/>
      <c r="C635" s="330"/>
      <c r="D635" s="331"/>
      <c r="E635" s="330"/>
      <c r="F635" s="331"/>
      <c r="G635" s="330"/>
      <c r="H635" s="330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330"/>
      <c r="B636" s="330"/>
      <c r="C636" s="330"/>
      <c r="D636" s="331"/>
      <c r="E636" s="330"/>
      <c r="F636" s="331"/>
      <c r="G636" s="330"/>
      <c r="H636" s="330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330"/>
      <c r="B637" s="330"/>
      <c r="C637" s="330"/>
      <c r="D637" s="331"/>
      <c r="E637" s="330"/>
      <c r="F637" s="331"/>
      <c r="G637" s="330"/>
      <c r="H637" s="330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330"/>
      <c r="B638" s="330"/>
      <c r="C638" s="330"/>
      <c r="D638" s="331"/>
      <c r="E638" s="330"/>
      <c r="F638" s="331"/>
      <c r="G638" s="330"/>
      <c r="H638" s="330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330"/>
      <c r="B639" s="330"/>
      <c r="C639" s="330"/>
      <c r="D639" s="331"/>
      <c r="E639" s="330"/>
      <c r="F639" s="331"/>
      <c r="G639" s="330"/>
      <c r="H639" s="330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330"/>
      <c r="B640" s="330"/>
      <c r="C640" s="330"/>
      <c r="D640" s="331"/>
      <c r="E640" s="330"/>
      <c r="F640" s="331"/>
      <c r="G640" s="330"/>
      <c r="H640" s="330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330"/>
      <c r="B641" s="330"/>
      <c r="C641" s="330"/>
      <c r="D641" s="331"/>
      <c r="E641" s="330"/>
      <c r="F641" s="331"/>
      <c r="G641" s="330"/>
      <c r="H641" s="330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330"/>
      <c r="B642" s="330"/>
      <c r="C642" s="330"/>
      <c r="D642" s="331"/>
      <c r="E642" s="330"/>
      <c r="F642" s="331"/>
      <c r="G642" s="330"/>
      <c r="H642" s="330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330"/>
      <c r="B643" s="330"/>
      <c r="C643" s="330"/>
      <c r="D643" s="331"/>
      <c r="E643" s="330"/>
      <c r="F643" s="331"/>
      <c r="G643" s="330"/>
      <c r="H643" s="330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330"/>
      <c r="B644" s="330"/>
      <c r="C644" s="330"/>
      <c r="D644" s="331"/>
      <c r="E644" s="330"/>
      <c r="F644" s="331"/>
      <c r="G644" s="330"/>
      <c r="H644" s="330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330"/>
      <c r="B645" s="330"/>
      <c r="C645" s="330"/>
      <c r="D645" s="331"/>
      <c r="E645" s="330"/>
      <c r="F645" s="331"/>
      <c r="G645" s="330"/>
      <c r="H645" s="330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330"/>
      <c r="B646" s="330"/>
      <c r="C646" s="330"/>
      <c r="D646" s="331"/>
      <c r="E646" s="330"/>
      <c r="F646" s="331"/>
      <c r="G646" s="330"/>
      <c r="H646" s="330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330"/>
      <c r="B647" s="330"/>
      <c r="C647" s="330"/>
      <c r="D647" s="331"/>
      <c r="E647" s="330"/>
      <c r="F647" s="331"/>
      <c r="G647" s="330"/>
      <c r="H647" s="330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330"/>
      <c r="B648" s="330"/>
      <c r="C648" s="330"/>
      <c r="D648" s="331"/>
      <c r="E648" s="330"/>
      <c r="F648" s="331"/>
      <c r="G648" s="330"/>
      <c r="H648" s="330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330"/>
      <c r="B649" s="330"/>
      <c r="C649" s="330"/>
      <c r="D649" s="331"/>
      <c r="E649" s="330"/>
      <c r="F649" s="331"/>
      <c r="G649" s="330"/>
      <c r="H649" s="330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330"/>
      <c r="B650" s="330"/>
      <c r="C650" s="330"/>
      <c r="D650" s="331"/>
      <c r="E650" s="330"/>
      <c r="F650" s="331"/>
      <c r="G650" s="330"/>
      <c r="H650" s="330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330"/>
      <c r="B651" s="330"/>
      <c r="C651" s="330"/>
      <c r="D651" s="331"/>
      <c r="E651" s="330"/>
      <c r="F651" s="331"/>
      <c r="G651" s="330"/>
      <c r="H651" s="330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330"/>
      <c r="B652" s="330"/>
      <c r="C652" s="330"/>
      <c r="D652" s="331"/>
      <c r="E652" s="330"/>
      <c r="F652" s="331"/>
      <c r="G652" s="330"/>
      <c r="H652" s="330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330"/>
      <c r="B653" s="330"/>
      <c r="C653" s="330"/>
      <c r="D653" s="331"/>
      <c r="E653" s="330"/>
      <c r="F653" s="331"/>
      <c r="G653" s="330"/>
      <c r="H653" s="330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330"/>
      <c r="B654" s="330"/>
      <c r="C654" s="330"/>
      <c r="D654" s="331"/>
      <c r="E654" s="330"/>
      <c r="F654" s="331"/>
      <c r="G654" s="330"/>
      <c r="H654" s="330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330"/>
      <c r="B655" s="330"/>
      <c r="C655" s="330"/>
      <c r="D655" s="331"/>
      <c r="E655" s="330"/>
      <c r="F655" s="331"/>
      <c r="G655" s="330"/>
      <c r="H655" s="330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330"/>
      <c r="B656" s="330"/>
      <c r="C656" s="330"/>
      <c r="D656" s="331"/>
      <c r="E656" s="330"/>
      <c r="F656" s="331"/>
      <c r="G656" s="330"/>
      <c r="H656" s="330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330"/>
      <c r="B657" s="330"/>
      <c r="C657" s="330"/>
      <c r="D657" s="331"/>
      <c r="E657" s="330"/>
      <c r="F657" s="331"/>
      <c r="G657" s="330"/>
      <c r="H657" s="330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330"/>
      <c r="B658" s="330"/>
      <c r="C658" s="330"/>
      <c r="D658" s="331"/>
      <c r="E658" s="330"/>
      <c r="F658" s="331"/>
      <c r="G658" s="330"/>
      <c r="H658" s="330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330"/>
      <c r="B659" s="330"/>
      <c r="C659" s="330"/>
      <c r="D659" s="331"/>
      <c r="E659" s="330"/>
      <c r="F659" s="331"/>
      <c r="G659" s="330"/>
      <c r="H659" s="330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330"/>
      <c r="B660" s="330"/>
      <c r="C660" s="330"/>
      <c r="D660" s="331"/>
      <c r="E660" s="330"/>
      <c r="F660" s="331"/>
      <c r="G660" s="330"/>
      <c r="H660" s="330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330"/>
      <c r="B661" s="330"/>
      <c r="C661" s="330"/>
      <c r="D661" s="331"/>
      <c r="E661" s="330"/>
      <c r="F661" s="331"/>
      <c r="G661" s="330"/>
      <c r="H661" s="330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330"/>
      <c r="B662" s="330"/>
      <c r="C662" s="330"/>
      <c r="D662" s="331"/>
      <c r="E662" s="330"/>
      <c r="F662" s="331"/>
      <c r="G662" s="330"/>
      <c r="H662" s="330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330"/>
      <c r="B663" s="330"/>
      <c r="C663" s="330"/>
      <c r="D663" s="331"/>
      <c r="E663" s="330"/>
      <c r="F663" s="331"/>
      <c r="G663" s="330"/>
      <c r="H663" s="330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330"/>
      <c r="B664" s="330"/>
      <c r="C664" s="330"/>
      <c r="D664" s="331"/>
      <c r="E664" s="330"/>
      <c r="F664" s="331"/>
      <c r="G664" s="330"/>
      <c r="H664" s="330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330"/>
      <c r="B665" s="330"/>
      <c r="C665" s="330"/>
      <c r="D665" s="331"/>
      <c r="E665" s="330"/>
      <c r="F665" s="331"/>
      <c r="G665" s="330"/>
      <c r="H665" s="330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330"/>
      <c r="B666" s="330"/>
      <c r="C666" s="330"/>
      <c r="D666" s="331"/>
      <c r="E666" s="330"/>
      <c r="F666" s="331"/>
      <c r="G666" s="330"/>
      <c r="H666" s="330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330"/>
      <c r="B667" s="330"/>
      <c r="C667" s="330"/>
      <c r="D667" s="331"/>
      <c r="E667" s="330"/>
      <c r="F667" s="331"/>
      <c r="G667" s="330"/>
      <c r="H667" s="330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330"/>
      <c r="B668" s="330"/>
      <c r="C668" s="330"/>
      <c r="D668" s="331"/>
      <c r="E668" s="330"/>
      <c r="F668" s="331"/>
      <c r="G668" s="330"/>
      <c r="H668" s="330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330"/>
      <c r="B669" s="330"/>
      <c r="C669" s="330"/>
      <c r="D669" s="331"/>
      <c r="E669" s="330"/>
      <c r="F669" s="331"/>
      <c r="G669" s="330"/>
      <c r="H669" s="330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330"/>
      <c r="B670" s="330"/>
      <c r="C670" s="330"/>
      <c r="D670" s="331"/>
      <c r="E670" s="330"/>
      <c r="F670" s="331"/>
      <c r="G670" s="330"/>
      <c r="H670" s="330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330"/>
      <c r="B671" s="330"/>
      <c r="C671" s="330"/>
      <c r="D671" s="331"/>
      <c r="E671" s="330"/>
      <c r="F671" s="331"/>
      <c r="G671" s="330"/>
      <c r="H671" s="330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330"/>
      <c r="B672" s="330"/>
      <c r="C672" s="330"/>
      <c r="D672" s="331"/>
      <c r="E672" s="330"/>
      <c r="F672" s="331"/>
      <c r="G672" s="330"/>
      <c r="H672" s="330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330"/>
      <c r="B673" s="330"/>
      <c r="C673" s="330"/>
      <c r="D673" s="331"/>
      <c r="E673" s="330"/>
      <c r="F673" s="331"/>
      <c r="G673" s="330"/>
      <c r="H673" s="330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330"/>
      <c r="B674" s="330"/>
      <c r="C674" s="330"/>
      <c r="D674" s="331"/>
      <c r="E674" s="330"/>
      <c r="F674" s="331"/>
      <c r="G674" s="330"/>
      <c r="H674" s="330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330"/>
      <c r="B675" s="330"/>
      <c r="C675" s="330"/>
      <c r="D675" s="331"/>
      <c r="E675" s="330"/>
      <c r="F675" s="331"/>
      <c r="G675" s="330"/>
      <c r="H675" s="330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330"/>
      <c r="B676" s="330"/>
      <c r="C676" s="330"/>
      <c r="D676" s="331"/>
      <c r="E676" s="330"/>
      <c r="F676" s="331"/>
      <c r="G676" s="330"/>
      <c r="H676" s="330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330"/>
      <c r="B677" s="330"/>
      <c r="C677" s="330"/>
      <c r="D677" s="331"/>
      <c r="E677" s="330"/>
      <c r="F677" s="331"/>
      <c r="G677" s="330"/>
      <c r="H677" s="330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330"/>
      <c r="B678" s="330"/>
      <c r="C678" s="330"/>
      <c r="D678" s="331"/>
      <c r="E678" s="330"/>
      <c r="F678" s="331"/>
      <c r="G678" s="330"/>
      <c r="H678" s="330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330"/>
      <c r="B679" s="330"/>
      <c r="C679" s="330"/>
      <c r="D679" s="331"/>
      <c r="E679" s="330"/>
      <c r="F679" s="331"/>
      <c r="G679" s="330"/>
      <c r="H679" s="330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330"/>
      <c r="B680" s="330"/>
      <c r="C680" s="330"/>
      <c r="D680" s="331"/>
      <c r="E680" s="330"/>
      <c r="F680" s="331"/>
      <c r="G680" s="330"/>
      <c r="H680" s="330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330"/>
      <c r="B681" s="330"/>
      <c r="C681" s="330"/>
      <c r="D681" s="331"/>
      <c r="E681" s="330"/>
      <c r="F681" s="331"/>
      <c r="G681" s="330"/>
      <c r="H681" s="330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330"/>
      <c r="B682" s="330"/>
      <c r="C682" s="330"/>
      <c r="D682" s="331"/>
      <c r="E682" s="330"/>
      <c r="F682" s="331"/>
      <c r="G682" s="330"/>
      <c r="H682" s="330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330"/>
      <c r="B683" s="330"/>
      <c r="C683" s="330"/>
      <c r="D683" s="331"/>
      <c r="E683" s="330"/>
      <c r="F683" s="331"/>
      <c r="G683" s="330"/>
      <c r="H683" s="330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330"/>
      <c r="B684" s="330"/>
      <c r="C684" s="330"/>
      <c r="D684" s="331"/>
      <c r="E684" s="330"/>
      <c r="F684" s="331"/>
      <c r="G684" s="330"/>
      <c r="H684" s="330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330"/>
      <c r="B685" s="330"/>
      <c r="C685" s="330"/>
      <c r="D685" s="331"/>
      <c r="E685" s="330"/>
      <c r="F685" s="331"/>
      <c r="G685" s="330"/>
      <c r="H685" s="330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330"/>
      <c r="B686" s="330"/>
      <c r="C686" s="330"/>
      <c r="D686" s="331"/>
      <c r="E686" s="330"/>
      <c r="F686" s="331"/>
      <c r="G686" s="330"/>
      <c r="H686" s="330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330"/>
      <c r="B687" s="330"/>
      <c r="C687" s="330"/>
      <c r="D687" s="331"/>
      <c r="E687" s="330"/>
      <c r="F687" s="331"/>
      <c r="G687" s="330"/>
      <c r="H687" s="330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330"/>
      <c r="B688" s="330"/>
      <c r="C688" s="330"/>
      <c r="D688" s="331"/>
      <c r="E688" s="330"/>
      <c r="F688" s="331"/>
      <c r="G688" s="330"/>
      <c r="H688" s="330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330"/>
      <c r="B689" s="330"/>
      <c r="C689" s="330"/>
      <c r="D689" s="331"/>
      <c r="E689" s="330"/>
      <c r="F689" s="331"/>
      <c r="G689" s="330"/>
      <c r="H689" s="330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330"/>
      <c r="B690" s="330"/>
      <c r="C690" s="330"/>
      <c r="D690" s="331"/>
      <c r="E690" s="330"/>
      <c r="F690" s="331"/>
      <c r="G690" s="330"/>
      <c r="H690" s="330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330"/>
      <c r="B691" s="330"/>
      <c r="C691" s="330"/>
      <c r="D691" s="331"/>
      <c r="E691" s="330"/>
      <c r="F691" s="331"/>
      <c r="G691" s="330"/>
      <c r="H691" s="330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330"/>
      <c r="B692" s="330"/>
      <c r="C692" s="330"/>
      <c r="D692" s="331"/>
      <c r="E692" s="330"/>
      <c r="F692" s="331"/>
      <c r="G692" s="330"/>
      <c r="H692" s="330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330"/>
      <c r="B693" s="330"/>
      <c r="C693" s="330"/>
      <c r="D693" s="331"/>
      <c r="E693" s="330"/>
      <c r="F693" s="331"/>
      <c r="G693" s="330"/>
      <c r="H693" s="330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330"/>
      <c r="B694" s="330"/>
      <c r="C694" s="330"/>
      <c r="D694" s="331"/>
      <c r="E694" s="330"/>
      <c r="F694" s="331"/>
      <c r="G694" s="330"/>
      <c r="H694" s="330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330"/>
      <c r="B695" s="330"/>
      <c r="C695" s="330"/>
      <c r="D695" s="331"/>
      <c r="E695" s="330"/>
      <c r="F695" s="331"/>
      <c r="G695" s="330"/>
      <c r="H695" s="330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330"/>
      <c r="B696" s="330"/>
      <c r="C696" s="330"/>
      <c r="D696" s="331"/>
      <c r="E696" s="330"/>
      <c r="F696" s="331"/>
      <c r="G696" s="330"/>
      <c r="H696" s="330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330"/>
      <c r="B697" s="330"/>
      <c r="C697" s="330"/>
      <c r="D697" s="331"/>
      <c r="E697" s="330"/>
      <c r="F697" s="331"/>
      <c r="G697" s="330"/>
      <c r="H697" s="330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330"/>
      <c r="B698" s="330"/>
      <c r="C698" s="330"/>
      <c r="D698" s="331"/>
      <c r="E698" s="330"/>
      <c r="F698" s="331"/>
      <c r="G698" s="330"/>
      <c r="H698" s="330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330"/>
      <c r="B699" s="330"/>
      <c r="C699" s="330"/>
      <c r="D699" s="331"/>
      <c r="E699" s="330"/>
      <c r="F699" s="331"/>
      <c r="G699" s="330"/>
      <c r="H699" s="330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330"/>
      <c r="B700" s="330"/>
      <c r="C700" s="330"/>
      <c r="D700" s="331"/>
      <c r="E700" s="330"/>
      <c r="F700" s="331"/>
      <c r="G700" s="330"/>
      <c r="H700" s="330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330"/>
      <c r="B701" s="330"/>
      <c r="C701" s="330"/>
      <c r="D701" s="331"/>
      <c r="E701" s="330"/>
      <c r="F701" s="331"/>
      <c r="G701" s="330"/>
      <c r="H701" s="330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330"/>
      <c r="B702" s="330"/>
      <c r="C702" s="330"/>
      <c r="D702" s="331"/>
      <c r="E702" s="330"/>
      <c r="F702" s="331"/>
      <c r="G702" s="330"/>
      <c r="H702" s="330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330"/>
      <c r="B703" s="330"/>
      <c r="C703" s="330"/>
      <c r="D703" s="331"/>
      <c r="E703" s="330"/>
      <c r="F703" s="331"/>
      <c r="G703" s="330"/>
      <c r="H703" s="330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330"/>
      <c r="B704" s="330"/>
      <c r="C704" s="330"/>
      <c r="D704" s="331"/>
      <c r="E704" s="330"/>
      <c r="F704" s="331"/>
      <c r="G704" s="330"/>
      <c r="H704" s="330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330"/>
      <c r="B705" s="330"/>
      <c r="C705" s="330"/>
      <c r="D705" s="331"/>
      <c r="E705" s="330"/>
      <c r="F705" s="331"/>
      <c r="G705" s="330"/>
      <c r="H705" s="330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330"/>
      <c r="B706" s="330"/>
      <c r="C706" s="330"/>
      <c r="D706" s="331"/>
      <c r="E706" s="330"/>
      <c r="F706" s="331"/>
      <c r="G706" s="330"/>
      <c r="H706" s="330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330"/>
      <c r="B707" s="330"/>
      <c r="C707" s="330"/>
      <c r="D707" s="331"/>
      <c r="E707" s="330"/>
      <c r="F707" s="331"/>
      <c r="G707" s="330"/>
      <c r="H707" s="330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330"/>
      <c r="B708" s="330"/>
      <c r="C708" s="330"/>
      <c r="D708" s="331"/>
      <c r="E708" s="330"/>
      <c r="F708" s="331"/>
      <c r="G708" s="330"/>
      <c r="H708" s="330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330"/>
      <c r="B709" s="330"/>
      <c r="C709" s="330"/>
      <c r="D709" s="331"/>
      <c r="E709" s="330"/>
      <c r="F709" s="331"/>
      <c r="G709" s="330"/>
      <c r="H709" s="330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330"/>
      <c r="B710" s="330"/>
      <c r="C710" s="330"/>
      <c r="D710" s="331"/>
      <c r="E710" s="330"/>
      <c r="F710" s="331"/>
      <c r="G710" s="330"/>
      <c r="H710" s="330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330"/>
      <c r="B711" s="330"/>
      <c r="C711" s="330"/>
      <c r="D711" s="331"/>
      <c r="E711" s="330"/>
      <c r="F711" s="331"/>
      <c r="G711" s="330"/>
      <c r="H711" s="330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330"/>
      <c r="B712" s="330"/>
      <c r="C712" s="330"/>
      <c r="D712" s="331"/>
      <c r="E712" s="330"/>
      <c r="F712" s="331"/>
      <c r="G712" s="330"/>
      <c r="H712" s="330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330"/>
      <c r="B713" s="330"/>
      <c r="C713" s="330"/>
      <c r="D713" s="331"/>
      <c r="E713" s="330"/>
      <c r="F713" s="331"/>
      <c r="G713" s="330"/>
      <c r="H713" s="330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330"/>
      <c r="B714" s="330"/>
      <c r="C714" s="330"/>
      <c r="D714" s="331"/>
      <c r="E714" s="330"/>
      <c r="F714" s="331"/>
      <c r="G714" s="330"/>
      <c r="H714" s="330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330"/>
      <c r="B715" s="330"/>
      <c r="C715" s="330"/>
      <c r="D715" s="331"/>
      <c r="E715" s="330"/>
      <c r="F715" s="331"/>
      <c r="G715" s="330"/>
      <c r="H715" s="330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330"/>
      <c r="B716" s="330"/>
      <c r="C716" s="330"/>
      <c r="D716" s="331"/>
      <c r="E716" s="330"/>
      <c r="F716" s="331"/>
      <c r="G716" s="330"/>
      <c r="H716" s="330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330"/>
      <c r="B717" s="330"/>
      <c r="C717" s="330"/>
      <c r="D717" s="331"/>
      <c r="E717" s="330"/>
      <c r="F717" s="331"/>
      <c r="G717" s="330"/>
      <c r="H717" s="330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330"/>
      <c r="B718" s="330"/>
      <c r="C718" s="330"/>
      <c r="D718" s="331"/>
      <c r="E718" s="330"/>
      <c r="F718" s="331"/>
      <c r="G718" s="330"/>
      <c r="H718" s="330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330"/>
      <c r="B719" s="330"/>
      <c r="C719" s="330"/>
      <c r="D719" s="331"/>
      <c r="E719" s="330"/>
      <c r="F719" s="331"/>
      <c r="G719" s="330"/>
      <c r="H719" s="330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330"/>
      <c r="B720" s="330"/>
      <c r="C720" s="330"/>
      <c r="D720" s="331"/>
      <c r="E720" s="330"/>
      <c r="F720" s="331"/>
      <c r="G720" s="330"/>
      <c r="H720" s="330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330"/>
      <c r="B721" s="330"/>
      <c r="C721" s="330"/>
      <c r="D721" s="331"/>
      <c r="E721" s="330"/>
      <c r="F721" s="331"/>
      <c r="G721" s="330"/>
      <c r="H721" s="330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330"/>
      <c r="B722" s="330"/>
      <c r="C722" s="330"/>
      <c r="D722" s="331"/>
      <c r="E722" s="330"/>
      <c r="F722" s="331"/>
      <c r="G722" s="330"/>
      <c r="H722" s="330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330"/>
      <c r="B723" s="330"/>
      <c r="C723" s="330"/>
      <c r="D723" s="331"/>
      <c r="E723" s="330"/>
      <c r="F723" s="331"/>
      <c r="G723" s="330"/>
      <c r="H723" s="330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330"/>
      <c r="B724" s="330"/>
      <c r="C724" s="330"/>
      <c r="D724" s="331"/>
      <c r="E724" s="330"/>
      <c r="F724" s="331"/>
      <c r="G724" s="330"/>
      <c r="H724" s="330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330"/>
      <c r="B725" s="330"/>
      <c r="C725" s="330"/>
      <c r="D725" s="331"/>
      <c r="E725" s="330"/>
      <c r="F725" s="331"/>
      <c r="G725" s="330"/>
      <c r="H725" s="330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330"/>
      <c r="B726" s="330"/>
      <c r="C726" s="330"/>
      <c r="D726" s="331"/>
      <c r="E726" s="330"/>
      <c r="F726" s="331"/>
      <c r="G726" s="330"/>
      <c r="H726" s="330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330"/>
      <c r="B727" s="330"/>
      <c r="C727" s="330"/>
      <c r="D727" s="331"/>
      <c r="E727" s="330"/>
      <c r="F727" s="331"/>
      <c r="G727" s="330"/>
      <c r="H727" s="330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330"/>
      <c r="B728" s="330"/>
      <c r="C728" s="330"/>
      <c r="D728" s="331"/>
      <c r="E728" s="330"/>
      <c r="F728" s="331"/>
      <c r="G728" s="330"/>
      <c r="H728" s="330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330"/>
      <c r="B729" s="330"/>
      <c r="C729" s="330"/>
      <c r="D729" s="331"/>
      <c r="E729" s="330"/>
      <c r="F729" s="331"/>
      <c r="G729" s="330"/>
      <c r="H729" s="330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330"/>
      <c r="B730" s="330"/>
      <c r="C730" s="330"/>
      <c r="D730" s="331"/>
      <c r="E730" s="330"/>
      <c r="F730" s="331"/>
      <c r="G730" s="330"/>
      <c r="H730" s="330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330"/>
      <c r="B731" s="330"/>
      <c r="C731" s="330"/>
      <c r="D731" s="331"/>
      <c r="E731" s="330"/>
      <c r="F731" s="331"/>
      <c r="G731" s="330"/>
      <c r="H731" s="330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330"/>
      <c r="B732" s="330"/>
      <c r="C732" s="330"/>
      <c r="D732" s="331"/>
      <c r="E732" s="330"/>
      <c r="F732" s="331"/>
      <c r="G732" s="330"/>
      <c r="H732" s="330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330"/>
      <c r="B733" s="330"/>
      <c r="C733" s="330"/>
      <c r="D733" s="331"/>
      <c r="E733" s="330"/>
      <c r="F733" s="331"/>
      <c r="G733" s="330"/>
      <c r="H733" s="330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330"/>
      <c r="B734" s="330"/>
      <c r="C734" s="330"/>
      <c r="D734" s="331"/>
      <c r="E734" s="330"/>
      <c r="F734" s="331"/>
      <c r="G734" s="330"/>
      <c r="H734" s="330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330"/>
      <c r="B735" s="330"/>
      <c r="C735" s="330"/>
      <c r="D735" s="331"/>
      <c r="E735" s="330"/>
      <c r="F735" s="331"/>
      <c r="G735" s="330"/>
      <c r="H735" s="330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330"/>
      <c r="B736" s="330"/>
      <c r="C736" s="330"/>
      <c r="D736" s="331"/>
      <c r="E736" s="330"/>
      <c r="F736" s="331"/>
      <c r="G736" s="330"/>
      <c r="H736" s="330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330"/>
      <c r="B737" s="330"/>
      <c r="C737" s="330"/>
      <c r="D737" s="331"/>
      <c r="E737" s="330"/>
      <c r="F737" s="331"/>
      <c r="G737" s="330"/>
      <c r="H737" s="330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330"/>
      <c r="B738" s="330"/>
      <c r="C738" s="330"/>
      <c r="D738" s="331"/>
      <c r="E738" s="330"/>
      <c r="F738" s="331"/>
      <c r="G738" s="330"/>
      <c r="H738" s="330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330"/>
      <c r="B739" s="330"/>
      <c r="C739" s="330"/>
      <c r="D739" s="331"/>
      <c r="E739" s="330"/>
      <c r="F739" s="331"/>
      <c r="G739" s="330"/>
      <c r="H739" s="330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330"/>
      <c r="B740" s="330"/>
      <c r="C740" s="330"/>
      <c r="D740" s="331"/>
      <c r="E740" s="330"/>
      <c r="F740" s="331"/>
      <c r="G740" s="330"/>
      <c r="H740" s="330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330"/>
      <c r="B741" s="330"/>
      <c r="C741" s="330"/>
      <c r="D741" s="331"/>
      <c r="E741" s="330"/>
      <c r="F741" s="331"/>
      <c r="G741" s="330"/>
      <c r="H741" s="330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330"/>
      <c r="B742" s="330"/>
      <c r="C742" s="330"/>
      <c r="D742" s="331"/>
      <c r="E742" s="330"/>
      <c r="F742" s="331"/>
      <c r="G742" s="330"/>
      <c r="H742" s="330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330"/>
      <c r="B743" s="330"/>
      <c r="C743" s="330"/>
      <c r="D743" s="331"/>
      <c r="E743" s="330"/>
      <c r="F743" s="331"/>
      <c r="G743" s="330"/>
      <c r="H743" s="330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330"/>
      <c r="B744" s="330"/>
      <c r="C744" s="330"/>
      <c r="D744" s="331"/>
      <c r="E744" s="330"/>
      <c r="F744" s="331"/>
      <c r="G744" s="330"/>
      <c r="H744" s="330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330"/>
      <c r="B745" s="330"/>
      <c r="C745" s="330"/>
      <c r="D745" s="331"/>
      <c r="E745" s="330"/>
      <c r="F745" s="331"/>
      <c r="G745" s="330"/>
      <c r="H745" s="330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330"/>
      <c r="B746" s="330"/>
      <c r="C746" s="330"/>
      <c r="D746" s="331"/>
      <c r="E746" s="330"/>
      <c r="F746" s="331"/>
      <c r="G746" s="330"/>
      <c r="H746" s="330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330"/>
      <c r="B747" s="330"/>
      <c r="C747" s="330"/>
      <c r="D747" s="331"/>
      <c r="E747" s="330"/>
      <c r="F747" s="331"/>
      <c r="G747" s="330"/>
      <c r="H747" s="330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330"/>
      <c r="B748" s="330"/>
      <c r="C748" s="330"/>
      <c r="D748" s="331"/>
      <c r="E748" s="330"/>
      <c r="F748" s="331"/>
      <c r="G748" s="330"/>
      <c r="H748" s="330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330"/>
      <c r="B749" s="330"/>
      <c r="C749" s="330"/>
      <c r="D749" s="331"/>
      <c r="E749" s="330"/>
      <c r="F749" s="331"/>
      <c r="G749" s="330"/>
      <c r="H749" s="330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330"/>
      <c r="B750" s="330"/>
      <c r="C750" s="330"/>
      <c r="D750" s="331"/>
      <c r="E750" s="330"/>
      <c r="F750" s="331"/>
      <c r="G750" s="330"/>
      <c r="H750" s="330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330"/>
      <c r="B751" s="330"/>
      <c r="C751" s="330"/>
      <c r="D751" s="331"/>
      <c r="E751" s="330"/>
      <c r="F751" s="331"/>
      <c r="G751" s="330"/>
      <c r="H751" s="330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330"/>
      <c r="B752" s="330"/>
      <c r="C752" s="330"/>
      <c r="D752" s="331"/>
      <c r="E752" s="330"/>
      <c r="F752" s="331"/>
      <c r="G752" s="330"/>
      <c r="H752" s="330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330"/>
      <c r="B753" s="330"/>
      <c r="C753" s="330"/>
      <c r="D753" s="331"/>
      <c r="E753" s="330"/>
      <c r="F753" s="331"/>
      <c r="G753" s="330"/>
      <c r="H753" s="330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330"/>
      <c r="B754" s="330"/>
      <c r="C754" s="330"/>
      <c r="D754" s="331"/>
      <c r="E754" s="330"/>
      <c r="F754" s="331"/>
      <c r="G754" s="330"/>
      <c r="H754" s="330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330"/>
      <c r="B755" s="330"/>
      <c r="C755" s="330"/>
      <c r="D755" s="331"/>
      <c r="E755" s="330"/>
      <c r="F755" s="331"/>
      <c r="G755" s="330"/>
      <c r="H755" s="330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330"/>
      <c r="B756" s="330"/>
      <c r="C756" s="330"/>
      <c r="D756" s="331"/>
      <c r="E756" s="330"/>
      <c r="F756" s="331"/>
      <c r="G756" s="330"/>
      <c r="H756" s="330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330"/>
      <c r="B757" s="330"/>
      <c r="C757" s="330"/>
      <c r="D757" s="331"/>
      <c r="E757" s="330"/>
      <c r="F757" s="331"/>
      <c r="G757" s="330"/>
      <c r="H757" s="330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330"/>
      <c r="B758" s="330"/>
      <c r="C758" s="330"/>
      <c r="D758" s="331"/>
      <c r="E758" s="330"/>
      <c r="F758" s="331"/>
      <c r="G758" s="330"/>
      <c r="H758" s="330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330"/>
      <c r="B759" s="330"/>
      <c r="C759" s="330"/>
      <c r="D759" s="331"/>
      <c r="E759" s="330"/>
      <c r="F759" s="331"/>
      <c r="G759" s="330"/>
      <c r="H759" s="330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330"/>
      <c r="B760" s="330"/>
      <c r="C760" s="330"/>
      <c r="D760" s="331"/>
      <c r="E760" s="330"/>
      <c r="F760" s="331"/>
      <c r="G760" s="330"/>
      <c r="H760" s="330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330"/>
      <c r="B761" s="330"/>
      <c r="C761" s="330"/>
      <c r="D761" s="331"/>
      <c r="E761" s="330"/>
      <c r="F761" s="331"/>
      <c r="G761" s="330"/>
      <c r="H761" s="330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330"/>
      <c r="B762" s="330"/>
      <c r="C762" s="330"/>
      <c r="D762" s="331"/>
      <c r="E762" s="330"/>
      <c r="F762" s="331"/>
      <c r="G762" s="330"/>
      <c r="H762" s="330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330"/>
      <c r="B763" s="330"/>
      <c r="C763" s="330"/>
      <c r="D763" s="331"/>
      <c r="E763" s="330"/>
      <c r="F763" s="331"/>
      <c r="G763" s="330"/>
      <c r="H763" s="330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330"/>
      <c r="B764" s="330"/>
      <c r="C764" s="330"/>
      <c r="D764" s="331"/>
      <c r="E764" s="330"/>
      <c r="F764" s="331"/>
      <c r="G764" s="330"/>
      <c r="H764" s="330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330"/>
      <c r="B765" s="330"/>
      <c r="C765" s="330"/>
      <c r="D765" s="331"/>
      <c r="E765" s="330"/>
      <c r="F765" s="331"/>
      <c r="G765" s="330"/>
      <c r="H765" s="330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330"/>
      <c r="B766" s="330"/>
      <c r="C766" s="330"/>
      <c r="D766" s="331"/>
      <c r="E766" s="330"/>
      <c r="F766" s="331"/>
      <c r="G766" s="330"/>
      <c r="H766" s="330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330"/>
      <c r="B767" s="330"/>
      <c r="C767" s="330"/>
      <c r="D767" s="331"/>
      <c r="E767" s="330"/>
      <c r="F767" s="331"/>
      <c r="G767" s="330"/>
      <c r="H767" s="330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330"/>
      <c r="B768" s="330"/>
      <c r="C768" s="330"/>
      <c r="D768" s="331"/>
      <c r="E768" s="330"/>
      <c r="F768" s="331"/>
      <c r="G768" s="330"/>
      <c r="H768" s="330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330"/>
      <c r="B769" s="330"/>
      <c r="C769" s="330"/>
      <c r="D769" s="331"/>
      <c r="E769" s="330"/>
      <c r="F769" s="331"/>
      <c r="G769" s="330"/>
      <c r="H769" s="330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330"/>
      <c r="B770" s="330"/>
      <c r="C770" s="330"/>
      <c r="D770" s="331"/>
      <c r="E770" s="330"/>
      <c r="F770" s="331"/>
      <c r="G770" s="330"/>
      <c r="H770" s="330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330"/>
      <c r="B771" s="330"/>
      <c r="C771" s="330"/>
      <c r="D771" s="331"/>
      <c r="E771" s="330"/>
      <c r="F771" s="331"/>
      <c r="G771" s="330"/>
      <c r="H771" s="330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330"/>
      <c r="B772" s="330"/>
      <c r="C772" s="330"/>
      <c r="D772" s="331"/>
      <c r="E772" s="330"/>
      <c r="F772" s="331"/>
      <c r="G772" s="330"/>
      <c r="H772" s="330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330"/>
      <c r="B773" s="330"/>
      <c r="C773" s="330"/>
      <c r="D773" s="331"/>
      <c r="E773" s="330"/>
      <c r="F773" s="331"/>
      <c r="G773" s="330"/>
      <c r="H773" s="330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330"/>
      <c r="B774" s="330"/>
      <c r="C774" s="330"/>
      <c r="D774" s="331"/>
      <c r="E774" s="330"/>
      <c r="F774" s="331"/>
      <c r="G774" s="330"/>
      <c r="H774" s="330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330"/>
      <c r="B775" s="330"/>
      <c r="C775" s="330"/>
      <c r="D775" s="331"/>
      <c r="E775" s="330"/>
      <c r="F775" s="331"/>
      <c r="G775" s="330"/>
      <c r="H775" s="330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330"/>
      <c r="B776" s="330"/>
      <c r="C776" s="330"/>
      <c r="D776" s="331"/>
      <c r="E776" s="330"/>
      <c r="F776" s="331"/>
      <c r="G776" s="330"/>
      <c r="H776" s="330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330"/>
      <c r="B777" s="330"/>
      <c r="C777" s="330"/>
      <c r="D777" s="331"/>
      <c r="E777" s="330"/>
      <c r="F777" s="331"/>
      <c r="G777" s="330"/>
      <c r="H777" s="330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330"/>
      <c r="B778" s="330"/>
      <c r="C778" s="330"/>
      <c r="D778" s="331"/>
      <c r="E778" s="330"/>
      <c r="F778" s="331"/>
      <c r="G778" s="330"/>
      <c r="H778" s="330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330"/>
      <c r="B779" s="330"/>
      <c r="C779" s="330"/>
      <c r="D779" s="331"/>
      <c r="E779" s="330"/>
      <c r="F779" s="331"/>
      <c r="G779" s="330"/>
      <c r="H779" s="330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330"/>
      <c r="B780" s="330"/>
      <c r="C780" s="330"/>
      <c r="D780" s="331"/>
      <c r="E780" s="330"/>
      <c r="F780" s="331"/>
      <c r="G780" s="330"/>
      <c r="H780" s="330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330"/>
      <c r="B781" s="330"/>
      <c r="C781" s="330"/>
      <c r="D781" s="331"/>
      <c r="E781" s="330"/>
      <c r="F781" s="331"/>
      <c r="G781" s="330"/>
      <c r="H781" s="330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330"/>
      <c r="B782" s="330"/>
      <c r="C782" s="330"/>
      <c r="D782" s="331"/>
      <c r="E782" s="330"/>
      <c r="F782" s="331"/>
      <c r="G782" s="330"/>
      <c r="H782" s="330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330"/>
      <c r="B783" s="330"/>
      <c r="C783" s="330"/>
      <c r="D783" s="331"/>
      <c r="E783" s="330"/>
      <c r="F783" s="331"/>
      <c r="G783" s="330"/>
      <c r="H783" s="330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330"/>
      <c r="B784" s="330"/>
      <c r="C784" s="330"/>
      <c r="D784" s="331"/>
      <c r="E784" s="330"/>
      <c r="F784" s="331"/>
      <c r="G784" s="330"/>
      <c r="H784" s="330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330"/>
      <c r="B785" s="330"/>
      <c r="C785" s="330"/>
      <c r="D785" s="331"/>
      <c r="E785" s="330"/>
      <c r="F785" s="331"/>
      <c r="G785" s="330"/>
      <c r="H785" s="330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330"/>
      <c r="B786" s="330"/>
      <c r="C786" s="330"/>
      <c r="D786" s="331"/>
      <c r="E786" s="330"/>
      <c r="F786" s="331"/>
      <c r="G786" s="330"/>
      <c r="H786" s="330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330"/>
      <c r="B787" s="330"/>
      <c r="C787" s="330"/>
      <c r="D787" s="331"/>
      <c r="E787" s="330"/>
      <c r="F787" s="331"/>
      <c r="G787" s="330"/>
      <c r="H787" s="330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330"/>
      <c r="B788" s="330"/>
      <c r="C788" s="330"/>
      <c r="D788" s="331"/>
      <c r="E788" s="330"/>
      <c r="F788" s="331"/>
      <c r="G788" s="330"/>
      <c r="H788" s="330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330"/>
      <c r="B789" s="330"/>
      <c r="C789" s="330"/>
      <c r="D789" s="331"/>
      <c r="E789" s="330"/>
      <c r="F789" s="331"/>
      <c r="G789" s="330"/>
      <c r="H789" s="330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330"/>
      <c r="B790" s="330"/>
      <c r="C790" s="330"/>
      <c r="D790" s="331"/>
      <c r="E790" s="330"/>
      <c r="F790" s="331"/>
      <c r="G790" s="330"/>
      <c r="H790" s="330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330"/>
      <c r="B791" s="330"/>
      <c r="C791" s="330"/>
      <c r="D791" s="331"/>
      <c r="E791" s="330"/>
      <c r="F791" s="331"/>
      <c r="G791" s="330"/>
      <c r="H791" s="330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330"/>
      <c r="B792" s="330"/>
      <c r="C792" s="330"/>
      <c r="D792" s="331"/>
      <c r="E792" s="330"/>
      <c r="F792" s="331"/>
      <c r="G792" s="330"/>
      <c r="H792" s="330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330"/>
      <c r="B793" s="330"/>
      <c r="C793" s="330"/>
      <c r="D793" s="331"/>
      <c r="E793" s="330"/>
      <c r="F793" s="331"/>
      <c r="G793" s="330"/>
      <c r="H793" s="330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330"/>
      <c r="B794" s="330"/>
      <c r="C794" s="330"/>
      <c r="D794" s="331"/>
      <c r="E794" s="330"/>
      <c r="F794" s="331"/>
      <c r="G794" s="330"/>
      <c r="H794" s="330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330"/>
      <c r="B795" s="330"/>
      <c r="C795" s="330"/>
      <c r="D795" s="331"/>
      <c r="E795" s="330"/>
      <c r="F795" s="331"/>
      <c r="G795" s="330"/>
      <c r="H795" s="330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330"/>
      <c r="B796" s="330"/>
      <c r="C796" s="330"/>
      <c r="D796" s="331"/>
      <c r="E796" s="330"/>
      <c r="F796" s="331"/>
      <c r="G796" s="330"/>
      <c r="H796" s="330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330"/>
      <c r="B797" s="330"/>
      <c r="C797" s="330"/>
      <c r="D797" s="331"/>
      <c r="E797" s="330"/>
      <c r="F797" s="331"/>
      <c r="G797" s="330"/>
      <c r="H797" s="330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330"/>
      <c r="B798" s="330"/>
      <c r="C798" s="330"/>
      <c r="D798" s="331"/>
      <c r="E798" s="330"/>
      <c r="F798" s="331"/>
      <c r="G798" s="330"/>
      <c r="H798" s="330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330"/>
      <c r="B799" s="330"/>
      <c r="C799" s="330"/>
      <c r="D799" s="331"/>
      <c r="E799" s="330"/>
      <c r="F799" s="331"/>
      <c r="G799" s="330"/>
      <c r="H799" s="330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330"/>
      <c r="B800" s="330"/>
      <c r="C800" s="330"/>
      <c r="D800" s="331"/>
      <c r="E800" s="330"/>
      <c r="F800" s="331"/>
      <c r="G800" s="330"/>
      <c r="H800" s="330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330"/>
      <c r="B801" s="330"/>
      <c r="C801" s="330"/>
      <c r="D801" s="331"/>
      <c r="E801" s="330"/>
      <c r="F801" s="331"/>
      <c r="G801" s="330"/>
      <c r="H801" s="330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330"/>
      <c r="B802" s="330"/>
      <c r="C802" s="330"/>
      <c r="D802" s="331"/>
      <c r="E802" s="330"/>
      <c r="F802" s="331"/>
      <c r="G802" s="330"/>
      <c r="H802" s="330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330"/>
      <c r="B803" s="330"/>
      <c r="C803" s="330"/>
      <c r="D803" s="331"/>
      <c r="E803" s="330"/>
      <c r="F803" s="331"/>
      <c r="G803" s="330"/>
      <c r="H803" s="330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330"/>
      <c r="B804" s="330"/>
      <c r="C804" s="330"/>
      <c r="D804" s="331"/>
      <c r="E804" s="330"/>
      <c r="F804" s="331"/>
      <c r="G804" s="330"/>
      <c r="H804" s="330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330"/>
      <c r="B805" s="330"/>
      <c r="C805" s="330"/>
      <c r="D805" s="331"/>
      <c r="E805" s="330"/>
      <c r="F805" s="331"/>
      <c r="G805" s="330"/>
      <c r="H805" s="330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330"/>
      <c r="B806" s="330"/>
      <c r="C806" s="330"/>
      <c r="D806" s="331"/>
      <c r="E806" s="330"/>
      <c r="F806" s="331"/>
      <c r="G806" s="330"/>
      <c r="H806" s="330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330"/>
      <c r="B807" s="330"/>
      <c r="C807" s="330"/>
      <c r="D807" s="331"/>
      <c r="E807" s="330"/>
      <c r="F807" s="331"/>
      <c r="G807" s="330"/>
      <c r="H807" s="330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330"/>
      <c r="B808" s="330"/>
      <c r="C808" s="330"/>
      <c r="D808" s="331"/>
      <c r="E808" s="330"/>
      <c r="F808" s="331"/>
      <c r="G808" s="330"/>
      <c r="H808" s="330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330"/>
      <c r="B809" s="330"/>
      <c r="C809" s="330"/>
      <c r="D809" s="331"/>
      <c r="E809" s="330"/>
      <c r="F809" s="331"/>
      <c r="G809" s="330"/>
      <c r="H809" s="330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330"/>
      <c r="B810" s="330"/>
      <c r="C810" s="330"/>
      <c r="D810" s="331"/>
      <c r="E810" s="330"/>
      <c r="F810" s="331"/>
      <c r="G810" s="330"/>
      <c r="H810" s="330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330"/>
      <c r="B811" s="330"/>
      <c r="C811" s="330"/>
      <c r="D811" s="331"/>
      <c r="E811" s="330"/>
      <c r="F811" s="331"/>
      <c r="G811" s="330"/>
      <c r="H811" s="330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330"/>
      <c r="B812" s="330"/>
      <c r="C812" s="330"/>
      <c r="D812" s="331"/>
      <c r="E812" s="330"/>
      <c r="F812" s="331"/>
      <c r="G812" s="330"/>
      <c r="H812" s="330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330"/>
      <c r="B813" s="330"/>
      <c r="C813" s="330"/>
      <c r="D813" s="331"/>
      <c r="E813" s="330"/>
      <c r="F813" s="331"/>
      <c r="G813" s="330"/>
      <c r="H813" s="330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330"/>
      <c r="B814" s="330"/>
      <c r="C814" s="330"/>
      <c r="D814" s="331"/>
      <c r="E814" s="330"/>
      <c r="F814" s="331"/>
      <c r="G814" s="330"/>
      <c r="H814" s="330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330"/>
      <c r="B815" s="330"/>
      <c r="C815" s="330"/>
      <c r="D815" s="331"/>
      <c r="E815" s="330"/>
      <c r="F815" s="331"/>
      <c r="G815" s="330"/>
      <c r="H815" s="330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330"/>
      <c r="B816" s="330"/>
      <c r="C816" s="330"/>
      <c r="D816" s="331"/>
      <c r="E816" s="330"/>
      <c r="F816" s="331"/>
      <c r="G816" s="330"/>
      <c r="H816" s="330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330"/>
      <c r="B817" s="330"/>
      <c r="C817" s="330"/>
      <c r="D817" s="331"/>
      <c r="E817" s="330"/>
      <c r="F817" s="331"/>
      <c r="G817" s="330"/>
      <c r="H817" s="330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330"/>
      <c r="B818" s="330"/>
      <c r="C818" s="330"/>
      <c r="D818" s="331"/>
      <c r="E818" s="330"/>
      <c r="F818" s="331"/>
      <c r="G818" s="330"/>
      <c r="H818" s="330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330"/>
      <c r="B819" s="330"/>
      <c r="C819" s="330"/>
      <c r="D819" s="331"/>
      <c r="E819" s="330"/>
      <c r="F819" s="331"/>
      <c r="G819" s="330"/>
      <c r="H819" s="330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330"/>
      <c r="B820" s="330"/>
      <c r="C820" s="330"/>
      <c r="D820" s="331"/>
      <c r="E820" s="330"/>
      <c r="F820" s="331"/>
      <c r="G820" s="330"/>
      <c r="H820" s="330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330"/>
      <c r="B821" s="330"/>
      <c r="C821" s="330"/>
      <c r="D821" s="331"/>
      <c r="E821" s="330"/>
      <c r="F821" s="331"/>
      <c r="G821" s="330"/>
      <c r="H821" s="330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330"/>
      <c r="B822" s="330"/>
      <c r="C822" s="330"/>
      <c r="D822" s="331"/>
      <c r="E822" s="330"/>
      <c r="F822" s="331"/>
      <c r="G822" s="330"/>
      <c r="H822" s="330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330"/>
      <c r="B823" s="330"/>
      <c r="C823" s="330"/>
      <c r="D823" s="331"/>
      <c r="E823" s="330"/>
      <c r="F823" s="331"/>
      <c r="G823" s="330"/>
      <c r="H823" s="330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330"/>
      <c r="B824" s="330"/>
      <c r="C824" s="330"/>
      <c r="D824" s="331"/>
      <c r="E824" s="330"/>
      <c r="F824" s="331"/>
      <c r="G824" s="330"/>
      <c r="H824" s="330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330"/>
      <c r="B825" s="330"/>
      <c r="C825" s="330"/>
      <c r="D825" s="331"/>
      <c r="E825" s="330"/>
      <c r="F825" s="331"/>
      <c r="G825" s="330"/>
      <c r="H825" s="330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330"/>
      <c r="B826" s="330"/>
      <c r="C826" s="330"/>
      <c r="D826" s="331"/>
      <c r="E826" s="330"/>
      <c r="F826" s="331"/>
      <c r="G826" s="330"/>
      <c r="H826" s="330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330"/>
      <c r="B827" s="330"/>
      <c r="C827" s="330"/>
      <c r="D827" s="331"/>
      <c r="E827" s="330"/>
      <c r="F827" s="331"/>
      <c r="G827" s="330"/>
      <c r="H827" s="330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330"/>
      <c r="B828" s="330"/>
      <c r="C828" s="330"/>
      <c r="D828" s="331"/>
      <c r="E828" s="330"/>
      <c r="F828" s="331"/>
      <c r="G828" s="330"/>
      <c r="H828" s="330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330"/>
      <c r="B829" s="330"/>
      <c r="C829" s="330"/>
      <c r="D829" s="331"/>
      <c r="E829" s="330"/>
      <c r="F829" s="331"/>
      <c r="G829" s="330"/>
      <c r="H829" s="330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330"/>
      <c r="B830" s="330"/>
      <c r="C830" s="330"/>
      <c r="D830" s="331"/>
      <c r="E830" s="330"/>
      <c r="F830" s="331"/>
      <c r="G830" s="330"/>
      <c r="H830" s="330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330"/>
      <c r="B831" s="330"/>
      <c r="C831" s="330"/>
      <c r="D831" s="331"/>
      <c r="E831" s="330"/>
      <c r="F831" s="331"/>
      <c r="G831" s="330"/>
      <c r="H831" s="330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330"/>
      <c r="B832" s="330"/>
      <c r="C832" s="330"/>
      <c r="D832" s="331"/>
      <c r="E832" s="330"/>
      <c r="F832" s="331"/>
      <c r="G832" s="330"/>
      <c r="H832" s="330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330"/>
      <c r="B833" s="330"/>
      <c r="C833" s="330"/>
      <c r="D833" s="331"/>
      <c r="E833" s="330"/>
      <c r="F833" s="331"/>
      <c r="G833" s="330"/>
      <c r="H833" s="330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330"/>
      <c r="B834" s="330"/>
      <c r="C834" s="330"/>
      <c r="D834" s="331"/>
      <c r="E834" s="330"/>
      <c r="F834" s="331"/>
      <c r="G834" s="330"/>
      <c r="H834" s="330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330"/>
      <c r="B835" s="330"/>
      <c r="C835" s="330"/>
      <c r="D835" s="331"/>
      <c r="E835" s="330"/>
      <c r="F835" s="331"/>
      <c r="G835" s="330"/>
      <c r="H835" s="330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330"/>
      <c r="B836" s="330"/>
      <c r="C836" s="330"/>
      <c r="D836" s="331"/>
      <c r="E836" s="330"/>
      <c r="F836" s="331"/>
      <c r="G836" s="330"/>
      <c r="H836" s="330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330"/>
      <c r="B837" s="330"/>
      <c r="C837" s="330"/>
      <c r="D837" s="331"/>
      <c r="E837" s="330"/>
      <c r="F837" s="331"/>
      <c r="G837" s="330"/>
      <c r="H837" s="330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330"/>
      <c r="B838" s="330"/>
      <c r="C838" s="330"/>
      <c r="D838" s="331"/>
      <c r="E838" s="330"/>
      <c r="F838" s="331"/>
      <c r="G838" s="330"/>
      <c r="H838" s="330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330"/>
      <c r="B839" s="330"/>
      <c r="C839" s="330"/>
      <c r="D839" s="331"/>
      <c r="E839" s="330"/>
      <c r="F839" s="331"/>
      <c r="G839" s="330"/>
      <c r="H839" s="330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330"/>
      <c r="B840" s="330"/>
      <c r="C840" s="330"/>
      <c r="D840" s="331"/>
      <c r="E840" s="330"/>
      <c r="F840" s="331"/>
      <c r="G840" s="330"/>
      <c r="H840" s="330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330"/>
      <c r="B841" s="330"/>
      <c r="C841" s="330"/>
      <c r="D841" s="331"/>
      <c r="E841" s="330"/>
      <c r="F841" s="331"/>
      <c r="G841" s="330"/>
      <c r="H841" s="330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330"/>
      <c r="B842" s="330"/>
      <c r="C842" s="330"/>
      <c r="D842" s="331"/>
      <c r="E842" s="330"/>
      <c r="F842" s="331"/>
      <c r="G842" s="330"/>
      <c r="H842" s="330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330"/>
      <c r="B843" s="330"/>
      <c r="C843" s="330"/>
      <c r="D843" s="331"/>
      <c r="E843" s="330"/>
      <c r="F843" s="331"/>
      <c r="G843" s="330"/>
      <c r="H843" s="330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330"/>
      <c r="B844" s="330"/>
      <c r="C844" s="330"/>
      <c r="D844" s="331"/>
      <c r="E844" s="330"/>
      <c r="F844" s="331"/>
      <c r="G844" s="330"/>
      <c r="H844" s="330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330"/>
      <c r="B845" s="330"/>
      <c r="C845" s="330"/>
      <c r="D845" s="331"/>
      <c r="E845" s="330"/>
      <c r="F845" s="331"/>
      <c r="G845" s="330"/>
      <c r="H845" s="330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330"/>
      <c r="B846" s="330"/>
      <c r="C846" s="330"/>
      <c r="D846" s="331"/>
      <c r="E846" s="330"/>
      <c r="F846" s="331"/>
      <c r="G846" s="330"/>
      <c r="H846" s="330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330"/>
      <c r="B847" s="330"/>
      <c r="C847" s="330"/>
      <c r="D847" s="331"/>
      <c r="E847" s="330"/>
      <c r="F847" s="331"/>
      <c r="G847" s="330"/>
      <c r="H847" s="330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330"/>
      <c r="B848" s="330"/>
      <c r="C848" s="330"/>
      <c r="D848" s="331"/>
      <c r="E848" s="330"/>
      <c r="F848" s="331"/>
      <c r="G848" s="330"/>
      <c r="H848" s="330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330"/>
      <c r="B849" s="330"/>
      <c r="C849" s="330"/>
      <c r="D849" s="331"/>
      <c r="E849" s="330"/>
      <c r="F849" s="331"/>
      <c r="G849" s="330"/>
      <c r="H849" s="330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330"/>
      <c r="B850" s="330"/>
      <c r="C850" s="330"/>
      <c r="D850" s="331"/>
      <c r="E850" s="330"/>
      <c r="F850" s="331"/>
      <c r="G850" s="330"/>
      <c r="H850" s="330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330"/>
      <c r="B851" s="330"/>
      <c r="C851" s="330"/>
      <c r="D851" s="331"/>
      <c r="E851" s="330"/>
      <c r="F851" s="331"/>
      <c r="G851" s="330"/>
      <c r="H851" s="330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330"/>
      <c r="B852" s="330"/>
      <c r="C852" s="330"/>
      <c r="D852" s="331"/>
      <c r="E852" s="330"/>
      <c r="F852" s="331"/>
      <c r="G852" s="330"/>
      <c r="H852" s="330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330"/>
      <c r="B853" s="330"/>
      <c r="C853" s="330"/>
      <c r="D853" s="331"/>
      <c r="E853" s="330"/>
      <c r="F853" s="331"/>
      <c r="G853" s="330"/>
      <c r="H853" s="330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330"/>
      <c r="B854" s="330"/>
      <c r="C854" s="330"/>
      <c r="D854" s="331"/>
      <c r="E854" s="330"/>
      <c r="F854" s="331"/>
      <c r="G854" s="330"/>
      <c r="H854" s="330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330"/>
      <c r="B855" s="330"/>
      <c r="C855" s="330"/>
      <c r="D855" s="331"/>
      <c r="E855" s="330"/>
      <c r="F855" s="331"/>
      <c r="G855" s="330"/>
      <c r="H855" s="330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330"/>
      <c r="B856" s="330"/>
      <c r="C856" s="330"/>
      <c r="D856" s="331"/>
      <c r="E856" s="330"/>
      <c r="F856" s="331"/>
      <c r="G856" s="330"/>
      <c r="H856" s="330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330"/>
      <c r="B857" s="330"/>
      <c r="C857" s="330"/>
      <c r="D857" s="331"/>
      <c r="E857" s="330"/>
      <c r="F857" s="331"/>
      <c r="G857" s="330"/>
      <c r="H857" s="330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330"/>
      <c r="B858" s="330"/>
      <c r="C858" s="330"/>
      <c r="D858" s="331"/>
      <c r="E858" s="330"/>
      <c r="F858" s="331"/>
      <c r="G858" s="330"/>
      <c r="H858" s="330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330"/>
      <c r="B859" s="330"/>
      <c r="C859" s="330"/>
      <c r="D859" s="331"/>
      <c r="E859" s="330"/>
      <c r="F859" s="331"/>
      <c r="G859" s="330"/>
      <c r="H859" s="330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330"/>
      <c r="B860" s="330"/>
      <c r="C860" s="330"/>
      <c r="D860" s="331"/>
      <c r="E860" s="330"/>
      <c r="F860" s="331"/>
      <c r="G860" s="330"/>
      <c r="H860" s="330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330"/>
      <c r="B861" s="330"/>
      <c r="C861" s="330"/>
      <c r="D861" s="331"/>
      <c r="E861" s="330"/>
      <c r="F861" s="331"/>
      <c r="G861" s="330"/>
      <c r="H861" s="330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330"/>
      <c r="B862" s="330"/>
      <c r="C862" s="330"/>
      <c r="D862" s="331"/>
      <c r="E862" s="330"/>
      <c r="F862" s="331"/>
      <c r="G862" s="330"/>
      <c r="H862" s="330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330"/>
      <c r="B863" s="330"/>
      <c r="C863" s="330"/>
      <c r="D863" s="331"/>
      <c r="E863" s="330"/>
      <c r="F863" s="331"/>
      <c r="G863" s="330"/>
      <c r="H863" s="330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330"/>
      <c r="B864" s="330"/>
      <c r="C864" s="330"/>
      <c r="D864" s="331"/>
      <c r="E864" s="330"/>
      <c r="F864" s="331"/>
      <c r="G864" s="330"/>
      <c r="H864" s="330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330"/>
      <c r="B865" s="330"/>
      <c r="C865" s="330"/>
      <c r="D865" s="331"/>
      <c r="E865" s="330"/>
      <c r="F865" s="331"/>
      <c r="G865" s="330"/>
      <c r="H865" s="330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330"/>
      <c r="B866" s="330"/>
      <c r="C866" s="330"/>
      <c r="D866" s="331"/>
      <c r="E866" s="330"/>
      <c r="F866" s="331"/>
      <c r="G866" s="330"/>
      <c r="H866" s="330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330"/>
      <c r="B867" s="330"/>
      <c r="C867" s="330"/>
      <c r="D867" s="331"/>
      <c r="E867" s="330"/>
      <c r="F867" s="331"/>
      <c r="G867" s="330"/>
      <c r="H867" s="330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330"/>
      <c r="B868" s="330"/>
      <c r="C868" s="330"/>
      <c r="D868" s="331"/>
      <c r="E868" s="330"/>
      <c r="F868" s="331"/>
      <c r="G868" s="330"/>
      <c r="H868" s="330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330"/>
      <c r="B869" s="330"/>
      <c r="C869" s="330"/>
      <c r="D869" s="331"/>
      <c r="E869" s="330"/>
      <c r="F869" s="331"/>
      <c r="G869" s="330"/>
      <c r="H869" s="330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330"/>
      <c r="B870" s="330"/>
      <c r="C870" s="330"/>
      <c r="D870" s="331"/>
      <c r="E870" s="330"/>
      <c r="F870" s="331"/>
      <c r="G870" s="330"/>
      <c r="H870" s="330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330"/>
      <c r="B871" s="330"/>
      <c r="C871" s="330"/>
      <c r="D871" s="331"/>
      <c r="E871" s="330"/>
      <c r="F871" s="331"/>
      <c r="G871" s="330"/>
      <c r="H871" s="330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330"/>
      <c r="B872" s="330"/>
      <c r="C872" s="330"/>
      <c r="D872" s="331"/>
      <c r="E872" s="330"/>
      <c r="F872" s="331"/>
      <c r="G872" s="330"/>
      <c r="H872" s="330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330"/>
      <c r="B873" s="330"/>
      <c r="C873" s="330"/>
      <c r="D873" s="331"/>
      <c r="E873" s="330"/>
      <c r="F873" s="331"/>
      <c r="G873" s="330"/>
      <c r="H873" s="330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330"/>
      <c r="B874" s="330"/>
      <c r="C874" s="330"/>
      <c r="D874" s="331"/>
      <c r="E874" s="330"/>
      <c r="F874" s="331"/>
      <c r="G874" s="330"/>
      <c r="H874" s="330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330"/>
      <c r="B875" s="330"/>
      <c r="C875" s="330"/>
      <c r="D875" s="331"/>
      <c r="E875" s="330"/>
      <c r="F875" s="331"/>
      <c r="G875" s="330"/>
      <c r="H875" s="330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330"/>
      <c r="B876" s="330"/>
      <c r="C876" s="330"/>
      <c r="D876" s="331"/>
      <c r="E876" s="330"/>
      <c r="F876" s="331"/>
      <c r="G876" s="330"/>
      <c r="H876" s="330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330"/>
      <c r="B877" s="330"/>
      <c r="C877" s="330"/>
      <c r="D877" s="331"/>
      <c r="E877" s="330"/>
      <c r="F877" s="331"/>
      <c r="G877" s="330"/>
      <c r="H877" s="330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330"/>
      <c r="B878" s="330"/>
      <c r="C878" s="330"/>
      <c r="D878" s="331"/>
      <c r="E878" s="330"/>
      <c r="F878" s="331"/>
      <c r="G878" s="330"/>
      <c r="H878" s="330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330"/>
      <c r="B879" s="330"/>
      <c r="C879" s="330"/>
      <c r="D879" s="331"/>
      <c r="E879" s="330"/>
      <c r="F879" s="331"/>
      <c r="G879" s="330"/>
      <c r="H879" s="330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330"/>
      <c r="B880" s="330"/>
      <c r="C880" s="330"/>
      <c r="D880" s="331"/>
      <c r="E880" s="330"/>
      <c r="F880" s="331"/>
      <c r="G880" s="330"/>
      <c r="H880" s="330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330"/>
      <c r="B881" s="330"/>
      <c r="C881" s="330"/>
      <c r="D881" s="331"/>
      <c r="E881" s="330"/>
      <c r="F881" s="331"/>
      <c r="G881" s="330"/>
      <c r="H881" s="330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330"/>
      <c r="B882" s="330"/>
      <c r="C882" s="330"/>
      <c r="D882" s="331"/>
      <c r="E882" s="330"/>
      <c r="F882" s="331"/>
      <c r="G882" s="330"/>
      <c r="H882" s="330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330"/>
      <c r="B883" s="330"/>
      <c r="C883" s="330"/>
      <c r="D883" s="331"/>
      <c r="E883" s="330"/>
      <c r="F883" s="331"/>
      <c r="G883" s="330"/>
      <c r="H883" s="330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330"/>
      <c r="B884" s="330"/>
      <c r="C884" s="330"/>
      <c r="D884" s="331"/>
      <c r="E884" s="330"/>
      <c r="F884" s="331"/>
      <c r="G884" s="330"/>
      <c r="H884" s="330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330"/>
      <c r="B885" s="330"/>
      <c r="C885" s="330"/>
      <c r="D885" s="331"/>
      <c r="E885" s="330"/>
      <c r="F885" s="331"/>
      <c r="G885" s="330"/>
      <c r="H885" s="330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330"/>
      <c r="B886" s="330"/>
      <c r="C886" s="330"/>
      <c r="D886" s="331"/>
      <c r="E886" s="330"/>
      <c r="F886" s="331"/>
      <c r="G886" s="330"/>
      <c r="H886" s="330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330"/>
      <c r="B887" s="330"/>
      <c r="C887" s="330"/>
      <c r="D887" s="331"/>
      <c r="E887" s="330"/>
      <c r="F887" s="331"/>
      <c r="G887" s="330"/>
      <c r="H887" s="330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330"/>
      <c r="B888" s="330"/>
      <c r="C888" s="330"/>
      <c r="D888" s="331"/>
      <c r="E888" s="330"/>
      <c r="F888" s="331"/>
      <c r="G888" s="330"/>
      <c r="H888" s="330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330"/>
      <c r="B889" s="330"/>
      <c r="C889" s="330"/>
      <c r="D889" s="331"/>
      <c r="E889" s="330"/>
      <c r="F889" s="331"/>
      <c r="G889" s="330"/>
      <c r="H889" s="330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330"/>
      <c r="B890" s="330"/>
      <c r="C890" s="330"/>
      <c r="D890" s="331"/>
      <c r="E890" s="330"/>
      <c r="F890" s="331"/>
      <c r="G890" s="330"/>
      <c r="H890" s="330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330"/>
      <c r="B891" s="330"/>
      <c r="C891" s="330"/>
      <c r="D891" s="331"/>
      <c r="E891" s="330"/>
      <c r="F891" s="331"/>
      <c r="G891" s="330"/>
      <c r="H891" s="330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330"/>
      <c r="B892" s="330"/>
      <c r="C892" s="330"/>
      <c r="D892" s="331"/>
      <c r="E892" s="330"/>
      <c r="F892" s="331"/>
      <c r="G892" s="330"/>
      <c r="H892" s="330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330"/>
      <c r="B893" s="330"/>
      <c r="C893" s="330"/>
      <c r="D893" s="331"/>
      <c r="E893" s="330"/>
      <c r="F893" s="331"/>
      <c r="G893" s="330"/>
      <c r="H893" s="330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330"/>
      <c r="B894" s="330"/>
      <c r="C894" s="330"/>
      <c r="D894" s="331"/>
      <c r="E894" s="330"/>
      <c r="F894" s="331"/>
      <c r="G894" s="330"/>
      <c r="H894" s="330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330"/>
      <c r="B895" s="330"/>
      <c r="C895" s="330"/>
      <c r="D895" s="331"/>
      <c r="E895" s="330"/>
      <c r="F895" s="331"/>
      <c r="G895" s="330"/>
      <c r="H895" s="330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330"/>
      <c r="B896" s="330"/>
      <c r="C896" s="330"/>
      <c r="D896" s="331"/>
      <c r="E896" s="330"/>
      <c r="F896" s="331"/>
      <c r="G896" s="330"/>
      <c r="H896" s="330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330"/>
      <c r="B897" s="330"/>
      <c r="C897" s="330"/>
      <c r="D897" s="331"/>
      <c r="E897" s="330"/>
      <c r="F897" s="331"/>
      <c r="G897" s="330"/>
      <c r="H897" s="330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330"/>
      <c r="B898" s="330"/>
      <c r="C898" s="330"/>
      <c r="D898" s="331"/>
      <c r="E898" s="330"/>
      <c r="F898" s="331"/>
      <c r="G898" s="330"/>
      <c r="H898" s="330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330"/>
      <c r="B899" s="330"/>
      <c r="C899" s="330"/>
      <c r="D899" s="331"/>
      <c r="E899" s="330"/>
      <c r="F899" s="331"/>
      <c r="G899" s="330"/>
      <c r="H899" s="330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330"/>
      <c r="B900" s="330"/>
      <c r="C900" s="330"/>
      <c r="D900" s="331"/>
      <c r="E900" s="330"/>
      <c r="F900" s="331"/>
      <c r="G900" s="330"/>
      <c r="H900" s="330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330"/>
      <c r="B901" s="330"/>
      <c r="C901" s="330"/>
      <c r="D901" s="331"/>
      <c r="E901" s="330"/>
      <c r="F901" s="331"/>
      <c r="G901" s="330"/>
      <c r="H901" s="330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330"/>
      <c r="B902" s="330"/>
      <c r="C902" s="330"/>
      <c r="D902" s="331"/>
      <c r="E902" s="330"/>
      <c r="F902" s="331"/>
      <c r="G902" s="330"/>
      <c r="H902" s="330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330"/>
      <c r="B903" s="330"/>
      <c r="C903" s="330"/>
      <c r="D903" s="331"/>
      <c r="E903" s="330"/>
      <c r="F903" s="331"/>
      <c r="G903" s="330"/>
      <c r="H903" s="330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330"/>
      <c r="B904" s="330"/>
      <c r="C904" s="330"/>
      <c r="D904" s="331"/>
      <c r="E904" s="330"/>
      <c r="F904" s="331"/>
      <c r="G904" s="330"/>
      <c r="H904" s="330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330"/>
      <c r="B905" s="330"/>
      <c r="C905" s="330"/>
      <c r="D905" s="331"/>
      <c r="E905" s="330"/>
      <c r="F905" s="331"/>
      <c r="G905" s="330"/>
      <c r="H905" s="330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330"/>
      <c r="B906" s="330"/>
      <c r="C906" s="330"/>
      <c r="D906" s="331"/>
      <c r="E906" s="330"/>
      <c r="F906" s="331"/>
      <c r="G906" s="330"/>
      <c r="H906" s="330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330"/>
      <c r="B907" s="330"/>
      <c r="C907" s="330"/>
      <c r="D907" s="331"/>
      <c r="E907" s="330"/>
      <c r="F907" s="331"/>
      <c r="G907" s="330"/>
      <c r="H907" s="330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330"/>
      <c r="B908" s="330"/>
      <c r="C908" s="330"/>
      <c r="D908" s="331"/>
      <c r="E908" s="330"/>
      <c r="F908" s="331"/>
      <c r="G908" s="330"/>
      <c r="H908" s="330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330"/>
      <c r="B909" s="330"/>
      <c r="C909" s="330"/>
      <c r="D909" s="331"/>
      <c r="E909" s="330"/>
      <c r="F909" s="331"/>
      <c r="G909" s="330"/>
      <c r="H909" s="330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330"/>
      <c r="B910" s="330"/>
      <c r="C910" s="330"/>
      <c r="D910" s="331"/>
      <c r="E910" s="330"/>
      <c r="F910" s="331"/>
      <c r="G910" s="330"/>
      <c r="H910" s="330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330"/>
      <c r="B911" s="330"/>
      <c r="C911" s="330"/>
      <c r="D911" s="331"/>
      <c r="E911" s="330"/>
      <c r="F911" s="331"/>
      <c r="G911" s="330"/>
      <c r="H911" s="330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330"/>
      <c r="B912" s="330"/>
      <c r="C912" s="330"/>
      <c r="D912" s="331"/>
      <c r="E912" s="330"/>
      <c r="F912" s="331"/>
      <c r="G912" s="330"/>
      <c r="H912" s="330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330"/>
      <c r="B913" s="330"/>
      <c r="C913" s="330"/>
      <c r="D913" s="331"/>
      <c r="E913" s="330"/>
      <c r="F913" s="331"/>
      <c r="G913" s="330"/>
      <c r="H913" s="330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330"/>
      <c r="B914" s="330"/>
      <c r="C914" s="330"/>
      <c r="D914" s="331"/>
      <c r="E914" s="330"/>
      <c r="F914" s="331"/>
      <c r="G914" s="330"/>
      <c r="H914" s="330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330"/>
      <c r="B915" s="330"/>
      <c r="C915" s="330"/>
      <c r="D915" s="331"/>
      <c r="E915" s="330"/>
      <c r="F915" s="331"/>
      <c r="G915" s="330"/>
      <c r="H915" s="330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330"/>
      <c r="B916" s="330"/>
      <c r="C916" s="330"/>
      <c r="D916" s="331"/>
      <c r="E916" s="330"/>
      <c r="F916" s="331"/>
      <c r="G916" s="330"/>
      <c r="H916" s="330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330"/>
      <c r="B917" s="330"/>
      <c r="C917" s="330"/>
      <c r="D917" s="331"/>
      <c r="E917" s="330"/>
      <c r="F917" s="331"/>
      <c r="G917" s="330"/>
      <c r="H917" s="330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330"/>
      <c r="B918" s="330"/>
      <c r="C918" s="330"/>
      <c r="D918" s="331"/>
      <c r="E918" s="330"/>
      <c r="F918" s="331"/>
      <c r="G918" s="330"/>
      <c r="H918" s="330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330"/>
      <c r="B919" s="330"/>
      <c r="C919" s="330"/>
      <c r="D919" s="331"/>
      <c r="E919" s="330"/>
      <c r="F919" s="331"/>
      <c r="G919" s="330"/>
      <c r="H919" s="330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330"/>
      <c r="B920" s="330"/>
      <c r="C920" s="330"/>
      <c r="D920" s="331"/>
      <c r="E920" s="330"/>
      <c r="F920" s="331"/>
      <c r="G920" s="330"/>
      <c r="H920" s="330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330"/>
      <c r="B921" s="330"/>
      <c r="C921" s="330"/>
      <c r="D921" s="331"/>
      <c r="E921" s="330"/>
      <c r="F921" s="331"/>
      <c r="G921" s="330"/>
      <c r="H921" s="330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330"/>
      <c r="B922" s="330"/>
      <c r="C922" s="330"/>
      <c r="D922" s="331"/>
      <c r="E922" s="330"/>
      <c r="F922" s="331"/>
      <c r="G922" s="330"/>
      <c r="H922" s="330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330"/>
      <c r="B923" s="330"/>
      <c r="C923" s="330"/>
      <c r="D923" s="331"/>
      <c r="E923" s="330"/>
      <c r="F923" s="331"/>
      <c r="G923" s="330"/>
      <c r="H923" s="330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330"/>
      <c r="B924" s="330"/>
      <c r="C924" s="330"/>
      <c r="D924" s="331"/>
      <c r="E924" s="330"/>
      <c r="F924" s="331"/>
      <c r="G924" s="330"/>
      <c r="H924" s="330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330"/>
      <c r="B925" s="330"/>
      <c r="C925" s="330"/>
      <c r="D925" s="331"/>
      <c r="E925" s="330"/>
      <c r="F925" s="331"/>
      <c r="G925" s="330"/>
      <c r="H925" s="330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330"/>
      <c r="B926" s="330"/>
      <c r="C926" s="330"/>
      <c r="D926" s="331"/>
      <c r="E926" s="330"/>
      <c r="F926" s="331"/>
      <c r="G926" s="330"/>
      <c r="H926" s="330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330"/>
      <c r="B927" s="330"/>
      <c r="C927" s="330"/>
      <c r="D927" s="331"/>
      <c r="E927" s="330"/>
      <c r="F927" s="331"/>
      <c r="G927" s="330"/>
      <c r="H927" s="330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330"/>
      <c r="B928" s="330"/>
      <c r="C928" s="330"/>
      <c r="D928" s="331"/>
      <c r="E928" s="330"/>
      <c r="F928" s="331"/>
      <c r="G928" s="330"/>
      <c r="H928" s="330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330"/>
      <c r="B929" s="330"/>
      <c r="C929" s="330"/>
      <c r="D929" s="331"/>
      <c r="E929" s="330"/>
      <c r="F929" s="331"/>
      <c r="G929" s="330"/>
      <c r="H929" s="330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330"/>
      <c r="B930" s="330"/>
      <c r="C930" s="330"/>
      <c r="D930" s="331"/>
      <c r="E930" s="330"/>
      <c r="F930" s="331"/>
      <c r="G930" s="330"/>
      <c r="H930" s="330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330"/>
      <c r="B931" s="330"/>
      <c r="C931" s="330"/>
      <c r="D931" s="331"/>
      <c r="E931" s="330"/>
      <c r="F931" s="331"/>
      <c r="G931" s="330"/>
      <c r="H931" s="330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330"/>
      <c r="B932" s="330"/>
      <c r="C932" s="330"/>
      <c r="D932" s="331"/>
      <c r="E932" s="330"/>
      <c r="F932" s="331"/>
      <c r="G932" s="330"/>
      <c r="H932" s="330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330"/>
      <c r="B933" s="330"/>
      <c r="C933" s="330"/>
      <c r="D933" s="331"/>
      <c r="E933" s="330"/>
      <c r="F933" s="331"/>
      <c r="G933" s="330"/>
      <c r="H933" s="330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330"/>
      <c r="B934" s="330"/>
      <c r="C934" s="330"/>
      <c r="D934" s="331"/>
      <c r="E934" s="330"/>
      <c r="F934" s="331"/>
      <c r="G934" s="330"/>
      <c r="H934" s="330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330"/>
      <c r="B935" s="330"/>
      <c r="C935" s="330"/>
      <c r="D935" s="331"/>
      <c r="E935" s="330"/>
      <c r="F935" s="331"/>
      <c r="G935" s="330"/>
      <c r="H935" s="330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330"/>
      <c r="B936" s="330"/>
      <c r="C936" s="330"/>
      <c r="D936" s="331"/>
      <c r="E936" s="330"/>
      <c r="F936" s="331"/>
      <c r="G936" s="330"/>
      <c r="H936" s="330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330"/>
      <c r="B937" s="330"/>
      <c r="C937" s="330"/>
      <c r="D937" s="331"/>
      <c r="E937" s="330"/>
      <c r="F937" s="331"/>
      <c r="G937" s="330"/>
      <c r="H937" s="330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330"/>
      <c r="B938" s="330"/>
      <c r="C938" s="330"/>
      <c r="D938" s="331"/>
      <c r="E938" s="330"/>
      <c r="F938" s="331"/>
      <c r="G938" s="330"/>
      <c r="H938" s="330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330"/>
      <c r="B939" s="330"/>
      <c r="C939" s="330"/>
      <c r="D939" s="331"/>
      <c r="E939" s="330"/>
      <c r="F939" s="331"/>
      <c r="G939" s="330"/>
      <c r="H939" s="330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330"/>
      <c r="B940" s="330"/>
      <c r="C940" s="330"/>
      <c r="D940" s="331"/>
      <c r="E940" s="330"/>
      <c r="F940" s="331"/>
      <c r="G940" s="330"/>
      <c r="H940" s="330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330"/>
      <c r="B941" s="330"/>
      <c r="C941" s="330"/>
      <c r="D941" s="331"/>
      <c r="E941" s="330"/>
      <c r="F941" s="331"/>
      <c r="G941" s="330"/>
      <c r="H941" s="330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330"/>
      <c r="B942" s="330"/>
      <c r="C942" s="330"/>
      <c r="D942" s="331"/>
      <c r="E942" s="330"/>
      <c r="F942" s="331"/>
      <c r="G942" s="330"/>
      <c r="H942" s="330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330"/>
      <c r="B943" s="330"/>
      <c r="C943" s="330"/>
      <c r="D943" s="331"/>
      <c r="E943" s="330"/>
      <c r="F943" s="331"/>
      <c r="G943" s="330"/>
      <c r="H943" s="330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330"/>
      <c r="B944" s="330"/>
      <c r="C944" s="330"/>
      <c r="D944" s="331"/>
      <c r="E944" s="330"/>
      <c r="F944" s="331"/>
      <c r="G944" s="330"/>
      <c r="H944" s="330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330"/>
      <c r="B945" s="330"/>
      <c r="C945" s="330"/>
      <c r="D945" s="331"/>
      <c r="E945" s="330"/>
      <c r="F945" s="331"/>
      <c r="G945" s="330"/>
      <c r="H945" s="330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330"/>
      <c r="B946" s="330"/>
      <c r="C946" s="330"/>
      <c r="D946" s="331"/>
      <c r="E946" s="330"/>
      <c r="F946" s="331"/>
      <c r="G946" s="330"/>
      <c r="H946" s="330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330"/>
      <c r="B947" s="330"/>
      <c r="C947" s="330"/>
      <c r="D947" s="331"/>
      <c r="E947" s="330"/>
      <c r="F947" s="331"/>
      <c r="G947" s="330"/>
      <c r="H947" s="330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330"/>
      <c r="B948" s="330"/>
      <c r="C948" s="330"/>
      <c r="D948" s="331"/>
      <c r="E948" s="330"/>
      <c r="F948" s="331"/>
      <c r="G948" s="330"/>
      <c r="H948" s="330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330"/>
      <c r="B949" s="330"/>
      <c r="C949" s="330"/>
      <c r="D949" s="331"/>
      <c r="E949" s="330"/>
      <c r="F949" s="331"/>
      <c r="G949" s="330"/>
      <c r="H949" s="330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330"/>
      <c r="B950" s="330"/>
      <c r="C950" s="330"/>
      <c r="D950" s="331"/>
      <c r="E950" s="330"/>
      <c r="F950" s="331"/>
      <c r="G950" s="330"/>
      <c r="H950" s="330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330"/>
      <c r="B951" s="330"/>
      <c r="C951" s="330"/>
      <c r="D951" s="331"/>
      <c r="E951" s="330"/>
      <c r="F951" s="331"/>
      <c r="G951" s="330"/>
      <c r="H951" s="330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330"/>
      <c r="B952" s="330"/>
      <c r="C952" s="330"/>
      <c r="D952" s="331"/>
      <c r="E952" s="330"/>
      <c r="F952" s="331"/>
      <c r="G952" s="330"/>
      <c r="H952" s="330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330"/>
      <c r="B953" s="330"/>
      <c r="C953" s="330"/>
      <c r="D953" s="331"/>
      <c r="E953" s="330"/>
      <c r="F953" s="331"/>
      <c r="G953" s="330"/>
      <c r="H953" s="330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330"/>
      <c r="B954" s="330"/>
      <c r="C954" s="330"/>
      <c r="D954" s="331"/>
      <c r="E954" s="330"/>
      <c r="F954" s="331"/>
      <c r="G954" s="330"/>
      <c r="H954" s="330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330"/>
      <c r="B955" s="330"/>
      <c r="C955" s="330"/>
      <c r="D955" s="331"/>
      <c r="E955" s="330"/>
      <c r="F955" s="331"/>
      <c r="G955" s="330"/>
      <c r="H955" s="330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330"/>
      <c r="B956" s="330"/>
      <c r="C956" s="330"/>
      <c r="D956" s="331"/>
      <c r="E956" s="330"/>
      <c r="F956" s="331"/>
      <c r="G956" s="330"/>
      <c r="H956" s="330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330"/>
      <c r="B957" s="330"/>
      <c r="C957" s="330"/>
      <c r="D957" s="331"/>
      <c r="E957" s="330"/>
      <c r="F957" s="331"/>
      <c r="G957" s="330"/>
      <c r="H957" s="330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330"/>
      <c r="B958" s="330"/>
      <c r="C958" s="330"/>
      <c r="D958" s="331"/>
      <c r="E958" s="330"/>
      <c r="F958" s="331"/>
      <c r="G958" s="330"/>
      <c r="H958" s="330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330"/>
      <c r="B959" s="330"/>
      <c r="C959" s="330"/>
      <c r="D959" s="331"/>
      <c r="E959" s="330"/>
      <c r="F959" s="331"/>
      <c r="G959" s="330"/>
      <c r="H959" s="330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330"/>
      <c r="B960" s="330"/>
      <c r="C960" s="330"/>
      <c r="D960" s="331"/>
      <c r="E960" s="330"/>
      <c r="F960" s="331"/>
      <c r="G960" s="330"/>
      <c r="H960" s="330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330"/>
      <c r="B961" s="330"/>
      <c r="C961" s="330"/>
      <c r="D961" s="331"/>
      <c r="E961" s="330"/>
      <c r="F961" s="331"/>
      <c r="G961" s="330"/>
      <c r="H961" s="330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330"/>
      <c r="B962" s="330"/>
      <c r="C962" s="330"/>
      <c r="D962" s="331"/>
      <c r="E962" s="330"/>
      <c r="F962" s="331"/>
      <c r="G962" s="330"/>
      <c r="H962" s="330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330"/>
      <c r="B963" s="330"/>
      <c r="C963" s="330"/>
      <c r="D963" s="331"/>
      <c r="E963" s="330"/>
      <c r="F963" s="331"/>
      <c r="G963" s="330"/>
      <c r="H963" s="330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330"/>
      <c r="B964" s="330"/>
      <c r="C964" s="330"/>
      <c r="D964" s="331"/>
      <c r="E964" s="330"/>
      <c r="F964" s="331"/>
      <c r="G964" s="330"/>
      <c r="H964" s="330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330"/>
      <c r="B965" s="330"/>
      <c r="C965" s="330"/>
      <c r="D965" s="331"/>
      <c r="E965" s="330"/>
      <c r="F965" s="331"/>
      <c r="G965" s="330"/>
      <c r="H965" s="330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330"/>
      <c r="B966" s="330"/>
      <c r="C966" s="330"/>
      <c r="D966" s="331"/>
      <c r="E966" s="330"/>
      <c r="F966" s="331"/>
      <c r="G966" s="330"/>
      <c r="H966" s="330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330"/>
      <c r="B967" s="330"/>
      <c r="C967" s="330"/>
      <c r="D967" s="331"/>
      <c r="E967" s="330"/>
      <c r="F967" s="331"/>
      <c r="G967" s="330"/>
      <c r="H967" s="330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330"/>
      <c r="B968" s="330"/>
      <c r="C968" s="330"/>
      <c r="D968" s="331"/>
      <c r="E968" s="330"/>
      <c r="F968" s="331"/>
      <c r="G968" s="330"/>
      <c r="H968" s="330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330"/>
      <c r="B969" s="330"/>
      <c r="C969" s="330"/>
      <c r="D969" s="331"/>
      <c r="E969" s="330"/>
      <c r="F969" s="331"/>
      <c r="G969" s="330"/>
      <c r="H969" s="330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330"/>
      <c r="B970" s="330"/>
      <c r="C970" s="330"/>
      <c r="D970" s="331"/>
      <c r="E970" s="330"/>
      <c r="F970" s="331"/>
      <c r="G970" s="330"/>
      <c r="H970" s="330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330"/>
      <c r="B971" s="330"/>
      <c r="C971" s="330"/>
      <c r="D971" s="331"/>
      <c r="E971" s="330"/>
      <c r="F971" s="331"/>
      <c r="G971" s="330"/>
      <c r="H971" s="330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330"/>
      <c r="B972" s="330"/>
      <c r="C972" s="330"/>
      <c r="D972" s="331"/>
      <c r="E972" s="330"/>
      <c r="F972" s="331"/>
      <c r="G972" s="330"/>
      <c r="H972" s="330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330"/>
      <c r="B973" s="330"/>
      <c r="C973" s="330"/>
      <c r="D973" s="331"/>
      <c r="E973" s="330"/>
      <c r="F973" s="331"/>
      <c r="G973" s="330"/>
      <c r="H973" s="330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330"/>
      <c r="B974" s="330"/>
      <c r="C974" s="330"/>
      <c r="D974" s="331"/>
      <c r="E974" s="330"/>
      <c r="F974" s="331"/>
      <c r="G974" s="330"/>
      <c r="H974" s="330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330"/>
      <c r="B975" s="330"/>
      <c r="C975" s="330"/>
      <c r="D975" s="331"/>
      <c r="E975" s="330"/>
      <c r="F975" s="331"/>
      <c r="G975" s="330"/>
      <c r="H975" s="330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330"/>
      <c r="B976" s="330"/>
      <c r="C976" s="330"/>
      <c r="D976" s="331"/>
      <c r="E976" s="330"/>
      <c r="F976" s="331"/>
      <c r="G976" s="330"/>
      <c r="H976" s="330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330"/>
      <c r="B977" s="330"/>
      <c r="C977" s="330"/>
      <c r="D977" s="331"/>
      <c r="E977" s="330"/>
      <c r="F977" s="331"/>
      <c r="G977" s="330"/>
      <c r="H977" s="330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330"/>
      <c r="B978" s="330"/>
      <c r="C978" s="330"/>
      <c r="D978" s="331"/>
      <c r="E978" s="330"/>
      <c r="F978" s="331"/>
      <c r="G978" s="330"/>
      <c r="H978" s="330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330"/>
      <c r="B979" s="330"/>
      <c r="C979" s="330"/>
      <c r="D979" s="331"/>
      <c r="E979" s="330"/>
      <c r="F979" s="331"/>
      <c r="G979" s="330"/>
      <c r="H979" s="330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330"/>
      <c r="B980" s="330"/>
      <c r="C980" s="330"/>
      <c r="D980" s="331"/>
      <c r="E980" s="330"/>
      <c r="F980" s="331"/>
      <c r="G980" s="330"/>
      <c r="H980" s="330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330"/>
      <c r="B981" s="330"/>
      <c r="C981" s="330"/>
      <c r="D981" s="331"/>
      <c r="E981" s="330"/>
      <c r="F981" s="331"/>
      <c r="G981" s="330"/>
      <c r="H981" s="330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330"/>
      <c r="B982" s="330"/>
      <c r="C982" s="330"/>
      <c r="D982" s="331"/>
      <c r="E982" s="330"/>
      <c r="F982" s="331"/>
      <c r="G982" s="330"/>
      <c r="H982" s="330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330"/>
      <c r="B983" s="330"/>
      <c r="C983" s="330"/>
      <c r="D983" s="331"/>
      <c r="E983" s="330"/>
      <c r="F983" s="331"/>
      <c r="G983" s="330"/>
      <c r="H983" s="330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330"/>
      <c r="B984" s="330"/>
      <c r="C984" s="330"/>
      <c r="D984" s="331"/>
      <c r="E984" s="330"/>
      <c r="F984" s="331"/>
      <c r="G984" s="330"/>
      <c r="H984" s="330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330"/>
      <c r="B985" s="330"/>
      <c r="C985" s="330"/>
      <c r="D985" s="331"/>
      <c r="E985" s="330"/>
      <c r="F985" s="331"/>
      <c r="G985" s="330"/>
      <c r="H985" s="330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330"/>
      <c r="B986" s="330"/>
      <c r="C986" s="330"/>
      <c r="D986" s="331"/>
      <c r="E986" s="330"/>
      <c r="F986" s="331"/>
      <c r="G986" s="330"/>
      <c r="H986" s="330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330"/>
      <c r="B987" s="330"/>
      <c r="C987" s="330"/>
      <c r="D987" s="331"/>
      <c r="E987" s="330"/>
      <c r="F987" s="331"/>
      <c r="G987" s="330"/>
      <c r="H987" s="330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330"/>
      <c r="B988" s="330"/>
      <c r="C988" s="330"/>
      <c r="D988" s="331"/>
      <c r="E988" s="330"/>
      <c r="F988" s="331"/>
      <c r="G988" s="330"/>
      <c r="H988" s="330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330"/>
      <c r="B989" s="330"/>
      <c r="C989" s="330"/>
      <c r="D989" s="331"/>
      <c r="E989" s="330"/>
      <c r="F989" s="331"/>
      <c r="G989" s="330"/>
      <c r="H989" s="330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330"/>
      <c r="B990" s="330"/>
      <c r="C990" s="330"/>
      <c r="D990" s="331"/>
      <c r="E990" s="330"/>
      <c r="F990" s="331"/>
      <c r="G990" s="330"/>
      <c r="H990" s="330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330"/>
      <c r="B991" s="330"/>
      <c r="C991" s="330"/>
      <c r="D991" s="331"/>
      <c r="E991" s="330"/>
      <c r="F991" s="331"/>
      <c r="G991" s="330"/>
      <c r="H991" s="330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330"/>
      <c r="B992" s="330"/>
      <c r="C992" s="330"/>
      <c r="D992" s="331"/>
      <c r="E992" s="330"/>
      <c r="F992" s="331"/>
      <c r="G992" s="330"/>
      <c r="H992" s="330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330"/>
      <c r="B993" s="330"/>
      <c r="C993" s="330"/>
      <c r="D993" s="331"/>
      <c r="E993" s="330"/>
      <c r="F993" s="331"/>
      <c r="G993" s="330"/>
      <c r="H993" s="330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330"/>
      <c r="B994" s="330"/>
      <c r="C994" s="330"/>
      <c r="D994" s="331"/>
      <c r="E994" s="330"/>
      <c r="F994" s="331"/>
      <c r="G994" s="330"/>
      <c r="H994" s="330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330"/>
      <c r="B995" s="330"/>
      <c r="C995" s="330"/>
      <c r="D995" s="331"/>
      <c r="E995" s="330"/>
      <c r="F995" s="331"/>
      <c r="G995" s="330"/>
      <c r="H995" s="330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330"/>
      <c r="B996" s="330"/>
      <c r="C996" s="330"/>
      <c r="D996" s="331"/>
      <c r="E996" s="330"/>
      <c r="F996" s="331"/>
      <c r="G996" s="330"/>
      <c r="H996" s="330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330"/>
      <c r="B997" s="330"/>
      <c r="C997" s="330"/>
      <c r="D997" s="331"/>
      <c r="E997" s="330"/>
      <c r="F997" s="331"/>
      <c r="G997" s="330"/>
      <c r="H997" s="330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330"/>
      <c r="B998" s="330"/>
      <c r="C998" s="330"/>
      <c r="D998" s="331"/>
      <c r="E998" s="330"/>
      <c r="F998" s="331"/>
      <c r="G998" s="330"/>
      <c r="H998" s="330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330"/>
      <c r="B999" s="330"/>
      <c r="C999" s="330"/>
      <c r="D999" s="331"/>
      <c r="E999" s="330"/>
      <c r="F999" s="331"/>
      <c r="G999" s="330"/>
      <c r="H999" s="330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330"/>
      <c r="B1000" s="330"/>
      <c r="C1000" s="330"/>
      <c r="D1000" s="331"/>
      <c r="E1000" s="330"/>
      <c r="F1000" s="331"/>
      <c r="G1000" s="330"/>
      <c r="H1000" s="330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>
      <c r="A1001" s="330"/>
      <c r="B1001" s="330"/>
      <c r="C1001" s="330"/>
      <c r="D1001" s="331"/>
      <c r="E1001" s="330"/>
      <c r="F1001" s="331"/>
      <c r="G1001" s="330"/>
      <c r="H1001" s="330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>
      <c r="A1002" s="330"/>
      <c r="B1002" s="330"/>
      <c r="C1002" s="330"/>
      <c r="D1002" s="331"/>
      <c r="E1002" s="330"/>
      <c r="F1002" s="331"/>
      <c r="G1002" s="330"/>
      <c r="H1002" s="330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>
      <c r="A1003" s="330"/>
      <c r="B1003" s="330"/>
      <c r="C1003" s="330"/>
      <c r="D1003" s="331"/>
      <c r="E1003" s="330"/>
      <c r="F1003" s="331"/>
      <c r="G1003" s="330"/>
      <c r="H1003" s="330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>
      <c r="A1004" s="330"/>
      <c r="B1004" s="330"/>
      <c r="C1004" s="330"/>
      <c r="D1004" s="331"/>
      <c r="E1004" s="330"/>
      <c r="F1004" s="331"/>
      <c r="G1004" s="330"/>
      <c r="H1004" s="330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>
      <c r="A1005" s="330"/>
      <c r="B1005" s="330"/>
      <c r="C1005" s="330"/>
      <c r="D1005" s="331"/>
      <c r="E1005" s="330"/>
      <c r="F1005" s="331"/>
      <c r="G1005" s="330"/>
      <c r="H1005" s="330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>
      <c r="A1006" s="330"/>
      <c r="B1006" s="330"/>
      <c r="C1006" s="330"/>
      <c r="D1006" s="331"/>
      <c r="E1006" s="330"/>
      <c r="F1006" s="331"/>
      <c r="G1006" s="330"/>
      <c r="H1006" s="330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>
      <c r="A1007" s="330"/>
      <c r="B1007" s="330"/>
      <c r="C1007" s="330"/>
      <c r="D1007" s="331"/>
      <c r="E1007" s="330"/>
      <c r="F1007" s="331"/>
      <c r="G1007" s="330"/>
      <c r="H1007" s="330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>
      <c r="A1008" s="330"/>
      <c r="B1008" s="330"/>
      <c r="C1008" s="330"/>
      <c r="D1008" s="331"/>
      <c r="E1008" s="330"/>
      <c r="F1008" s="331"/>
      <c r="G1008" s="330"/>
      <c r="H1008" s="330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>
      <c r="A1009" s="330"/>
      <c r="B1009" s="330"/>
      <c r="C1009" s="330"/>
      <c r="D1009" s="331"/>
      <c r="E1009" s="330"/>
      <c r="F1009" s="331"/>
      <c r="G1009" s="330"/>
      <c r="H1009" s="330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>
      <c r="A1010" s="330"/>
      <c r="B1010" s="330"/>
      <c r="C1010" s="330"/>
      <c r="D1010" s="331"/>
      <c r="E1010" s="330"/>
      <c r="F1010" s="331"/>
      <c r="G1010" s="330"/>
      <c r="H1010" s="330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>
      <c r="A1011" s="330"/>
      <c r="B1011" s="330"/>
      <c r="C1011" s="330"/>
      <c r="D1011" s="331"/>
      <c r="E1011" s="330"/>
      <c r="F1011" s="331"/>
      <c r="G1011" s="330"/>
      <c r="H1011" s="330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>
      <c r="A1012" s="330"/>
      <c r="B1012" s="330"/>
      <c r="C1012" s="330"/>
      <c r="D1012" s="331"/>
      <c r="E1012" s="330"/>
      <c r="F1012" s="331"/>
      <c r="G1012" s="330"/>
      <c r="H1012" s="330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>
      <c r="A1013" s="330"/>
      <c r="B1013" s="330"/>
      <c r="C1013" s="330"/>
      <c r="D1013" s="331"/>
      <c r="E1013" s="330"/>
      <c r="F1013" s="331"/>
      <c r="G1013" s="330"/>
      <c r="H1013" s="330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>
      <c r="A1014" s="330"/>
      <c r="B1014" s="330"/>
      <c r="C1014" s="330"/>
      <c r="D1014" s="331"/>
      <c r="E1014" s="330"/>
      <c r="F1014" s="331"/>
      <c r="G1014" s="330"/>
      <c r="H1014" s="330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>
      <c r="A1015" s="330"/>
      <c r="B1015" s="330"/>
      <c r="C1015" s="330"/>
      <c r="D1015" s="331"/>
      <c r="E1015" s="330"/>
      <c r="F1015" s="331"/>
      <c r="G1015" s="330"/>
      <c r="H1015" s="330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>
      <c r="A1016" s="330"/>
      <c r="B1016" s="330"/>
      <c r="C1016" s="330"/>
      <c r="D1016" s="331"/>
      <c r="E1016" s="330"/>
      <c r="F1016" s="331"/>
      <c r="G1016" s="330"/>
      <c r="H1016" s="330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>
      <c r="A1017" s="330"/>
      <c r="B1017" s="330"/>
      <c r="C1017" s="330"/>
      <c r="D1017" s="331"/>
      <c r="E1017" s="330"/>
      <c r="F1017" s="331"/>
      <c r="G1017" s="330"/>
      <c r="H1017" s="330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>
      <c r="A1018" s="330"/>
      <c r="B1018" s="330"/>
      <c r="C1018" s="330"/>
      <c r="D1018" s="331"/>
      <c r="E1018" s="330"/>
      <c r="F1018" s="331"/>
      <c r="G1018" s="330"/>
      <c r="H1018" s="330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>
      <c r="A1019" s="330"/>
      <c r="B1019" s="330"/>
      <c r="C1019" s="330"/>
      <c r="D1019" s="331"/>
      <c r="E1019" s="330"/>
      <c r="F1019" s="331"/>
      <c r="G1019" s="330"/>
      <c r="H1019" s="330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>
      <c r="A1020" s="330"/>
      <c r="B1020" s="330"/>
      <c r="C1020" s="330"/>
      <c r="D1020" s="331"/>
      <c r="E1020" s="330"/>
      <c r="F1020" s="331"/>
      <c r="G1020" s="330"/>
      <c r="H1020" s="330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>
      <c r="A1021" s="330"/>
      <c r="B1021" s="330"/>
      <c r="C1021" s="330"/>
      <c r="D1021" s="331"/>
      <c r="E1021" s="330"/>
      <c r="F1021" s="331"/>
      <c r="G1021" s="330"/>
      <c r="H1021" s="330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>
      <c r="A1022" s="330"/>
      <c r="B1022" s="330"/>
      <c r="C1022" s="330"/>
      <c r="D1022" s="331"/>
      <c r="E1022" s="330"/>
      <c r="F1022" s="331"/>
      <c r="G1022" s="330"/>
      <c r="H1022" s="330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>
      <c r="A1023" s="330"/>
      <c r="B1023" s="330"/>
      <c r="C1023" s="330"/>
      <c r="D1023" s="331"/>
      <c r="E1023" s="330"/>
      <c r="F1023" s="331"/>
      <c r="G1023" s="330"/>
      <c r="H1023" s="330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>
      <c r="A1024" s="330"/>
      <c r="B1024" s="330"/>
      <c r="C1024" s="330"/>
      <c r="D1024" s="331"/>
      <c r="E1024" s="330"/>
      <c r="F1024" s="331"/>
      <c r="G1024" s="330"/>
      <c r="H1024" s="330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4.25" customHeight="1">
      <c r="A1025" s="330"/>
      <c r="B1025" s="330"/>
      <c r="C1025" s="330"/>
      <c r="D1025" s="331"/>
      <c r="E1025" s="330"/>
      <c r="F1025" s="331"/>
      <c r="G1025" s="330"/>
      <c r="H1025" s="330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4.25" customHeight="1">
      <c r="A1026" s="330"/>
      <c r="B1026" s="330"/>
      <c r="C1026" s="330"/>
      <c r="D1026" s="331"/>
      <c r="E1026" s="330"/>
      <c r="F1026" s="331"/>
      <c r="G1026" s="330"/>
      <c r="H1026" s="330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4.25" customHeight="1">
      <c r="A1027" s="330"/>
      <c r="B1027" s="330"/>
      <c r="C1027" s="330"/>
      <c r="D1027" s="331"/>
      <c r="E1027" s="330"/>
      <c r="F1027" s="331"/>
      <c r="G1027" s="330"/>
      <c r="H1027" s="330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4.25" customHeight="1">
      <c r="A1028" s="330"/>
      <c r="B1028" s="330"/>
      <c r="C1028" s="330"/>
      <c r="D1028" s="331"/>
      <c r="E1028" s="330"/>
      <c r="F1028" s="331"/>
      <c r="G1028" s="330"/>
      <c r="H1028" s="330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4.25" customHeight="1">
      <c r="A1029" s="330"/>
      <c r="B1029" s="330"/>
      <c r="C1029" s="330"/>
      <c r="D1029" s="331"/>
      <c r="E1029" s="330"/>
      <c r="F1029" s="331"/>
      <c r="G1029" s="330"/>
      <c r="H1029" s="330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4.25" customHeight="1">
      <c r="A1030" s="330"/>
      <c r="B1030" s="330"/>
      <c r="C1030" s="330"/>
      <c r="D1030" s="331"/>
      <c r="E1030" s="330"/>
      <c r="F1030" s="331"/>
      <c r="G1030" s="330"/>
      <c r="H1030" s="330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4.25" customHeight="1">
      <c r="A1031" s="330"/>
      <c r="B1031" s="330"/>
      <c r="C1031" s="330"/>
      <c r="D1031" s="331"/>
      <c r="E1031" s="330"/>
      <c r="F1031" s="331"/>
      <c r="G1031" s="330"/>
      <c r="H1031" s="330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4.25" customHeight="1">
      <c r="A1032" s="330"/>
      <c r="B1032" s="330"/>
      <c r="C1032" s="330"/>
      <c r="D1032" s="331"/>
      <c r="E1032" s="330"/>
      <c r="F1032" s="331"/>
      <c r="G1032" s="330"/>
      <c r="H1032" s="330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4.25" customHeight="1">
      <c r="A1033" s="330"/>
      <c r="B1033" s="330"/>
      <c r="C1033" s="330"/>
      <c r="D1033" s="331"/>
      <c r="E1033" s="330"/>
      <c r="F1033" s="331"/>
      <c r="G1033" s="330"/>
      <c r="H1033" s="330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4.25" customHeight="1">
      <c r="A1034" s="330"/>
      <c r="B1034" s="330"/>
      <c r="C1034" s="330"/>
      <c r="D1034" s="331"/>
      <c r="E1034" s="330"/>
      <c r="F1034" s="331"/>
      <c r="G1034" s="330"/>
      <c r="H1034" s="330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14.25" customHeight="1">
      <c r="A1035" s="330"/>
      <c r="B1035" s="330"/>
      <c r="C1035" s="330"/>
      <c r="D1035" s="331"/>
      <c r="E1035" s="330"/>
      <c r="F1035" s="331"/>
      <c r="G1035" s="330"/>
      <c r="H1035" s="330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4.25" customHeight="1">
      <c r="A1036" s="330"/>
      <c r="B1036" s="330"/>
      <c r="C1036" s="330"/>
      <c r="D1036" s="331"/>
      <c r="E1036" s="330"/>
      <c r="F1036" s="331"/>
      <c r="G1036" s="330"/>
      <c r="H1036" s="330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4.25" customHeight="1">
      <c r="A1037" s="330"/>
      <c r="B1037" s="330"/>
      <c r="C1037" s="330"/>
      <c r="D1037" s="331"/>
      <c r="E1037" s="330"/>
      <c r="F1037" s="331"/>
      <c r="G1037" s="330"/>
      <c r="H1037" s="330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14.25" customHeight="1">
      <c r="A1038" s="330"/>
      <c r="B1038" s="330"/>
      <c r="C1038" s="330"/>
      <c r="D1038" s="331"/>
      <c r="E1038" s="330"/>
      <c r="F1038" s="331"/>
      <c r="G1038" s="330"/>
      <c r="H1038" s="330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14.25" customHeight="1">
      <c r="A1039" s="330"/>
      <c r="B1039" s="330"/>
      <c r="C1039" s="330"/>
      <c r="D1039" s="331"/>
      <c r="E1039" s="330"/>
      <c r="F1039" s="331"/>
      <c r="G1039" s="330"/>
      <c r="H1039" s="330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14.25" customHeight="1">
      <c r="A1040" s="330"/>
      <c r="B1040" s="330"/>
      <c r="C1040" s="330"/>
      <c r="D1040" s="331"/>
      <c r="E1040" s="330"/>
      <c r="F1040" s="331"/>
      <c r="G1040" s="330"/>
      <c r="H1040" s="330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14.25" customHeight="1">
      <c r="A1041" s="330"/>
      <c r="B1041" s="330"/>
      <c r="C1041" s="330"/>
      <c r="D1041" s="331"/>
      <c r="E1041" s="330"/>
      <c r="F1041" s="331"/>
      <c r="G1041" s="330"/>
      <c r="H1041" s="330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14.25" customHeight="1">
      <c r="A1042" s="330"/>
      <c r="B1042" s="330"/>
      <c r="C1042" s="330"/>
      <c r="D1042" s="331"/>
      <c r="E1042" s="330"/>
      <c r="F1042" s="331"/>
      <c r="G1042" s="330"/>
      <c r="H1042" s="330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ht="14.25" customHeight="1">
      <c r="A1043" s="330"/>
      <c r="B1043" s="330"/>
      <c r="C1043" s="330"/>
      <c r="D1043" s="331"/>
      <c r="E1043" s="330"/>
      <c r="F1043" s="331"/>
      <c r="G1043" s="330"/>
      <c r="H1043" s="330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ht="14.25" customHeight="1">
      <c r="A1044" s="330"/>
      <c r="B1044" s="330"/>
      <c r="C1044" s="330"/>
      <c r="D1044" s="331"/>
      <c r="E1044" s="330"/>
      <c r="F1044" s="331"/>
      <c r="G1044" s="330"/>
      <c r="H1044" s="330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ht="14.25" customHeight="1">
      <c r="A1045" s="330"/>
      <c r="B1045" s="330"/>
      <c r="C1045" s="330"/>
      <c r="D1045" s="331"/>
      <c r="E1045" s="330"/>
      <c r="F1045" s="331"/>
      <c r="G1045" s="330"/>
      <c r="H1045" s="330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</sheetData>
  <mergeCells count="31">
    <mergeCell ref="B82:C82"/>
    <mergeCell ref="H2:J2"/>
    <mergeCell ref="B4:J4"/>
    <mergeCell ref="B5:J5"/>
    <mergeCell ref="B6:J6"/>
    <mergeCell ref="B72:C72"/>
    <mergeCell ref="B74:D74"/>
    <mergeCell ref="E74:J74"/>
    <mergeCell ref="B64:D64"/>
    <mergeCell ref="E64:J64"/>
    <mergeCell ref="B7:J7"/>
    <mergeCell ref="B9:D9"/>
    <mergeCell ref="E9:J9"/>
    <mergeCell ref="B62:C62"/>
    <mergeCell ref="C20:C21"/>
    <mergeCell ref="D20:D21"/>
    <mergeCell ref="E20:E21"/>
    <mergeCell ref="F20:F21"/>
    <mergeCell ref="H20:H21"/>
    <mergeCell ref="G20:G21"/>
    <mergeCell ref="C22:C23"/>
    <mergeCell ref="G22:G23"/>
    <mergeCell ref="F50:F51"/>
    <mergeCell ref="G50:G51"/>
    <mergeCell ref="D22:D23"/>
    <mergeCell ref="H50:H51"/>
    <mergeCell ref="D50:D51"/>
    <mergeCell ref="E50:E51"/>
    <mergeCell ref="H22:H23"/>
    <mergeCell ref="E22:E23"/>
    <mergeCell ref="F22:F23"/>
  </mergeCells>
  <phoneticPr fontId="4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</cp:lastModifiedBy>
  <cp:lastPrinted>2025-10-15T13:29:21Z</cp:lastPrinted>
  <dcterms:created xsi:type="dcterms:W3CDTF">2020-11-14T13:09:40Z</dcterms:created>
  <dcterms:modified xsi:type="dcterms:W3CDTF">2025-11-18T09:47:27Z</dcterms:modified>
</cp:coreProperties>
</file>