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УКФ\2025\Ханас\"/>
    </mc:Choice>
  </mc:AlternateContent>
  <xr:revisionPtr revIDLastSave="0" documentId="8_{361454D9-64D1-49ED-A205-E29AA89020E5}" xr6:coauthVersionLast="47" xr6:coauthVersionMax="47" xr10:uidLastSave="{00000000-0000-0000-0000-000000000000}"/>
  <bookViews>
    <workbookView xWindow="-93" yWindow="-93" windowWidth="21520" windowHeight="12800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C30" i="1"/>
  <c r="C28" i="1"/>
  <c r="C27" i="1"/>
  <c r="J144" i="2" l="1"/>
  <c r="G144" i="2"/>
  <c r="G145" i="2" l="1"/>
  <c r="V65" i="2" l="1"/>
  <c r="V66" i="2"/>
  <c r="V67" i="2"/>
  <c r="V68" i="2"/>
  <c r="V69" i="2"/>
  <c r="V70" i="2"/>
  <c r="V71" i="2"/>
  <c r="V72" i="2"/>
  <c r="V73" i="2"/>
  <c r="V74" i="2"/>
  <c r="V75" i="2"/>
  <c r="V76" i="2"/>
  <c r="V77" i="2"/>
  <c r="J65" i="2"/>
  <c r="M65" i="2"/>
  <c r="P65" i="2"/>
  <c r="S65" i="2"/>
  <c r="J66" i="2"/>
  <c r="M66" i="2"/>
  <c r="P66" i="2"/>
  <c r="S66" i="2"/>
  <c r="J67" i="2"/>
  <c r="M67" i="2"/>
  <c r="P67" i="2"/>
  <c r="S67" i="2"/>
  <c r="J68" i="2"/>
  <c r="X68" i="2" s="1"/>
  <c r="M68" i="2"/>
  <c r="P68" i="2"/>
  <c r="S68" i="2"/>
  <c r="J69" i="2"/>
  <c r="M69" i="2"/>
  <c r="P69" i="2"/>
  <c r="S69" i="2"/>
  <c r="J70" i="2"/>
  <c r="M70" i="2"/>
  <c r="P70" i="2"/>
  <c r="S70" i="2"/>
  <c r="J71" i="2"/>
  <c r="M71" i="2"/>
  <c r="P71" i="2"/>
  <c r="S71" i="2"/>
  <c r="J72" i="2"/>
  <c r="X72" i="2" s="1"/>
  <c r="M72" i="2"/>
  <c r="P72" i="2"/>
  <c r="S72" i="2"/>
  <c r="J73" i="2"/>
  <c r="M73" i="2"/>
  <c r="P73" i="2"/>
  <c r="S73" i="2"/>
  <c r="J74" i="2"/>
  <c r="M74" i="2"/>
  <c r="P74" i="2"/>
  <c r="S74" i="2"/>
  <c r="J75" i="2"/>
  <c r="M75" i="2"/>
  <c r="P75" i="2"/>
  <c r="S75" i="2"/>
  <c r="J76" i="2"/>
  <c r="X76" i="2" s="1"/>
  <c r="M76" i="2"/>
  <c r="P76" i="2"/>
  <c r="S76" i="2"/>
  <c r="J77" i="2"/>
  <c r="M77" i="2"/>
  <c r="P77" i="2"/>
  <c r="S77" i="2"/>
  <c r="G65" i="2"/>
  <c r="W65" i="2" s="1"/>
  <c r="G66" i="2"/>
  <c r="W66" i="2" s="1"/>
  <c r="G67" i="2"/>
  <c r="W67" i="2" s="1"/>
  <c r="G68" i="2"/>
  <c r="W68" i="2" s="1"/>
  <c r="G69" i="2"/>
  <c r="W69" i="2" s="1"/>
  <c r="G70" i="2"/>
  <c r="W70" i="2" s="1"/>
  <c r="G71" i="2"/>
  <c r="W71" i="2" s="1"/>
  <c r="G72" i="2"/>
  <c r="W72" i="2" s="1"/>
  <c r="G73" i="2"/>
  <c r="W73" i="2" s="1"/>
  <c r="G74" i="2"/>
  <c r="W74" i="2" s="1"/>
  <c r="G75" i="2"/>
  <c r="W75" i="2" s="1"/>
  <c r="G76" i="2"/>
  <c r="W76" i="2" s="1"/>
  <c r="G77" i="2"/>
  <c r="X75" i="2" l="1"/>
  <c r="X73" i="2"/>
  <c r="X71" i="2"/>
  <c r="X65" i="2"/>
  <c r="W77" i="2"/>
  <c r="Y71" i="2"/>
  <c r="Z71" i="2" s="1"/>
  <c r="Y76" i="2"/>
  <c r="Z76" i="2" s="1"/>
  <c r="Y68" i="2"/>
  <c r="Z68" i="2" s="1"/>
  <c r="Y75" i="2"/>
  <c r="Z75" i="2" s="1"/>
  <c r="Y72" i="2"/>
  <c r="Z72" i="2" s="1"/>
  <c r="X70" i="2"/>
  <c r="Y70" i="2" s="1"/>
  <c r="Z70" i="2" s="1"/>
  <c r="X67" i="2"/>
  <c r="Y67" i="2" s="1"/>
  <c r="Z67" i="2" s="1"/>
  <c r="X69" i="2"/>
  <c r="Y69" i="2" s="1"/>
  <c r="Z69" i="2" s="1"/>
  <c r="X66" i="2"/>
  <c r="Y66" i="2" s="1"/>
  <c r="Z66" i="2" s="1"/>
  <c r="X77" i="2"/>
  <c r="X74" i="2"/>
  <c r="Y74" i="2" s="1"/>
  <c r="Z74" i="2" s="1"/>
  <c r="Y73" i="2"/>
  <c r="Z73" i="2" s="1"/>
  <c r="Y65" i="2"/>
  <c r="Z65" i="2" s="1"/>
  <c r="Y77" i="2" l="1"/>
  <c r="Z77" i="2" s="1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T180" i="2"/>
  <c r="Q180" i="2"/>
  <c r="N180" i="2"/>
  <c r="K180" i="2"/>
  <c r="H180" i="2"/>
  <c r="E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T166" i="2"/>
  <c r="Q166" i="2"/>
  <c r="N166" i="2"/>
  <c r="K166" i="2"/>
  <c r="H166" i="2"/>
  <c r="E166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8" i="2"/>
  <c r="Q158" i="2"/>
  <c r="N158" i="2"/>
  <c r="K158" i="2"/>
  <c r="H158" i="2"/>
  <c r="E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T154" i="2"/>
  <c r="Q154" i="2"/>
  <c r="N154" i="2"/>
  <c r="K154" i="2"/>
  <c r="H154" i="2"/>
  <c r="E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V144" i="2"/>
  <c r="S144" i="2"/>
  <c r="P144" i="2"/>
  <c r="M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T139" i="2"/>
  <c r="Q139" i="2"/>
  <c r="N139" i="2"/>
  <c r="K139" i="2"/>
  <c r="H139" i="2"/>
  <c r="E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T131" i="2"/>
  <c r="Q131" i="2"/>
  <c r="N131" i="2"/>
  <c r="K131" i="2"/>
  <c r="H131" i="2"/>
  <c r="E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T114" i="2"/>
  <c r="Q114" i="2"/>
  <c r="N114" i="2"/>
  <c r="K114" i="2"/>
  <c r="H114" i="2"/>
  <c r="E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E100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T96" i="2"/>
  <c r="Q96" i="2"/>
  <c r="N96" i="2"/>
  <c r="K96" i="2"/>
  <c r="H96" i="2"/>
  <c r="E96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M83" i="2"/>
  <c r="J83" i="2"/>
  <c r="G83" i="2"/>
  <c r="T82" i="2"/>
  <c r="Q82" i="2"/>
  <c r="N82" i="2"/>
  <c r="K82" i="2"/>
  <c r="H82" i="2"/>
  <c r="E82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T47" i="2" s="1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G78" i="2" l="1"/>
  <c r="W179" i="2"/>
  <c r="S53" i="2"/>
  <c r="W168" i="2"/>
  <c r="S176" i="2"/>
  <c r="G180" i="2"/>
  <c r="S58" i="2"/>
  <c r="V21" i="2"/>
  <c r="T28" i="2" s="1"/>
  <c r="V28" i="2" s="1"/>
  <c r="J114" i="2"/>
  <c r="W151" i="2"/>
  <c r="X54" i="2"/>
  <c r="M35" i="2"/>
  <c r="W55" i="2"/>
  <c r="W32" i="2"/>
  <c r="S35" i="2"/>
  <c r="W38" i="2"/>
  <c r="S39" i="2"/>
  <c r="S43" i="2"/>
  <c r="X125" i="2"/>
  <c r="X24" i="2"/>
  <c r="X111" i="2"/>
  <c r="X157" i="2"/>
  <c r="X167" i="2"/>
  <c r="P166" i="2"/>
  <c r="X175" i="2"/>
  <c r="W19" i="2"/>
  <c r="M100" i="2"/>
  <c r="S100" i="2"/>
  <c r="M110" i="2"/>
  <c r="W128" i="2"/>
  <c r="G139" i="2"/>
  <c r="W161" i="2"/>
  <c r="V62" i="2"/>
  <c r="X81" i="2"/>
  <c r="X85" i="2"/>
  <c r="X89" i="2"/>
  <c r="V92" i="2"/>
  <c r="V96" i="2"/>
  <c r="X99" i="2"/>
  <c r="W61" i="2"/>
  <c r="V39" i="2"/>
  <c r="X55" i="2"/>
  <c r="X53" i="2" s="1"/>
  <c r="X60" i="2"/>
  <c r="P62" i="2"/>
  <c r="X80" i="2"/>
  <c r="X88" i="2"/>
  <c r="X98" i="2"/>
  <c r="P176" i="2"/>
  <c r="P180" i="2"/>
  <c r="X185" i="2"/>
  <c r="Q56" i="2"/>
  <c r="M166" i="2"/>
  <c r="X23" i="2"/>
  <c r="W79" i="2"/>
  <c r="X126" i="2"/>
  <c r="P147" i="2"/>
  <c r="J154" i="2"/>
  <c r="X22" i="2"/>
  <c r="E47" i="2"/>
  <c r="W44" i="2"/>
  <c r="W45" i="2"/>
  <c r="V53" i="2"/>
  <c r="P86" i="2"/>
  <c r="P96" i="2"/>
  <c r="W115" i="2"/>
  <c r="W129" i="2"/>
  <c r="W143" i="2"/>
  <c r="W153" i="2"/>
  <c r="X172" i="2"/>
  <c r="S180" i="2"/>
  <c r="W20" i="2"/>
  <c r="M21" i="2"/>
  <c r="K28" i="2" s="1"/>
  <c r="M28" i="2" s="1"/>
  <c r="X32" i="2"/>
  <c r="X42" i="2"/>
  <c r="W59" i="2"/>
  <c r="W64" i="2"/>
  <c r="W80" i="2"/>
  <c r="M78" i="2"/>
  <c r="W84" i="2"/>
  <c r="P114" i="2"/>
  <c r="X122" i="2"/>
  <c r="X124" i="2"/>
  <c r="J164" i="2"/>
  <c r="X19" i="2"/>
  <c r="W113" i="2"/>
  <c r="W141" i="2"/>
  <c r="W183" i="2"/>
  <c r="W18" i="2"/>
  <c r="X52" i="2"/>
  <c r="W54" i="2"/>
  <c r="Y54" i="2" s="1"/>
  <c r="Z54" i="2" s="1"/>
  <c r="M58" i="2"/>
  <c r="V106" i="2"/>
  <c r="X152" i="2"/>
  <c r="P158" i="2"/>
  <c r="X160" i="2"/>
  <c r="W178" i="2"/>
  <c r="X63" i="2"/>
  <c r="W103" i="2"/>
  <c r="W109" i="2"/>
  <c r="W112" i="2"/>
  <c r="W130" i="2"/>
  <c r="M147" i="2"/>
  <c r="M164" i="2"/>
  <c r="W163" i="2"/>
  <c r="W185" i="2"/>
  <c r="W24" i="2"/>
  <c r="Y24" i="2" s="1"/>
  <c r="Z24" i="2" s="1"/>
  <c r="W42" i="2"/>
  <c r="V49" i="2"/>
  <c r="G58" i="2"/>
  <c r="E118" i="2"/>
  <c r="S171" i="2"/>
  <c r="W60" i="2"/>
  <c r="S78" i="2"/>
  <c r="W88" i="2"/>
  <c r="S106" i="2"/>
  <c r="W120" i="2"/>
  <c r="X134" i="2"/>
  <c r="P164" i="2"/>
  <c r="X170" i="2"/>
  <c r="W174" i="2"/>
  <c r="W175" i="2"/>
  <c r="X188" i="2"/>
  <c r="Q47" i="2"/>
  <c r="G43" i="2"/>
  <c r="N56" i="2"/>
  <c r="X87" i="2"/>
  <c r="V110" i="2"/>
  <c r="K118" i="2"/>
  <c r="V166" i="2"/>
  <c r="W170" i="2"/>
  <c r="X31" i="2"/>
  <c r="T189" i="2"/>
  <c r="X182" i="2"/>
  <c r="G39" i="2"/>
  <c r="J49" i="2"/>
  <c r="J56" i="2" s="1"/>
  <c r="X109" i="2"/>
  <c r="Y109" i="2" s="1"/>
  <c r="Z109" i="2" s="1"/>
  <c r="W181" i="2"/>
  <c r="X45" i="2"/>
  <c r="W51" i="2"/>
  <c r="T56" i="2"/>
  <c r="S92" i="2"/>
  <c r="W95" i="2"/>
  <c r="W99" i="2"/>
  <c r="X102" i="2"/>
  <c r="V100" i="2"/>
  <c r="X127" i="2"/>
  <c r="X136" i="2"/>
  <c r="W145" i="2"/>
  <c r="X151" i="2"/>
  <c r="X162" i="2"/>
  <c r="X163" i="2"/>
  <c r="X168" i="2"/>
  <c r="Y168" i="2" s="1"/>
  <c r="Z168" i="2" s="1"/>
  <c r="W173" i="2"/>
  <c r="J180" i="2"/>
  <c r="X186" i="2"/>
  <c r="P29" i="2"/>
  <c r="X14" i="2"/>
  <c r="W23" i="2"/>
  <c r="W40" i="2"/>
  <c r="M171" i="2"/>
  <c r="P171" i="2"/>
  <c r="W116" i="2"/>
  <c r="P131" i="2"/>
  <c r="W123" i="2"/>
  <c r="V139" i="2"/>
  <c r="X135" i="2"/>
  <c r="J147" i="2"/>
  <c r="S154" i="2"/>
  <c r="V158" i="2"/>
  <c r="W169" i="2"/>
  <c r="W188" i="2"/>
  <c r="J17" i="2"/>
  <c r="H27" i="2" s="1"/>
  <c r="J27" i="2" s="1"/>
  <c r="S21" i="2"/>
  <c r="Q28" i="2" s="1"/>
  <c r="S28" i="2" s="1"/>
  <c r="J39" i="2"/>
  <c r="P39" i="2"/>
  <c r="P58" i="2"/>
  <c r="M86" i="2"/>
  <c r="S96" i="2"/>
  <c r="W101" i="2"/>
  <c r="S110" i="2"/>
  <c r="X123" i="2"/>
  <c r="X128" i="2"/>
  <c r="X129" i="2"/>
  <c r="W135" i="2"/>
  <c r="W146" i="2"/>
  <c r="S158" i="2"/>
  <c r="M17" i="2"/>
  <c r="K27" i="2" s="1"/>
  <c r="M27" i="2" s="1"/>
  <c r="P13" i="2"/>
  <c r="N26" i="2" s="1"/>
  <c r="P26" i="2" s="1"/>
  <c r="W16" i="2"/>
  <c r="P17" i="2"/>
  <c r="N27" i="2" s="1"/>
  <c r="P27" i="2" s="1"/>
  <c r="S17" i="2"/>
  <c r="Q27" i="2" s="1"/>
  <c r="S27" i="2" s="1"/>
  <c r="X20" i="2"/>
  <c r="J29" i="2"/>
  <c r="W37" i="2"/>
  <c r="W52" i="2"/>
  <c r="X64" i="2"/>
  <c r="T90" i="2"/>
  <c r="X84" i="2"/>
  <c r="Q118" i="2"/>
  <c r="H118" i="2"/>
  <c r="M114" i="2"/>
  <c r="X138" i="2"/>
  <c r="W144" i="2"/>
  <c r="X145" i="2"/>
  <c r="V154" i="2"/>
  <c r="V171" i="2"/>
  <c r="H189" i="2"/>
  <c r="V13" i="2"/>
  <c r="T26" i="2" s="1"/>
  <c r="V58" i="2"/>
  <c r="S114" i="2"/>
  <c r="W127" i="2"/>
  <c r="X144" i="2"/>
  <c r="S164" i="2"/>
  <c r="V176" i="2"/>
  <c r="W187" i="2"/>
  <c r="G17" i="2"/>
  <c r="E27" i="2" s="1"/>
  <c r="G27" i="2" s="1"/>
  <c r="K47" i="2"/>
  <c r="W46" i="2"/>
  <c r="W81" i="2"/>
  <c r="V86" i="2"/>
  <c r="P92" i="2"/>
  <c r="W107" i="2"/>
  <c r="W22" i="2"/>
  <c r="X50" i="2"/>
  <c r="K56" i="2"/>
  <c r="M62" i="2"/>
  <c r="X83" i="2"/>
  <c r="W89" i="2"/>
  <c r="W93" i="2"/>
  <c r="W97" i="2"/>
  <c r="W98" i="2"/>
  <c r="X116" i="2"/>
  <c r="X121" i="2"/>
  <c r="S139" i="2"/>
  <c r="W136" i="2"/>
  <c r="W157" i="2"/>
  <c r="V164" i="2"/>
  <c r="N189" i="2"/>
  <c r="W184" i="2"/>
  <c r="W30" i="2"/>
  <c r="M49" i="2"/>
  <c r="G82" i="2"/>
  <c r="W14" i="2"/>
  <c r="X16" i="2"/>
  <c r="J21" i="2"/>
  <c r="H28" i="2" s="1"/>
  <c r="J28" i="2" s="1"/>
  <c r="S29" i="2"/>
  <c r="X37" i="2"/>
  <c r="P43" i="2"/>
  <c r="S49" i="2"/>
  <c r="S56" i="2" s="1"/>
  <c r="M53" i="2"/>
  <c r="X61" i="2"/>
  <c r="V78" i="2"/>
  <c r="M82" i="2"/>
  <c r="V82" i="2"/>
  <c r="X103" i="2"/>
  <c r="W117" i="2"/>
  <c r="J131" i="2"/>
  <c r="W124" i="2"/>
  <c r="W125" i="2"/>
  <c r="P139" i="2"/>
  <c r="W137" i="2"/>
  <c r="X146" i="2"/>
  <c r="W162" i="2"/>
  <c r="V180" i="2"/>
  <c r="S13" i="2"/>
  <c r="Q26" i="2" s="1"/>
  <c r="J13" i="2"/>
  <c r="H26" i="2" s="1"/>
  <c r="W15" i="2"/>
  <c r="V29" i="2"/>
  <c r="G29" i="2"/>
  <c r="H47" i="2"/>
  <c r="M43" i="2"/>
  <c r="J82" i="2"/>
  <c r="P82" i="2"/>
  <c r="N118" i="2"/>
  <c r="M13" i="2"/>
  <c r="X18" i="2"/>
  <c r="G21" i="2"/>
  <c r="E28" i="2" s="1"/>
  <c r="G28" i="2" s="1"/>
  <c r="X38" i="2"/>
  <c r="Y38" i="2" s="1"/>
  <c r="Z38" i="2" s="1"/>
  <c r="N47" i="2"/>
  <c r="W83" i="2"/>
  <c r="W94" i="2"/>
  <c r="G92" i="2"/>
  <c r="W102" i="2"/>
  <c r="G100" i="2"/>
  <c r="X107" i="2"/>
  <c r="J106" i="2"/>
  <c r="W156" i="2"/>
  <c r="G158" i="2"/>
  <c r="X36" i="2"/>
  <c r="J35" i="2"/>
  <c r="J62" i="2"/>
  <c r="W63" i="2"/>
  <c r="G62" i="2"/>
  <c r="M180" i="2"/>
  <c r="P49" i="2"/>
  <c r="J30" i="1"/>
  <c r="M29" i="2"/>
  <c r="W36" i="2"/>
  <c r="J58" i="2"/>
  <c r="X59" i="2"/>
  <c r="H90" i="2"/>
  <c r="M154" i="2"/>
  <c r="W149" i="2"/>
  <c r="P35" i="2"/>
  <c r="X40" i="2"/>
  <c r="V43" i="2"/>
  <c r="X79" i="2"/>
  <c r="J78" i="2"/>
  <c r="J86" i="2"/>
  <c r="J92" i="2"/>
  <c r="X93" i="2"/>
  <c r="X101" i="2"/>
  <c r="J100" i="2"/>
  <c r="P110" i="2"/>
  <c r="X15" i="2"/>
  <c r="W50" i="2"/>
  <c r="G49" i="2"/>
  <c r="G56" i="2" s="1"/>
  <c r="K90" i="2"/>
  <c r="M131" i="2"/>
  <c r="W121" i="2"/>
  <c r="G13" i="2"/>
  <c r="V17" i="2"/>
  <c r="T27" i="2" s="1"/>
  <c r="V27" i="2" s="1"/>
  <c r="W31" i="2"/>
  <c r="Y31" i="2" s="1"/>
  <c r="Z31" i="2" s="1"/>
  <c r="V35" i="2"/>
  <c r="X41" i="2"/>
  <c r="X51" i="2"/>
  <c r="P53" i="2"/>
  <c r="S62" i="2"/>
  <c r="P78" i="2"/>
  <c r="N90" i="2"/>
  <c r="W108" i="2"/>
  <c r="G106" i="2"/>
  <c r="V131" i="2"/>
  <c r="X130" i="2"/>
  <c r="V147" i="2"/>
  <c r="X142" i="2"/>
  <c r="J43" i="2"/>
  <c r="X44" i="2"/>
  <c r="P21" i="2"/>
  <c r="N28" i="2" s="1"/>
  <c r="P28" i="2" s="1"/>
  <c r="X30" i="2"/>
  <c r="G35" i="2"/>
  <c r="W41" i="2"/>
  <c r="M39" i="2"/>
  <c r="X46" i="2"/>
  <c r="S82" i="2"/>
  <c r="W85" i="2"/>
  <c r="Y85" i="2" s="1"/>
  <c r="Z85" i="2" s="1"/>
  <c r="X97" i="2"/>
  <c r="J96" i="2"/>
  <c r="M139" i="2"/>
  <c r="W133" i="2"/>
  <c r="X95" i="2"/>
  <c r="M96" i="2"/>
  <c r="X108" i="2"/>
  <c r="X115" i="2"/>
  <c r="S131" i="2"/>
  <c r="W126" i="2"/>
  <c r="X137" i="2"/>
  <c r="X141" i="2"/>
  <c r="P154" i="2"/>
  <c r="J158" i="2"/>
  <c r="X156" i="2"/>
  <c r="Q189" i="2"/>
  <c r="G86" i="2"/>
  <c r="W87" i="2"/>
  <c r="G96" i="2"/>
  <c r="P100" i="2"/>
  <c r="P106" i="2"/>
  <c r="G166" i="2"/>
  <c r="W167" i="2"/>
  <c r="X169" i="2"/>
  <c r="J166" i="2"/>
  <c r="G147" i="2"/>
  <c r="W142" i="2"/>
  <c r="X174" i="2"/>
  <c r="J171" i="2"/>
  <c r="E189" i="2"/>
  <c r="Q90" i="2"/>
  <c r="X117" i="2"/>
  <c r="W134" i="2"/>
  <c r="X143" i="2"/>
  <c r="Y143" i="2" s="1"/>
  <c r="Z143" i="2" s="1"/>
  <c r="M158" i="2"/>
  <c r="G164" i="2"/>
  <c r="W160" i="2"/>
  <c r="X177" i="2"/>
  <c r="X179" i="2"/>
  <c r="Y179" i="2" s="1"/>
  <c r="Z179" i="2" s="1"/>
  <c r="J176" i="2"/>
  <c r="E90" i="2"/>
  <c r="M92" i="2"/>
  <c r="G110" i="2"/>
  <c r="W111" i="2"/>
  <c r="G131" i="2"/>
  <c r="W150" i="2"/>
  <c r="G171" i="2"/>
  <c r="X173" i="2"/>
  <c r="X181" i="2"/>
  <c r="X184" i="2"/>
  <c r="W186" i="2"/>
  <c r="X187" i="2"/>
  <c r="Y187" i="2" s="1"/>
  <c r="Z187" i="2" s="1"/>
  <c r="S86" i="2"/>
  <c r="X94" i="2"/>
  <c r="X112" i="2"/>
  <c r="X113" i="2"/>
  <c r="J110" i="2"/>
  <c r="T118" i="2"/>
  <c r="X120" i="2"/>
  <c r="S147" i="2"/>
  <c r="X150" i="2"/>
  <c r="W152" i="2"/>
  <c r="G154" i="2"/>
  <c r="S166" i="2"/>
  <c r="M176" i="2"/>
  <c r="G176" i="2"/>
  <c r="X178" i="2"/>
  <c r="K189" i="2"/>
  <c r="M106" i="2"/>
  <c r="G114" i="2"/>
  <c r="V114" i="2"/>
  <c r="W122" i="2"/>
  <c r="J139" i="2"/>
  <c r="W138" i="2"/>
  <c r="X149" i="2"/>
  <c r="X153" i="2"/>
  <c r="Y153" i="2" s="1"/>
  <c r="Z153" i="2" s="1"/>
  <c r="W182" i="2"/>
  <c r="X183" i="2"/>
  <c r="W172" i="2"/>
  <c r="W177" i="2"/>
  <c r="X133" i="2"/>
  <c r="X161" i="2"/>
  <c r="Y186" i="2" l="1"/>
  <c r="Z186" i="2" s="1"/>
  <c r="X86" i="2"/>
  <c r="Y89" i="2"/>
  <c r="Z89" i="2" s="1"/>
  <c r="Y161" i="2"/>
  <c r="Z161" i="2" s="1"/>
  <c r="X13" i="2"/>
  <c r="Y175" i="2"/>
  <c r="Z175" i="2" s="1"/>
  <c r="Y117" i="2"/>
  <c r="Z117" i="2" s="1"/>
  <c r="Y151" i="2"/>
  <c r="Z151" i="2" s="1"/>
  <c r="Y18" i="2"/>
  <c r="Z18" i="2" s="1"/>
  <c r="Y32" i="2"/>
  <c r="Z32" i="2" s="1"/>
  <c r="Y61" i="2"/>
  <c r="Z61" i="2" s="1"/>
  <c r="X78" i="2"/>
  <c r="P118" i="2"/>
  <c r="Y178" i="2"/>
  <c r="Z178" i="2" s="1"/>
  <c r="X100" i="2"/>
  <c r="Y163" i="2"/>
  <c r="Z163" i="2" s="1"/>
  <c r="Y42" i="2"/>
  <c r="Z42" i="2" s="1"/>
  <c r="X21" i="2"/>
  <c r="Y130" i="2"/>
  <c r="Z130" i="2" s="1"/>
  <c r="Y173" i="2"/>
  <c r="Z173" i="2" s="1"/>
  <c r="Y19" i="2"/>
  <c r="Z19" i="2" s="1"/>
  <c r="S47" i="2"/>
  <c r="Y182" i="2"/>
  <c r="Z182" i="2" s="1"/>
  <c r="W28" i="2"/>
  <c r="Y128" i="2"/>
  <c r="Z128" i="2" s="1"/>
  <c r="Y170" i="2"/>
  <c r="Z170" i="2" s="1"/>
  <c r="W53" i="2"/>
  <c r="Y53" i="2" s="1"/>
  <c r="Z53" i="2" s="1"/>
  <c r="Y185" i="2"/>
  <c r="Z185" i="2" s="1"/>
  <c r="Y55" i="2"/>
  <c r="Z55" i="2" s="1"/>
  <c r="Y79" i="2"/>
  <c r="Z79" i="2" s="1"/>
  <c r="Y157" i="2"/>
  <c r="Z157" i="2" s="1"/>
  <c r="Y145" i="2"/>
  <c r="Z145" i="2" s="1"/>
  <c r="W13" i="2"/>
  <c r="Y13" i="2" s="1"/>
  <c r="Z13" i="2" s="1"/>
  <c r="Y125" i="2"/>
  <c r="Z125" i="2" s="1"/>
  <c r="Y81" i="2"/>
  <c r="Z81" i="2" s="1"/>
  <c r="Y52" i="2"/>
  <c r="Z52" i="2" s="1"/>
  <c r="Y23" i="2"/>
  <c r="Z23" i="2" s="1"/>
  <c r="W17" i="2"/>
  <c r="X158" i="2"/>
  <c r="Y124" i="2"/>
  <c r="Z124" i="2" s="1"/>
  <c r="W43" i="2"/>
  <c r="V104" i="2"/>
  <c r="X27" i="2"/>
  <c r="Y103" i="2"/>
  <c r="Z103" i="2" s="1"/>
  <c r="Y129" i="2"/>
  <c r="Z129" i="2" s="1"/>
  <c r="P189" i="2"/>
  <c r="Y45" i="2"/>
  <c r="Z45" i="2" s="1"/>
  <c r="Y162" i="2"/>
  <c r="Z162" i="2" s="1"/>
  <c r="Y98" i="2"/>
  <c r="Z98" i="2" s="1"/>
  <c r="W21" i="2"/>
  <c r="Y20" i="2"/>
  <c r="Z20" i="2" s="1"/>
  <c r="W78" i="2"/>
  <c r="Y78" i="2" s="1"/>
  <c r="Z78" i="2" s="1"/>
  <c r="J47" i="2"/>
  <c r="X58" i="2"/>
  <c r="V90" i="2"/>
  <c r="Y107" i="2"/>
  <c r="Z107" i="2" s="1"/>
  <c r="V189" i="2"/>
  <c r="V56" i="2"/>
  <c r="Y84" i="2"/>
  <c r="Z84" i="2" s="1"/>
  <c r="S189" i="2"/>
  <c r="P90" i="2"/>
  <c r="P104" i="2"/>
  <c r="M47" i="2"/>
  <c r="Y88" i="2"/>
  <c r="Z88" i="2" s="1"/>
  <c r="X139" i="2"/>
  <c r="Y183" i="2"/>
  <c r="Z183" i="2" s="1"/>
  <c r="X96" i="2"/>
  <c r="Y138" i="2"/>
  <c r="Z138" i="2" s="1"/>
  <c r="Y126" i="2"/>
  <c r="Z126" i="2" s="1"/>
  <c r="G47" i="2"/>
  <c r="S118" i="2"/>
  <c r="Y123" i="2"/>
  <c r="Z123" i="2" s="1"/>
  <c r="Y99" i="2"/>
  <c r="Z99" i="2" s="1"/>
  <c r="Y122" i="2"/>
  <c r="Z122" i="2" s="1"/>
  <c r="Y134" i="2"/>
  <c r="Z134" i="2" s="1"/>
  <c r="Y113" i="2"/>
  <c r="Z113" i="2" s="1"/>
  <c r="Y137" i="2"/>
  <c r="Z137" i="2" s="1"/>
  <c r="V47" i="2"/>
  <c r="Y136" i="2"/>
  <c r="Z136" i="2" s="1"/>
  <c r="Y127" i="2"/>
  <c r="Z127" i="2" s="1"/>
  <c r="Y64" i="2"/>
  <c r="Z64" i="2" s="1"/>
  <c r="W100" i="2"/>
  <c r="Y152" i="2"/>
  <c r="Z152" i="2" s="1"/>
  <c r="X29" i="2"/>
  <c r="X49" i="2"/>
  <c r="X56" i="2" s="1"/>
  <c r="P47" i="2"/>
  <c r="Y80" i="2"/>
  <c r="Z80" i="2" s="1"/>
  <c r="W58" i="2"/>
  <c r="W27" i="2"/>
  <c r="W114" i="2"/>
  <c r="Y14" i="2"/>
  <c r="Z14" i="2" s="1"/>
  <c r="S104" i="2"/>
  <c r="J189" i="2"/>
  <c r="Y135" i="2"/>
  <c r="Z135" i="2" s="1"/>
  <c r="Y174" i="2"/>
  <c r="Z174" i="2" s="1"/>
  <c r="Y184" i="2"/>
  <c r="Z184" i="2" s="1"/>
  <c r="M104" i="2"/>
  <c r="Y95" i="2"/>
  <c r="Z95" i="2" s="1"/>
  <c r="Y116" i="2"/>
  <c r="Z116" i="2" s="1"/>
  <c r="X28" i="2"/>
  <c r="Y22" i="2"/>
  <c r="Z22" i="2" s="1"/>
  <c r="X131" i="2"/>
  <c r="J118" i="2"/>
  <c r="Y60" i="2"/>
  <c r="Z60" i="2" s="1"/>
  <c r="J90" i="2"/>
  <c r="V118" i="2"/>
  <c r="P56" i="2"/>
  <c r="Y102" i="2"/>
  <c r="Z102" i="2" s="1"/>
  <c r="X180" i="2"/>
  <c r="Y121" i="2"/>
  <c r="Z121" i="2" s="1"/>
  <c r="G118" i="2"/>
  <c r="X17" i="2"/>
  <c r="M56" i="2"/>
  <c r="W96" i="2"/>
  <c r="M118" i="2"/>
  <c r="Y169" i="2"/>
  <c r="Z169" i="2" s="1"/>
  <c r="S90" i="2"/>
  <c r="Y188" i="2"/>
  <c r="Z188" i="2" s="1"/>
  <c r="Y142" i="2"/>
  <c r="Z142" i="2" s="1"/>
  <c r="Y146" i="2"/>
  <c r="Z146" i="2" s="1"/>
  <c r="M90" i="2"/>
  <c r="X171" i="2"/>
  <c r="X147" i="2"/>
  <c r="X92" i="2"/>
  <c r="X82" i="2"/>
  <c r="Y46" i="2"/>
  <c r="Z46" i="2" s="1"/>
  <c r="Y16" i="2"/>
  <c r="Z16" i="2" s="1"/>
  <c r="X62" i="2"/>
  <c r="X154" i="2"/>
  <c r="Y59" i="2"/>
  <c r="Z59" i="2" s="1"/>
  <c r="Y144" i="2"/>
  <c r="Z144" i="2" s="1"/>
  <c r="G189" i="2"/>
  <c r="X35" i="2"/>
  <c r="G104" i="2"/>
  <c r="Y37" i="2"/>
  <c r="Z37" i="2" s="1"/>
  <c r="W139" i="2"/>
  <c r="Y133" i="2"/>
  <c r="Z133" i="2" s="1"/>
  <c r="W164" i="2"/>
  <c r="Y160" i="2"/>
  <c r="Z160" i="2" s="1"/>
  <c r="Y41" i="2"/>
  <c r="Z41" i="2" s="1"/>
  <c r="Y108" i="2"/>
  <c r="Z108" i="2" s="1"/>
  <c r="X39" i="2"/>
  <c r="Y101" i="2"/>
  <c r="Z101" i="2" s="1"/>
  <c r="Y40" i="2"/>
  <c r="Z40" i="2" s="1"/>
  <c r="Y15" i="2"/>
  <c r="Z15" i="2" s="1"/>
  <c r="Y36" i="2"/>
  <c r="Z36" i="2" s="1"/>
  <c r="W35" i="2"/>
  <c r="X164" i="2"/>
  <c r="H25" i="2"/>
  <c r="J26" i="2"/>
  <c r="W86" i="2"/>
  <c r="Y87" i="2"/>
  <c r="Z87" i="2" s="1"/>
  <c r="Y181" i="2"/>
  <c r="Z181" i="2" s="1"/>
  <c r="G90" i="2"/>
  <c r="Y97" i="2"/>
  <c r="Z97" i="2" s="1"/>
  <c r="J104" i="2"/>
  <c r="W106" i="2"/>
  <c r="W62" i="2"/>
  <c r="Y63" i="2"/>
  <c r="Z63" i="2" s="1"/>
  <c r="Y156" i="2"/>
  <c r="Z156" i="2" s="1"/>
  <c r="W158" i="2"/>
  <c r="Y158" i="2" s="1"/>
  <c r="Z158" i="2" s="1"/>
  <c r="Y94" i="2"/>
  <c r="Z94" i="2" s="1"/>
  <c r="X110" i="2"/>
  <c r="W180" i="2"/>
  <c r="W166" i="2"/>
  <c r="Y167" i="2"/>
  <c r="Z167" i="2" s="1"/>
  <c r="Y141" i="2"/>
  <c r="Z141" i="2" s="1"/>
  <c r="K26" i="2"/>
  <c r="W92" i="2"/>
  <c r="Y150" i="2"/>
  <c r="Z150" i="2" s="1"/>
  <c r="Y120" i="2"/>
  <c r="Z120" i="2" s="1"/>
  <c r="Y112" i="2"/>
  <c r="Z112" i="2" s="1"/>
  <c r="W49" i="2"/>
  <c r="Y50" i="2"/>
  <c r="Z50" i="2" s="1"/>
  <c r="Y51" i="2"/>
  <c r="Z51" i="2" s="1"/>
  <c r="W147" i="2"/>
  <c r="W82" i="2"/>
  <c r="Y83" i="2"/>
  <c r="Z83" i="2" s="1"/>
  <c r="W39" i="2"/>
  <c r="S26" i="2"/>
  <c r="S25" i="2" s="1"/>
  <c r="S33" i="2" s="1"/>
  <c r="Q25" i="2"/>
  <c r="T25" i="2"/>
  <c r="V26" i="2"/>
  <c r="V25" i="2" s="1"/>
  <c r="V33" i="2" s="1"/>
  <c r="Y177" i="2"/>
  <c r="Z177" i="2" s="1"/>
  <c r="W176" i="2"/>
  <c r="X114" i="2"/>
  <c r="X43" i="2"/>
  <c r="Y115" i="2"/>
  <c r="Z115" i="2" s="1"/>
  <c r="Y44" i="2"/>
  <c r="Z44" i="2" s="1"/>
  <c r="Y149" i="2"/>
  <c r="Z149" i="2" s="1"/>
  <c r="W154" i="2"/>
  <c r="W29" i="2"/>
  <c r="N25" i="2"/>
  <c r="X166" i="2"/>
  <c r="Y172" i="2"/>
  <c r="Z172" i="2" s="1"/>
  <c r="W171" i="2"/>
  <c r="Y111" i="2"/>
  <c r="Z111" i="2" s="1"/>
  <c r="W110" i="2"/>
  <c r="X176" i="2"/>
  <c r="W131" i="2"/>
  <c r="Y131" i="2" s="1"/>
  <c r="Z131" i="2" s="1"/>
  <c r="E26" i="2"/>
  <c r="Y93" i="2"/>
  <c r="Z93" i="2" s="1"/>
  <c r="M189" i="2"/>
  <c r="X106" i="2"/>
  <c r="Y30" i="2"/>
  <c r="Z30" i="2" s="1"/>
  <c r="P25" i="2"/>
  <c r="P33" i="2" s="1"/>
  <c r="Y100" i="2" l="1"/>
  <c r="Z100" i="2" s="1"/>
  <c r="Y154" i="2"/>
  <c r="Z154" i="2" s="1"/>
  <c r="Y139" i="2"/>
  <c r="Z139" i="2" s="1"/>
  <c r="Y21" i="2"/>
  <c r="Z21" i="2" s="1"/>
  <c r="Y29" i="2"/>
  <c r="Z29" i="2" s="1"/>
  <c r="Y17" i="2"/>
  <c r="Z17" i="2" s="1"/>
  <c r="Y58" i="2"/>
  <c r="Z58" i="2" s="1"/>
  <c r="X104" i="2"/>
  <c r="Y28" i="2"/>
  <c r="Z28" i="2" s="1"/>
  <c r="Y96" i="2"/>
  <c r="Z96" i="2" s="1"/>
  <c r="V190" i="2"/>
  <c r="L28" i="1" s="1"/>
  <c r="V192" i="2" s="1"/>
  <c r="Y39" i="2"/>
  <c r="Z39" i="2" s="1"/>
  <c r="S190" i="2"/>
  <c r="L27" i="1" s="1"/>
  <c r="S192" i="2" s="1"/>
  <c r="Y27" i="2"/>
  <c r="Z27" i="2" s="1"/>
  <c r="X47" i="2"/>
  <c r="Y35" i="2"/>
  <c r="Z35" i="2" s="1"/>
  <c r="X90" i="2"/>
  <c r="P190" i="2"/>
  <c r="P192" i="2" s="1"/>
  <c r="Y110" i="2"/>
  <c r="Z110" i="2" s="1"/>
  <c r="Y171" i="2"/>
  <c r="Z171" i="2" s="1"/>
  <c r="Y62" i="2"/>
  <c r="Z62" i="2" s="1"/>
  <c r="X189" i="2"/>
  <c r="X118" i="2"/>
  <c r="Y82" i="2"/>
  <c r="Z82" i="2" s="1"/>
  <c r="W47" i="2"/>
  <c r="Y114" i="2"/>
  <c r="Z114" i="2" s="1"/>
  <c r="W118" i="2"/>
  <c r="Y176" i="2"/>
  <c r="Z176" i="2" s="1"/>
  <c r="Y147" i="2"/>
  <c r="Z147" i="2" s="1"/>
  <c r="G26" i="2"/>
  <c r="E25" i="2"/>
  <c r="Y166" i="2"/>
  <c r="Z166" i="2" s="1"/>
  <c r="Y164" i="2"/>
  <c r="Z164" i="2" s="1"/>
  <c r="Y86" i="2"/>
  <c r="Z86" i="2" s="1"/>
  <c r="W90" i="2"/>
  <c r="W189" i="2"/>
  <c r="Y180" i="2"/>
  <c r="Z180" i="2" s="1"/>
  <c r="Y106" i="2"/>
  <c r="Z106" i="2" s="1"/>
  <c r="X26" i="2"/>
  <c r="X25" i="2" s="1"/>
  <c r="X33" i="2" s="1"/>
  <c r="J25" i="2"/>
  <c r="J33" i="2" s="1"/>
  <c r="J190" i="2" s="1"/>
  <c r="W104" i="2"/>
  <c r="Y92" i="2"/>
  <c r="Z92" i="2" s="1"/>
  <c r="Y43" i="2"/>
  <c r="Z43" i="2" s="1"/>
  <c r="M26" i="2"/>
  <c r="M25" i="2" s="1"/>
  <c r="M33" i="2" s="1"/>
  <c r="M190" i="2" s="1"/>
  <c r="M192" i="2" s="1"/>
  <c r="K25" i="2"/>
  <c r="Y49" i="2"/>
  <c r="Z49" i="2" s="1"/>
  <c r="W56" i="2"/>
  <c r="Y56" i="2" s="1"/>
  <c r="Z56" i="2" s="1"/>
  <c r="Y104" i="2" l="1"/>
  <c r="Z104" i="2" s="1"/>
  <c r="Y90" i="2"/>
  <c r="Z90" i="2" s="1"/>
  <c r="Y189" i="2"/>
  <c r="Z189" i="2" s="1"/>
  <c r="L30" i="1"/>
  <c r="Y47" i="2"/>
  <c r="Z47" i="2" s="1"/>
  <c r="Y118" i="2"/>
  <c r="Z118" i="2" s="1"/>
  <c r="X190" i="2"/>
  <c r="G25" i="2"/>
  <c r="G33" i="2" s="1"/>
  <c r="G190" i="2" s="1"/>
  <c r="W26" i="2"/>
  <c r="J192" i="2"/>
  <c r="G192" i="2" l="1"/>
  <c r="N27" i="1"/>
  <c r="B27" i="1" s="1"/>
  <c r="X192" i="2"/>
  <c r="N30" i="1"/>
  <c r="B29" i="1"/>
  <c r="K29" i="1"/>
  <c r="I28" i="1"/>
  <c r="M29" i="1"/>
  <c r="M30" i="1" s="1"/>
  <c r="I29" i="1"/>
  <c r="K28" i="1"/>
  <c r="B28" i="1"/>
  <c r="Y26" i="2"/>
  <c r="Z26" i="2" s="1"/>
  <c r="W25" i="2"/>
  <c r="K30" i="1" l="1"/>
  <c r="I30" i="1"/>
  <c r="Y25" i="2"/>
  <c r="Z25" i="2" s="1"/>
  <c r="W33" i="2"/>
  <c r="B30" i="1"/>
  <c r="I27" i="1"/>
  <c r="K27" i="1"/>
  <c r="Y33" i="2" l="1"/>
  <c r="W190" i="2"/>
  <c r="W192" i="2" s="1"/>
  <c r="Y190" i="2" l="1"/>
  <c r="Z190" i="2" s="1"/>
  <c r="Z33" i="2"/>
</calcChain>
</file>

<file path=xl/sharedStrings.xml><?xml version="1.0" encoding="utf-8"?>
<sst xmlns="http://schemas.openxmlformats.org/spreadsheetml/2006/main" count="686" uniqueCount="368">
  <si>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</si>
  <si>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</si>
  <si>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</si>
  <si>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</si>
  <si>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</si>
  <si>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</si>
  <si>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</si>
  <si>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</si>
  <si>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</si>
  <si>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</si>
  <si>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</si>
  <si>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</si>
  <si>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</si>
  <si>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</si>
  <si>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</si>
  <si>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</si>
  <si>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</si>
  <si>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</si>
  <si>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</si>
  <si>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</si>
  <si>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</si>
  <si>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</si>
  <si>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</si>
  <si>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</si>
  <si>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</si>
  <si>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</si>
  <si>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</si>
  <si>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</si>
  <si>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</si>
  <si>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</si>
  <si>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</si>
  <si>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</si>
  <si>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</si>
  <si>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</si>
  <si>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</si>
  <si>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</si>
  <si>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</si>
  <si>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</si>
  <si>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</si>
  <si>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</si>
  <si>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</si>
  <si>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</si>
  <si>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</si>
  <si>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</si>
  <si>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</si>
  <si>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</si>
  <si>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</si>
  <si>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</si>
  <si>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</si>
  <si>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</si>
  <si>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</si>
  <si>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</si>
  <si>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</si>
  <si>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</si>
  <si>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</si>
  <si>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</si>
  <si>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</si>
  <si>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</si>
  <si>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</si>
  <si>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</si>
  <si>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</si>
  <si>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</si>
  <si>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</si>
  <si>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</si>
  <si>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</si>
  <si>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</si>
  <si>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</si>
  <si>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</si>
  <si>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</si>
  <si>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</si>
  <si>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</si>
  <si>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</si>
  <si>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</si>
  <si>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</si>
  <si>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</si>
  <si>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</si>
  <si>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</si>
  <si>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</si>
  <si>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</si>
  <si>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</si>
  <si>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</si>
  <si>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</si>
  <si>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</si>
  <si>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</si>
  <si>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</si>
  <si>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</si>
  <si>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</si>
  <si>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</si>
  <si>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</si>
  <si>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</si>
  <si>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</si>
  <si>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</si>
  <si>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</si>
  <si>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</si>
  <si>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</si>
  <si>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</si>
  <si>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</si>
  <si>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</si>
  <si>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</si>
  <si>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</si>
  <si>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</si>
  <si>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</si>
  <si>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</si>
  <si>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</si>
  <si>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</si>
  <si>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</si>
  <si>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</si>
  <si>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</si>
  <si>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</si>
  <si>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</si>
  <si>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</si>
  <si>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</si>
  <si>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</si>
  <si>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</si>
  <si>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</si>
  <si>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</si>
  <si>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</si>
  <si>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</si>
  <si>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</si>
  <si>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</si>
  <si>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</si>
  <si>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</si>
  <si>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</si>
  <si>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</si>
  <si>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</si>
  <si>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</si>
  <si>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</si>
  <si>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</si>
  <si>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</si>
  <si>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</si>
  <si>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</si>
  <si>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</si>
  <si>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</si>
  <si>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</si>
  <si>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</si>
  <si>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</si>
  <si>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</si>
  <si>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</si>
  <si>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</si>
  <si>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</si>
  <si>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</si>
  <si>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</si>
  <si>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</si>
  <si>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</si>
  <si>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</si>
  <si>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</si>
  <si>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</si>
  <si>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</si>
  <si>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</si>
  <si>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</si>
  <si>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</si>
  <si>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</si>
  <si>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</si>
  <si>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</si>
  <si>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</si>
  <si>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</si>
  <si>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</si>
  <si>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</si>
  <si>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</si>
  <si>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</si>
  <si>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</si>
  <si>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</si>
  <si>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</si>
  <si>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</si>
  <si>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</si>
  <si>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</si>
  <si>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</si>
  <si>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</si>
  <si>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</si>
  <si>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</si>
  <si>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</si>
  <si>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</si>
  <si>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</si>
  <si>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</si>
  <si>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</si>
  <si>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</si>
  <si>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</si>
  <si>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</si>
  <si>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</si>
  <si>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</si>
  <si>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</si>
  <si>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</si>
  <si>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</si>
  <si>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</si>
  <si>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</si>
  <si>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</si>
  <si>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</si>
  <si>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</si>
  <si>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</si>
  <si>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</si>
  <si>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</si>
  <si>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</si>
  <si>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</si>
  <si>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</si>
  <si>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</si>
  <si>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</si>
  <si>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</si>
  <si>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</si>
  <si>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</si>
  <si>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</si>
  <si>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</si>
  <si>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</si>
  <si>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</si>
  <si>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</si>
  <si>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</si>
  <si>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</si>
  <si>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</si>
  <si>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</si>
  <si>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</si>
  <si>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</si>
  <si>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</si>
  <si>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</si>
  <si>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</si>
  <si>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</si>
  <si>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</si>
  <si>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</si>
  <si>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</si>
  <si>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</si>
  <si>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</si>
  <si>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</si>
  <si>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</si>
  <si>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</si>
  <si>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</si>
  <si>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</si>
  <si>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</si>
  <si>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</si>
  <si>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</si>
  <si>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</si>
  <si>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</si>
  <si>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</si>
  <si>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</si>
  <si>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</si>
  <si>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</si>
  <si>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</si>
  <si>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</si>
  <si>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</si>
  <si>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</si>
  <si>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</si>
  <si>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</si>
  <si>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</si>
  <si>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</si>
  <si>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</si>
  <si>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</si>
  <si>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</si>
  <si>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</si>
  <si>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</si>
  <si>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</si>
  <si>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</si>
  <si>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</si>
  <si>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</si>
  <si>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</si>
  <si>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</si>
  <si>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</si>
  <si>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</si>
  <si>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</si>
  <si>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</si>
  <si>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</si>
  <si>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</si>
  <si>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</si>
  <si>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</si>
  <si>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</si>
  <si>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</si>
  <si>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</si>
  <si>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</si>
  <si>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</si>
  <si>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</si>
  <si>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</si>
  <si>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</si>
  <si>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</si>
  <si>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</si>
  <si>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</si>
  <si>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</si>
  <si>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</si>
  <si>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</si>
  <si>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</si>
  <si>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</si>
  <si>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</si>
  <si>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</si>
  <si>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</si>
  <si>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</si>
  <si>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</si>
  <si>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</si>
  <si>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</si>
  <si>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</si>
  <si>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</si>
  <si>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</si>
  <si>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</si>
  <si>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</si>
  <si>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</si>
  <si>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</si>
  <si>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</si>
  <si>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</si>
  <si>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</si>
  <si>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</si>
  <si>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</si>
  <si>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</si>
  <si>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</si>
  <si>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</si>
  <si>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</si>
  <si>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</si>
  <si>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</si>
  <si>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</si>
  <si>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</si>
  <si>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</si>
  <si>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</si>
  <si>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</si>
  <si>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</si>
  <si>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</si>
  <si>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</si>
  <si>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</si>
  <si>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</si>
  <si>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</si>
  <si>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</si>
  <si>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</si>
  <si>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</si>
  <si>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</si>
  <si>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</si>
  <si>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</si>
  <si>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</si>
  <si>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</si>
  <si>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</si>
  <si>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</si>
  <si>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</si>
  <si>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</si>
  <si>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</si>
  <si>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</si>
  <si>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</si>
  <si>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</si>
  <si>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</si>
  <si>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</si>
  <si>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</si>
  <si>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діб</t>
  </si>
  <si>
    <t>Монітoр 5,6" TV Logic VFM-056WP, клькість 1  шт або аналог</t>
  </si>
  <si>
    <t>Аудіорекордер Zoom H6, кількість 1 шт</t>
  </si>
  <si>
    <t>Навушники Beyerdynamic DT 770 PRO , кількість 1 шт  або аналог</t>
  </si>
  <si>
    <t>Стійка для світла Manfrotto 1004 BAC,  кількість 2 шт  або аналог</t>
  </si>
  <si>
    <t>Послуга з розміщення рекламних матеріалів, в ЗМІ "ДетекторМедіа" або Букви</t>
  </si>
  <si>
    <t>зміна</t>
  </si>
  <si>
    <t>Послуги звукорежисера з обробки звуку, накладання музики</t>
  </si>
  <si>
    <t xml:space="preserve">Ханас Володимир Васильович,
продюсер, керівник проєкту </t>
  </si>
  <si>
    <t xml:space="preserve">Яремчук Марія Валеріївна,  
режисерка   </t>
  </si>
  <si>
    <t xml:space="preserve">Шкуро Сергій Володимирович,
координатор проєкту </t>
  </si>
  <si>
    <t>Відеокамера  Sony Alpha a7S III , клітка для відеокамери,  кількість 1 шт або аналог</t>
  </si>
  <si>
    <t>Об'єктив SONY FE 50 mm f/1.2 Zeiss , кількість 1 шт</t>
  </si>
  <si>
    <t xml:space="preserve">Об'єктив Sony FE PZ 28-135mm f/4 G OSS Lens , кількість 1 шт </t>
  </si>
  <si>
    <t>Радіомікрофон петличний Sennheiser EW112-G4, кількість 2 шт</t>
  </si>
  <si>
    <t>Штатив Комплект , E-Image 75mm кількість 1 шт  або аналог</t>
  </si>
  <si>
    <t>Стабілізатор відеокамери DJI RS 2 Gimbal Stabilizer Pro Combo або аналог</t>
  </si>
  <si>
    <t>Постійне світло Godox Tube Light TL60 або аналог</t>
  </si>
  <si>
    <t>Світловий прилад Dedolight 150w x 3 kit або аналог</t>
  </si>
  <si>
    <t>Софтбокс</t>
  </si>
  <si>
    <t xml:space="preserve">Акумулятори V-Lock 135w та Зарядний пристрій </t>
  </si>
  <si>
    <t>SanDisk 256GB Extreme PRO UHS-I SDXC Memory Card, кількість 1 шт  або аналог</t>
  </si>
  <si>
    <t>Послуги із поширення інформації та SMM-просування (комплексна)</t>
  </si>
  <si>
    <t>Послуга із монтажу відеороликів (комплексна)</t>
  </si>
  <si>
    <t>Послуги з запису закадрового тексту</t>
  </si>
  <si>
    <t>Послуги оператора-постановника</t>
  </si>
  <si>
    <t>Послуги звукооператора</t>
  </si>
  <si>
    <t>Послуги зі створення відеографіки</t>
  </si>
  <si>
    <t>Дата початку Проєкту: 19.09 2025</t>
  </si>
  <si>
    <t>за період з 19 вересня 2025 року по 20 листопада 2025 року</t>
  </si>
  <si>
    <t>Дата завершення Проєкту: 20.11.2025</t>
  </si>
  <si>
    <t>до Договору про надання гранту №8PART21-00912</t>
  </si>
  <si>
    <t>від "19" вересня 2025 року</t>
  </si>
  <si>
    <t>Конкурсна програма: Партнерство задля розвитку</t>
  </si>
  <si>
    <t>ЛОТ 2. Згуртованість через культуру</t>
  </si>
  <si>
    <t>Заявник (найменування юридичної особи/прізвище, ім'я, по батькові (за наявності) фізичної особи) : Фізична особа-підприємець Ханас Володимир Васильович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</si>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</sst>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5" fillId="0" borderId="44"/>
    <xf numFmtId="0" fontId="2" fillId="0" borderId="44"/>
    <xf numFmtId="0" fontId="1" fillId="0" borderId="44"/>
    <xf numFmtId="0" fontId="38" fillId="0" borderId="44"/>
  </cellStyleXfs>
  <cellXfs count="38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5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5" fillId="0" borderId="2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5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32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3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4" fillId="2" borderId="40" xfId="0" applyNumberFormat="1" applyFont="1" applyFill="1" applyBorder="1" applyAlignment="1">
      <alignment horizontal="center" vertical="center" wrapText="1"/>
    </xf>
    <xf numFmtId="4" fontId="4" fillId="2" borderId="41" xfId="0" applyNumberFormat="1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 wrapText="1"/>
    </xf>
    <xf numFmtId="164" fontId="4" fillId="2" borderId="43" xfId="0" applyNumberFormat="1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3" fontId="4" fillId="3" borderId="4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/>
    </xf>
    <xf numFmtId="4" fontId="6" fillId="4" borderId="47" xfId="0" applyNumberFormat="1" applyFont="1" applyFill="1" applyBorder="1" applyAlignment="1">
      <alignment horizontal="right" vertical="center"/>
    </xf>
    <xf numFmtId="4" fontId="21" fillId="4" borderId="47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48" xfId="0" applyFont="1" applyFill="1" applyBorder="1" applyAlignment="1">
      <alignment vertical="center"/>
    </xf>
    <xf numFmtId="0" fontId="4" fillId="5" borderId="41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vertical="center"/>
    </xf>
    <xf numFmtId="0" fontId="3" fillId="5" borderId="46" xfId="0" applyFont="1" applyFill="1" applyBorder="1" applyAlignment="1">
      <alignment horizontal="center" vertical="center"/>
    </xf>
    <xf numFmtId="4" fontId="3" fillId="5" borderId="46" xfId="0" applyNumberFormat="1" applyFont="1" applyFill="1" applyBorder="1" applyAlignment="1">
      <alignment horizontal="right" vertical="center"/>
    </xf>
    <xf numFmtId="4" fontId="17" fillId="5" borderId="46" xfId="0" applyNumberFormat="1" applyFont="1" applyFill="1" applyBorder="1" applyAlignment="1">
      <alignment horizontal="right" vertical="center"/>
    </xf>
    <xf numFmtId="0" fontId="3" fillId="5" borderId="49" xfId="0" applyFont="1" applyFill="1" applyBorder="1" applyAlignment="1">
      <alignment vertical="center"/>
    </xf>
    <xf numFmtId="165" fontId="4" fillId="6" borderId="50" xfId="0" applyNumberFormat="1" applyFont="1" applyFill="1" applyBorder="1" applyAlignment="1">
      <alignment vertical="top"/>
    </xf>
    <xf numFmtId="49" fontId="4" fillId="6" borderId="51" xfId="0" applyNumberFormat="1" applyFont="1" applyFill="1" applyBorder="1" applyAlignment="1">
      <alignment horizontal="center" vertical="top"/>
    </xf>
    <xf numFmtId="0" fontId="22" fillId="6" borderId="52" xfId="0" applyFont="1" applyFill="1" applyBorder="1" applyAlignment="1">
      <alignment vertical="top" wrapText="1"/>
    </xf>
    <xf numFmtId="0" fontId="4" fillId="6" borderId="53" xfId="0" applyFont="1" applyFill="1" applyBorder="1" applyAlignment="1">
      <alignment horizontal="center" vertical="top"/>
    </xf>
    <xf numFmtId="4" fontId="4" fillId="6" borderId="54" xfId="0" applyNumberFormat="1" applyFont="1" applyFill="1" applyBorder="1" applyAlignment="1">
      <alignment horizontal="right" vertical="top"/>
    </xf>
    <xf numFmtId="4" fontId="4" fillId="6" borderId="55" xfId="0" applyNumberFormat="1" applyFont="1" applyFill="1" applyBorder="1" applyAlignment="1">
      <alignment horizontal="right" vertical="top"/>
    </xf>
    <xf numFmtId="4" fontId="4" fillId="6" borderId="56" xfId="0" applyNumberFormat="1" applyFont="1" applyFill="1" applyBorder="1" applyAlignment="1">
      <alignment horizontal="right" vertical="top"/>
    </xf>
    <xf numFmtId="4" fontId="17" fillId="6" borderId="57" xfId="0" applyNumberFormat="1" applyFont="1" applyFill="1" applyBorder="1" applyAlignment="1">
      <alignment horizontal="right" vertical="top"/>
    </xf>
    <xf numFmtId="10" fontId="17" fillId="6" borderId="57" xfId="0" applyNumberFormat="1" applyFont="1" applyFill="1" applyBorder="1" applyAlignment="1">
      <alignment horizontal="right" vertical="top"/>
    </xf>
    <xf numFmtId="0" fontId="4" fillId="6" borderId="56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58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horizontal="center" vertical="top"/>
    </xf>
    <xf numFmtId="0" fontId="7" fillId="0" borderId="59" xfId="0" applyFont="1" applyBorder="1" applyAlignment="1">
      <alignment vertical="top" wrapText="1"/>
    </xf>
    <xf numFmtId="0" fontId="3" fillId="0" borderId="58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top"/>
    </xf>
    <xf numFmtId="4" fontId="3" fillId="0" borderId="26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4" fontId="17" fillId="0" borderId="60" xfId="0" applyNumberFormat="1" applyFont="1" applyBorder="1" applyAlignment="1">
      <alignment horizontal="right" vertical="top"/>
    </xf>
    <xf numFmtId="4" fontId="17" fillId="0" borderId="61" xfId="0" applyNumberFormat="1" applyFont="1" applyBorder="1" applyAlignment="1">
      <alignment horizontal="right" vertical="top"/>
    </xf>
    <xf numFmtId="10" fontId="17" fillId="0" borderId="61" xfId="0" applyNumberFormat="1" applyFont="1" applyBorder="1" applyAlignment="1">
      <alignment horizontal="right" vertical="top"/>
    </xf>
    <xf numFmtId="0" fontId="3" fillId="0" borderId="2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4" fillId="0" borderId="62" xfId="0" applyNumberFormat="1" applyFont="1" applyBorder="1" applyAlignment="1">
      <alignment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4" fontId="3" fillId="0" borderId="63" xfId="0" applyNumberFormat="1" applyFont="1" applyBorder="1" applyAlignment="1">
      <alignment horizontal="right" vertical="top"/>
    </xf>
    <xf numFmtId="4" fontId="3" fillId="0" borderId="64" xfId="0" applyNumberFormat="1" applyFont="1" applyBorder="1" applyAlignment="1">
      <alignment horizontal="right" vertical="top"/>
    </xf>
    <xf numFmtId="4" fontId="3" fillId="0" borderId="65" xfId="0" applyNumberFormat="1" applyFont="1" applyBorder="1" applyAlignment="1">
      <alignment horizontal="right" vertical="top"/>
    </xf>
    <xf numFmtId="4" fontId="17" fillId="0" borderId="66" xfId="0" applyNumberFormat="1" applyFont="1" applyBorder="1" applyAlignment="1">
      <alignment horizontal="right" vertical="top"/>
    </xf>
    <xf numFmtId="0" fontId="3" fillId="0" borderId="65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0" fontId="4" fillId="6" borderId="50" xfId="0" applyFont="1" applyFill="1" applyBorder="1" applyAlignment="1">
      <alignment horizontal="center" vertical="top"/>
    </xf>
    <xf numFmtId="4" fontId="4" fillId="6" borderId="68" xfId="0" applyNumberFormat="1" applyFont="1" applyFill="1" applyBorder="1" applyAlignment="1">
      <alignment horizontal="right" vertical="top"/>
    </xf>
    <xf numFmtId="4" fontId="4" fillId="6" borderId="69" xfId="0" applyNumberFormat="1" applyFont="1" applyFill="1" applyBorder="1" applyAlignment="1">
      <alignment horizontal="right" vertical="top"/>
    </xf>
    <xf numFmtId="4" fontId="4" fillId="6" borderId="70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0" fontId="4" fillId="6" borderId="70" xfId="0" applyFont="1" applyFill="1" applyBorder="1" applyAlignment="1">
      <alignment vertical="top" wrapText="1"/>
    </xf>
    <xf numFmtId="165" fontId="4" fillId="0" borderId="71" xfId="0" applyNumberFormat="1" applyFont="1" applyBorder="1" applyAlignment="1">
      <alignment vertical="top"/>
    </xf>
    <xf numFmtId="0" fontId="3" fillId="0" borderId="71" xfId="0" applyFont="1" applyBorder="1" applyAlignment="1">
      <alignment horizontal="center" vertical="top"/>
    </xf>
    <xf numFmtId="4" fontId="3" fillId="0" borderId="28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4" fontId="3" fillId="0" borderId="29" xfId="0" applyNumberFormat="1" applyFont="1" applyBorder="1" applyAlignment="1">
      <alignment horizontal="right" vertical="top"/>
    </xf>
    <xf numFmtId="0" fontId="3" fillId="0" borderId="29" xfId="0" applyFont="1" applyBorder="1" applyAlignment="1">
      <alignment vertical="top" wrapText="1"/>
    </xf>
    <xf numFmtId="0" fontId="23" fillId="6" borderId="67" xfId="0" applyFont="1" applyFill="1" applyBorder="1" applyAlignment="1">
      <alignment vertical="top" wrapText="1"/>
    </xf>
    <xf numFmtId="49" fontId="5" fillId="0" borderId="72" xfId="0" applyNumberFormat="1" applyFont="1" applyBorder="1" applyAlignment="1">
      <alignment horizontal="center" vertical="top"/>
    </xf>
    <xf numFmtId="49" fontId="5" fillId="6" borderId="51" xfId="0" applyNumberFormat="1" applyFont="1" applyFill="1" applyBorder="1" applyAlignment="1">
      <alignment horizontal="center" vertical="top"/>
    </xf>
    <xf numFmtId="165" fontId="4" fillId="0" borderId="73" xfId="0" applyNumberFormat="1" applyFont="1" applyBorder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0" fontId="3" fillId="0" borderId="21" xfId="0" applyFont="1" applyBorder="1" applyAlignment="1">
      <alignment vertical="top" wrapText="1"/>
    </xf>
    <xf numFmtId="0" fontId="3" fillId="0" borderId="74" xfId="0" applyFont="1" applyBorder="1" applyAlignment="1">
      <alignment vertical="top" wrapText="1"/>
    </xf>
    <xf numFmtId="0" fontId="7" fillId="0" borderId="74" xfId="0" applyFont="1" applyBorder="1" applyAlignment="1">
      <alignment vertical="top" wrapText="1"/>
    </xf>
    <xf numFmtId="4" fontId="17" fillId="0" borderId="75" xfId="0" applyNumberFormat="1" applyFont="1" applyBorder="1" applyAlignment="1">
      <alignment horizontal="right" vertical="top"/>
    </xf>
    <xf numFmtId="165" fontId="22" fillId="7" borderId="45" xfId="0" applyNumberFormat="1" applyFont="1" applyFill="1" applyBorder="1" applyAlignment="1">
      <alignment vertical="center"/>
    </xf>
    <xf numFmtId="165" fontId="4" fillId="7" borderId="46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horizontal="center" vertical="center"/>
    </xf>
    <xf numFmtId="4" fontId="4" fillId="2" borderId="47" xfId="0" applyNumberFormat="1" applyFont="1" applyFill="1" applyBorder="1" applyAlignment="1">
      <alignment horizontal="right" vertical="center"/>
    </xf>
    <xf numFmtId="4" fontId="4" fillId="7" borderId="18" xfId="0" applyNumberFormat="1" applyFont="1" applyFill="1" applyBorder="1" applyAlignment="1">
      <alignment horizontal="right" vertical="center"/>
    </xf>
    <xf numFmtId="4" fontId="4" fillId="7" borderId="76" xfId="0" applyNumberFormat="1" applyFont="1" applyFill="1" applyBorder="1" applyAlignment="1">
      <alignment horizontal="right" vertical="center"/>
    </xf>
    <xf numFmtId="4" fontId="4" fillId="7" borderId="77" xfId="0" applyNumberFormat="1" applyFont="1" applyFill="1" applyBorder="1" applyAlignment="1">
      <alignment horizontal="right" vertical="center"/>
    </xf>
    <xf numFmtId="4" fontId="4" fillId="7" borderId="78" xfId="0" applyNumberFormat="1" applyFont="1" applyFill="1" applyBorder="1" applyAlignment="1">
      <alignment horizontal="right" vertical="center"/>
    </xf>
    <xf numFmtId="4" fontId="4" fillId="7" borderId="15" xfId="0" applyNumberFormat="1" applyFont="1" applyFill="1" applyBorder="1" applyAlignment="1">
      <alignment horizontal="right" vertical="center"/>
    </xf>
    <xf numFmtId="4" fontId="4" fillId="7" borderId="42" xfId="0" applyNumberFormat="1" applyFont="1" applyFill="1" applyBorder="1" applyAlignment="1">
      <alignment horizontal="right" vertical="center"/>
    </xf>
    <xf numFmtId="0" fontId="4" fillId="7" borderId="41" xfId="0" applyFont="1" applyFill="1" applyBorder="1" applyAlignment="1">
      <alignment vertical="center" wrapText="1"/>
    </xf>
    <xf numFmtId="0" fontId="4" fillId="5" borderId="79" xfId="0" applyFont="1" applyFill="1" applyBorder="1" applyAlignment="1">
      <alignment vertical="center"/>
    </xf>
    <xf numFmtId="0" fontId="5" fillId="5" borderId="80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4" fontId="17" fillId="5" borderId="82" xfId="0" applyNumberFormat="1" applyFont="1" applyFill="1" applyBorder="1" applyAlignment="1">
      <alignment horizontal="right" vertical="top"/>
    </xf>
    <xf numFmtId="4" fontId="4" fillId="6" borderId="83" xfId="0" applyNumberFormat="1" applyFont="1" applyFill="1" applyBorder="1" applyAlignment="1">
      <alignment horizontal="right" vertical="top"/>
    </xf>
    <xf numFmtId="4" fontId="4" fillId="6" borderId="84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4" fontId="17" fillId="6" borderId="69" xfId="0" applyNumberFormat="1" applyFont="1" applyFill="1" applyBorder="1" applyAlignment="1">
      <alignment horizontal="right" vertical="top"/>
    </xf>
    <xf numFmtId="0" fontId="3" fillId="0" borderId="59" xfId="0" applyFont="1" applyBorder="1" applyAlignment="1">
      <alignment vertical="top" wrapText="1"/>
    </xf>
    <xf numFmtId="0" fontId="7" fillId="0" borderId="85" xfId="0" applyFont="1" applyBorder="1" applyAlignment="1">
      <alignment vertical="top" wrapText="1"/>
    </xf>
    <xf numFmtId="4" fontId="4" fillId="7" borderId="86" xfId="0" applyNumberFormat="1" applyFont="1" applyFill="1" applyBorder="1" applyAlignment="1">
      <alignment horizontal="right" vertical="center"/>
    </xf>
    <xf numFmtId="4" fontId="4" fillId="7" borderId="87" xfId="0" applyNumberFormat="1" applyFont="1" applyFill="1" applyBorder="1" applyAlignment="1">
      <alignment horizontal="right" vertical="center"/>
    </xf>
    <xf numFmtId="4" fontId="17" fillId="7" borderId="42" xfId="0" applyNumberFormat="1" applyFont="1" applyFill="1" applyBorder="1" applyAlignment="1">
      <alignment horizontal="right" vertical="center"/>
    </xf>
    <xf numFmtId="0" fontId="23" fillId="6" borderId="52" xfId="0" applyFont="1" applyFill="1" applyBorder="1" applyAlignment="1">
      <alignment vertical="top" wrapText="1"/>
    </xf>
    <xf numFmtId="4" fontId="17" fillId="6" borderId="24" xfId="0" applyNumberFormat="1" applyFont="1" applyFill="1" applyBorder="1" applyAlignment="1">
      <alignment horizontal="right" vertical="top"/>
    </xf>
    <xf numFmtId="0" fontId="7" fillId="0" borderId="58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4" fontId="3" fillId="0" borderId="25" xfId="0" applyNumberFormat="1" applyFont="1" applyBorder="1" applyAlignment="1">
      <alignment horizontal="right" vertical="top" wrapText="1"/>
    </xf>
    <xf numFmtId="4" fontId="3" fillId="0" borderId="63" xfId="0" applyNumberFormat="1" applyFont="1" applyBorder="1" applyAlignment="1">
      <alignment horizontal="right" vertical="top" wrapText="1"/>
    </xf>
    <xf numFmtId="4" fontId="3" fillId="0" borderId="64" xfId="0" applyNumberFormat="1" applyFont="1" applyBorder="1" applyAlignment="1">
      <alignment horizontal="right" vertical="top" wrapText="1"/>
    </xf>
    <xf numFmtId="4" fontId="3" fillId="0" borderId="65" xfId="0" applyNumberFormat="1" applyFont="1" applyBorder="1" applyAlignment="1">
      <alignment horizontal="right" vertical="top" wrapText="1"/>
    </xf>
    <xf numFmtId="0" fontId="3" fillId="0" borderId="59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center" vertical="top"/>
    </xf>
    <xf numFmtId="0" fontId="3" fillId="0" borderId="74" xfId="0" applyFont="1" applyBorder="1" applyAlignment="1">
      <alignment horizontal="left" vertical="top" wrapText="1"/>
    </xf>
    <xf numFmtId="0" fontId="7" fillId="0" borderId="62" xfId="0" applyFont="1" applyBorder="1" applyAlignment="1">
      <alignment horizontal="center" vertical="top"/>
    </xf>
    <xf numFmtId="4" fontId="17" fillId="7" borderId="47" xfId="0" applyNumberFormat="1" applyFont="1" applyFill="1" applyBorder="1" applyAlignment="1">
      <alignment horizontal="right" vertical="center"/>
    </xf>
    <xf numFmtId="4" fontId="17" fillId="7" borderId="15" xfId="0" applyNumberFormat="1" applyFont="1" applyFill="1" applyBorder="1" applyAlignment="1">
      <alignment horizontal="right" vertical="top"/>
    </xf>
    <xf numFmtId="0" fontId="4" fillId="5" borderId="45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4" fontId="17" fillId="5" borderId="57" xfId="0" applyNumberFormat="1" applyFont="1" applyFill="1" applyBorder="1" applyAlignment="1">
      <alignment horizontal="right" vertical="top"/>
    </xf>
    <xf numFmtId="4" fontId="17" fillId="6" borderId="90" xfId="0" applyNumberFormat="1" applyFont="1" applyFill="1" applyBorder="1" applyAlignment="1">
      <alignment horizontal="right" vertical="top"/>
    </xf>
    <xf numFmtId="0" fontId="7" fillId="0" borderId="91" xfId="0" applyFont="1" applyBorder="1" applyAlignment="1">
      <alignment vertical="top" wrapText="1"/>
    </xf>
    <xf numFmtId="0" fontId="4" fillId="6" borderId="15" xfId="0" applyFont="1" applyFill="1" applyBorder="1" applyAlignment="1">
      <alignment horizontal="center" vertical="top"/>
    </xf>
    <xf numFmtId="4" fontId="4" fillId="6" borderId="90" xfId="0" applyNumberFormat="1" applyFont="1" applyFill="1" applyBorder="1" applyAlignment="1">
      <alignment horizontal="right" vertical="top"/>
    </xf>
    <xf numFmtId="0" fontId="7" fillId="0" borderId="73" xfId="0" applyFont="1" applyBorder="1" applyAlignment="1">
      <alignment horizontal="center" vertical="top"/>
    </xf>
    <xf numFmtId="0" fontId="22" fillId="6" borderId="51" xfId="0" applyFont="1" applyFill="1" applyBorder="1" applyAlignment="1">
      <alignment vertical="top" wrapText="1"/>
    </xf>
    <xf numFmtId="0" fontId="4" fillId="6" borderId="67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7" fillId="0" borderId="59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23" fillId="6" borderId="52" xfId="0" applyFont="1" applyFill="1" applyBorder="1" applyAlignment="1">
      <alignment horizontal="left" vertical="top" wrapText="1"/>
    </xf>
    <xf numFmtId="0" fontId="23" fillId="6" borderId="67" xfId="0" applyFont="1" applyFill="1" applyBorder="1" applyAlignment="1">
      <alignment horizontal="left" vertical="top" wrapText="1"/>
    </xf>
    <xf numFmtId="10" fontId="17" fillId="0" borderId="75" xfId="0" applyNumberFormat="1" applyFont="1" applyBorder="1" applyAlignment="1">
      <alignment horizontal="right" vertical="top"/>
    </xf>
    <xf numFmtId="4" fontId="17" fillId="7" borderId="15" xfId="0" applyNumberFormat="1" applyFont="1" applyFill="1" applyBorder="1" applyAlignment="1">
      <alignment horizontal="right" vertical="center"/>
    </xf>
    <xf numFmtId="4" fontId="17" fillId="7" borderId="49" xfId="0" applyNumberFormat="1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 wrapText="1"/>
    </xf>
    <xf numFmtId="4" fontId="17" fillId="5" borderId="44" xfId="0" applyNumberFormat="1" applyFont="1" applyFill="1" applyBorder="1" applyAlignment="1">
      <alignment horizontal="right" vertical="center"/>
    </xf>
    <xf numFmtId="0" fontId="3" fillId="5" borderId="43" xfId="0" applyFont="1" applyFill="1" applyBorder="1" applyAlignment="1">
      <alignment vertical="center"/>
    </xf>
    <xf numFmtId="4" fontId="3" fillId="0" borderId="91" xfId="0" applyNumberFormat="1" applyFont="1" applyBorder="1" applyAlignment="1">
      <alignment horizontal="right" vertical="top"/>
    </xf>
    <xf numFmtId="4" fontId="17" fillId="0" borderId="68" xfId="0" applyNumberFormat="1" applyFont="1" applyBorder="1" applyAlignment="1">
      <alignment horizontal="right" vertical="top"/>
    </xf>
    <xf numFmtId="4" fontId="17" fillId="0" borderId="92" xfId="0" applyNumberFormat="1" applyFont="1" applyBorder="1" applyAlignment="1">
      <alignment horizontal="right" vertical="top"/>
    </xf>
    <xf numFmtId="10" fontId="17" fillId="0" borderId="92" xfId="0" applyNumberFormat="1" applyFont="1" applyBorder="1" applyAlignment="1">
      <alignment horizontal="right" vertical="top"/>
    </xf>
    <xf numFmtId="0" fontId="3" fillId="0" borderId="70" xfId="0" applyFont="1" applyBorder="1" applyAlignment="1">
      <alignment vertical="top" wrapText="1"/>
    </xf>
    <xf numFmtId="4" fontId="17" fillId="0" borderId="24" xfId="0" applyNumberFormat="1" applyFont="1" applyBorder="1" applyAlignment="1">
      <alignment horizontal="right" vertical="top"/>
    </xf>
    <xf numFmtId="0" fontId="7" fillId="0" borderId="93" xfId="0" applyFont="1" applyBorder="1" applyAlignment="1">
      <alignment vertical="top" wrapText="1"/>
    </xf>
    <xf numFmtId="4" fontId="3" fillId="0" borderId="94" xfId="0" applyNumberFormat="1" applyFont="1" applyBorder="1" applyAlignment="1">
      <alignment horizontal="right" vertical="top"/>
    </xf>
    <xf numFmtId="4" fontId="17" fillId="0" borderId="28" xfId="0" applyNumberFormat="1" applyFont="1" applyBorder="1" applyAlignment="1">
      <alignment horizontal="right" vertical="top"/>
    </xf>
    <xf numFmtId="4" fontId="17" fillId="0" borderId="95" xfId="0" applyNumberFormat="1" applyFont="1" applyBorder="1" applyAlignment="1">
      <alignment horizontal="right" vertical="top"/>
    </xf>
    <xf numFmtId="10" fontId="17" fillId="0" borderId="95" xfId="0" applyNumberFormat="1" applyFont="1" applyBorder="1" applyAlignment="1">
      <alignment horizontal="right" vertical="top"/>
    </xf>
    <xf numFmtId="165" fontId="4" fillId="7" borderId="47" xfId="0" applyNumberFormat="1" applyFont="1" applyFill="1" applyBorder="1" applyAlignment="1">
      <alignment horizontal="center" vertical="center"/>
    </xf>
    <xf numFmtId="0" fontId="5" fillId="5" borderId="81" xfId="0" applyFont="1" applyFill="1" applyBorder="1" applyAlignment="1">
      <alignment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6" xfId="0" applyNumberFormat="1" applyFont="1" applyBorder="1" applyAlignment="1">
      <alignment horizontal="right" vertical="top"/>
    </xf>
    <xf numFmtId="4" fontId="17" fillId="0" borderId="63" xfId="0" applyNumberFormat="1" applyFont="1" applyBorder="1" applyAlignment="1">
      <alignment horizontal="right" vertical="top"/>
    </xf>
    <xf numFmtId="165" fontId="4" fillId="7" borderId="81" xfId="0" applyNumberFormat="1" applyFont="1" applyFill="1" applyBorder="1" applyAlignment="1">
      <alignment horizontal="center" vertical="center"/>
    </xf>
    <xf numFmtId="4" fontId="4" fillId="7" borderId="47" xfId="0" applyNumberFormat="1" applyFont="1" applyFill="1" applyBorder="1" applyAlignment="1">
      <alignment horizontal="right" vertical="center"/>
    </xf>
    <xf numFmtId="4" fontId="17" fillId="5" borderId="81" xfId="0" applyNumberFormat="1" applyFont="1" applyFill="1" applyBorder="1" applyAlignment="1">
      <alignment horizontal="right" vertical="center"/>
    </xf>
    <xf numFmtId="0" fontId="3" fillId="5" borderId="96" xfId="0" applyFont="1" applyFill="1" applyBorder="1" applyAlignment="1">
      <alignment vertical="center"/>
    </xf>
    <xf numFmtId="165" fontId="4" fillId="0" borderId="97" xfId="0" applyNumberFormat="1" applyFont="1" applyBorder="1" applyAlignment="1">
      <alignment vertical="top"/>
    </xf>
    <xf numFmtId="166" fontId="5" fillId="0" borderId="51" xfId="0" applyNumberFormat="1" applyFont="1" applyBorder="1" applyAlignment="1">
      <alignment horizontal="center" vertical="top"/>
    </xf>
    <xf numFmtId="0" fontId="3" fillId="0" borderId="98" xfId="0" applyFont="1" applyBorder="1" applyAlignment="1">
      <alignment vertical="top" wrapText="1"/>
    </xf>
    <xf numFmtId="0" fontId="3" fillId="0" borderId="51" xfId="0" applyFont="1" applyBorder="1" applyAlignment="1">
      <alignment horizontal="center" vertical="top"/>
    </xf>
    <xf numFmtId="4" fontId="3" fillId="0" borderId="92" xfId="0" applyNumberFormat="1" applyFont="1" applyBorder="1" applyAlignment="1">
      <alignment horizontal="right" vertical="top"/>
    </xf>
    <xf numFmtId="4" fontId="3" fillId="0" borderId="69" xfId="0" applyNumberFormat="1" applyFont="1" applyBorder="1" applyAlignment="1">
      <alignment horizontal="right" vertical="top"/>
    </xf>
    <xf numFmtId="4" fontId="3" fillId="0" borderId="70" xfId="0" applyNumberFormat="1" applyFont="1" applyBorder="1" applyAlignment="1">
      <alignment horizontal="right" vertical="top"/>
    </xf>
    <xf numFmtId="4" fontId="3" fillId="0" borderId="68" xfId="0" applyNumberFormat="1" applyFont="1" applyBorder="1" applyAlignment="1">
      <alignment horizontal="right" vertical="top"/>
    </xf>
    <xf numFmtId="166" fontId="5" fillId="0" borderId="23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" fontId="3" fillId="0" borderId="60" xfId="0" applyNumberFormat="1" applyFont="1" applyBorder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4" fontId="3" fillId="0" borderId="66" xfId="0" applyNumberFormat="1" applyFont="1" applyBorder="1" applyAlignment="1">
      <alignment horizontal="right" vertical="top"/>
    </xf>
    <xf numFmtId="0" fontId="3" fillId="0" borderId="32" xfId="0" applyFont="1" applyBorder="1" applyAlignment="1">
      <alignment vertical="top" wrapText="1"/>
    </xf>
    <xf numFmtId="4" fontId="3" fillId="0" borderId="61" xfId="0" applyNumberFormat="1" applyFont="1" applyBorder="1" applyAlignment="1">
      <alignment horizontal="right" vertical="top"/>
    </xf>
    <xf numFmtId="4" fontId="3" fillId="0" borderId="99" xfId="0" applyNumberFormat="1" applyFont="1" applyBorder="1" applyAlignment="1">
      <alignment horizontal="right" vertical="top"/>
    </xf>
    <xf numFmtId="4" fontId="17" fillId="0" borderId="51" xfId="0" applyNumberFormat="1" applyFont="1" applyBorder="1" applyAlignment="1">
      <alignment horizontal="right" vertical="top"/>
    </xf>
    <xf numFmtId="0" fontId="3" fillId="0" borderId="51" xfId="0" applyFont="1" applyBorder="1" applyAlignment="1">
      <alignment vertical="top" wrapText="1"/>
    </xf>
    <xf numFmtId="166" fontId="5" fillId="0" borderId="27" xfId="0" applyNumberFormat="1" applyFont="1" applyBorder="1" applyAlignment="1">
      <alignment horizontal="center" vertical="top"/>
    </xf>
    <xf numFmtId="4" fontId="17" fillId="0" borderId="27" xfId="0" applyNumberFormat="1" applyFont="1" applyBorder="1" applyAlignment="1">
      <alignment horizontal="right" vertical="top"/>
    </xf>
    <xf numFmtId="166" fontId="5" fillId="0" borderId="72" xfId="0" applyNumberFormat="1" applyFont="1" applyBorder="1" applyAlignment="1">
      <alignment horizontal="center" vertical="top"/>
    </xf>
    <xf numFmtId="0" fontId="3" fillId="0" borderId="72" xfId="0" applyFont="1" applyBorder="1" applyAlignment="1">
      <alignment horizontal="center" vertical="top"/>
    </xf>
    <xf numFmtId="0" fontId="3" fillId="0" borderId="72" xfId="0" applyFont="1" applyBorder="1" applyAlignment="1">
      <alignment vertical="top" wrapText="1"/>
    </xf>
    <xf numFmtId="165" fontId="4" fillId="0" borderId="23" xfId="0" applyNumberFormat="1" applyFont="1" applyBorder="1" applyAlignment="1">
      <alignment vertical="top"/>
    </xf>
    <xf numFmtId="165" fontId="4" fillId="0" borderId="27" xfId="0" applyNumberFormat="1" applyFont="1" applyBorder="1" applyAlignment="1">
      <alignment vertical="top"/>
    </xf>
    <xf numFmtId="4" fontId="17" fillId="0" borderId="72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top"/>
    </xf>
    <xf numFmtId="0" fontId="3" fillId="0" borderId="97" xfId="0" applyFont="1" applyBorder="1" applyAlignment="1">
      <alignment vertical="top" wrapText="1"/>
    </xf>
    <xf numFmtId="0" fontId="3" fillId="0" borderId="103" xfId="0" applyFont="1" applyBorder="1" applyAlignment="1">
      <alignment vertical="top" wrapText="1"/>
    </xf>
    <xf numFmtId="4" fontId="17" fillId="0" borderId="23" xfId="0" applyNumberFormat="1" applyFont="1" applyBorder="1" applyAlignment="1">
      <alignment horizontal="right" vertical="top"/>
    </xf>
    <xf numFmtId="0" fontId="3" fillId="0" borderId="104" xfId="0" applyFont="1" applyBorder="1" applyAlignment="1">
      <alignment vertical="top" wrapText="1"/>
    </xf>
    <xf numFmtId="0" fontId="3" fillId="0" borderId="88" xfId="0" applyFont="1" applyBorder="1" applyAlignment="1">
      <alignment vertical="top" wrapText="1"/>
    </xf>
    <xf numFmtId="0" fontId="4" fillId="7" borderId="9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23" fillId="6" borderId="105" xfId="0" applyFont="1" applyFill="1" applyBorder="1" applyAlignment="1">
      <alignment horizontal="left" vertical="top" wrapText="1"/>
    </xf>
    <xf numFmtId="4" fontId="4" fillId="6" borderId="106" xfId="0" applyNumberFormat="1" applyFont="1" applyFill="1" applyBorder="1" applyAlignment="1">
      <alignment horizontal="right" vertical="top"/>
    </xf>
    <xf numFmtId="4" fontId="4" fillId="6" borderId="51" xfId="0" applyNumberFormat="1" applyFont="1" applyFill="1" applyBorder="1" applyAlignment="1">
      <alignment horizontal="right" vertical="top"/>
    </xf>
    <xf numFmtId="0" fontId="3" fillId="0" borderId="61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" fontId="3" fillId="0" borderId="93" xfId="0" applyNumberFormat="1" applyFont="1" applyBorder="1" applyAlignment="1">
      <alignment horizontal="right" vertical="top"/>
    </xf>
    <xf numFmtId="165" fontId="4" fillId="6" borderId="53" xfId="0" applyNumberFormat="1" applyFont="1" applyFill="1" applyBorder="1" applyAlignment="1">
      <alignment vertical="top"/>
    </xf>
    <xf numFmtId="49" fontId="5" fillId="6" borderId="107" xfId="0" applyNumberFormat="1" applyFont="1" applyFill="1" applyBorder="1" applyAlignment="1">
      <alignment horizontal="center" vertical="top"/>
    </xf>
    <xf numFmtId="0" fontId="4" fillId="6" borderId="105" xfId="0" applyFont="1" applyFill="1" applyBorder="1" applyAlignment="1">
      <alignment vertical="top" wrapText="1"/>
    </xf>
    <xf numFmtId="0" fontId="22" fillId="6" borderId="67" xfId="0" applyFont="1" applyFill="1" applyBorder="1" applyAlignment="1">
      <alignment horizontal="left" vertical="top" wrapText="1"/>
    </xf>
    <xf numFmtId="165" fontId="22" fillId="7" borderId="40" xfId="0" applyNumberFormat="1" applyFont="1" applyFill="1" applyBorder="1" applyAlignment="1">
      <alignment vertical="center"/>
    </xf>
    <xf numFmtId="165" fontId="4" fillId="7" borderId="44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vertical="center" wrapText="1"/>
    </xf>
    <xf numFmtId="0" fontId="4" fillId="7" borderId="42" xfId="0" applyFont="1" applyFill="1" applyBorder="1" applyAlignment="1">
      <alignment horizontal="center" vertical="center"/>
    </xf>
    <xf numFmtId="4" fontId="4" fillId="7" borderId="17" xfId="0" applyNumberFormat="1" applyFont="1" applyFill="1" applyBorder="1" applyAlignment="1">
      <alignment horizontal="right" vertical="center"/>
    </xf>
    <xf numFmtId="165" fontId="4" fillId="4" borderId="45" xfId="0" applyNumberFormat="1" applyFont="1" applyFill="1" applyBorder="1" applyAlignment="1">
      <alignment vertical="center"/>
    </xf>
    <xf numFmtId="165" fontId="4" fillId="4" borderId="46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4" fillId="4" borderId="49" xfId="0" applyNumberFormat="1" applyFont="1" applyFill="1" applyBorder="1" applyAlignment="1">
      <alignment horizontal="right" vertical="center"/>
    </xf>
    <xf numFmtId="4" fontId="4" fillId="4" borderId="96" xfId="0" applyNumberFormat="1" applyFont="1" applyFill="1" applyBorder="1" applyAlignment="1">
      <alignment horizontal="right" vertical="center"/>
    </xf>
    <xf numFmtId="10" fontId="17" fillId="4" borderId="57" xfId="0" applyNumberFormat="1" applyFont="1" applyFill="1" applyBorder="1" applyAlignment="1">
      <alignment horizontal="right" vertical="top"/>
    </xf>
    <xf numFmtId="0" fontId="4" fillId="4" borderId="80" xfId="0" applyFont="1" applyFill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4" fillId="4" borderId="49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right" vertical="center"/>
    </xf>
    <xf numFmtId="4" fontId="17" fillId="4" borderId="16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wrapText="1"/>
    </xf>
    <xf numFmtId="0" fontId="4" fillId="0" borderId="32" xfId="0" applyFont="1" applyBorder="1" applyAlignment="1">
      <alignment horizontal="center"/>
    </xf>
    <xf numFmtId="0" fontId="3" fillId="0" borderId="32" xfId="0" applyFont="1" applyBorder="1"/>
    <xf numFmtId="4" fontId="3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3" fillId="0" borderId="44" xfId="1" applyFont="1"/>
    <xf numFmtId="0" fontId="36" fillId="0" borderId="58" xfId="2" applyFont="1" applyBorder="1" applyAlignment="1">
      <alignment horizontal="center" vertical="top"/>
    </xf>
    <xf numFmtId="4" fontId="36" fillId="0" borderId="24" xfId="2" applyNumberFormat="1" applyFont="1" applyBorder="1" applyAlignment="1">
      <alignment horizontal="right" vertical="top"/>
    </xf>
    <xf numFmtId="4" fontId="36" fillId="0" borderId="26" xfId="2" applyNumberFormat="1" applyFont="1" applyBorder="1" applyAlignment="1">
      <alignment horizontal="right" vertical="top"/>
    </xf>
    <xf numFmtId="0" fontId="7" fillId="0" borderId="59" xfId="2" applyFont="1" applyBorder="1" applyAlignment="1">
      <alignment vertical="top" wrapText="1"/>
    </xf>
    <xf numFmtId="0" fontId="14" fillId="0" borderId="32" xfId="0" applyFont="1" applyBorder="1" applyAlignment="1">
      <alignment horizontal="center"/>
    </xf>
    <xf numFmtId="0" fontId="13" fillId="0" borderId="32" xfId="0" applyFont="1" applyBorder="1"/>
    <xf numFmtId="0" fontId="10" fillId="0" borderId="0" xfId="0" applyFont="1" applyAlignment="1">
      <alignment horizontal="center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5" fillId="0" borderId="44" xfId="1" applyFont="1" applyAlignment="1">
      <alignment horizontal="left"/>
    </xf>
    <xf numFmtId="0" fontId="35" fillId="0" borderId="44" xfId="1"/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0" fontId="4" fillId="0" borderId="44" xfId="1" applyFont="1"/>
    <xf numFmtId="0" fontId="4" fillId="0" borderId="44" xfId="1" applyFont="1" applyAlignment="1">
      <alignment wrapText="1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5" fontId="22" fillId="7" borderId="100" xfId="0" applyNumberFormat="1" applyFont="1" applyFill="1" applyBorder="1" applyAlignment="1">
      <alignment horizontal="left" vertical="center" wrapText="1"/>
    </xf>
    <xf numFmtId="0" fontId="13" fillId="0" borderId="101" xfId="0" applyFont="1" applyBorder="1"/>
    <xf numFmtId="0" fontId="13" fillId="0" borderId="102" xfId="0" applyFont="1" applyBorder="1"/>
    <xf numFmtId="165" fontId="3" fillId="0" borderId="0" xfId="0" applyNumberFormat="1" applyFont="1" applyAlignment="1">
      <alignment horizontal="center" vertical="center"/>
    </xf>
    <xf numFmtId="165" fontId="5" fillId="4" borderId="4" xfId="0" applyNumberFormat="1" applyFont="1" applyFill="1" applyBorder="1" applyAlignment="1">
      <alignment horizontal="left" vertical="center"/>
    </xf>
    <xf numFmtId="0" fontId="13" fillId="0" borderId="108" xfId="0" applyFont="1" applyBorder="1"/>
    <xf numFmtId="4" fontId="7" fillId="0" borderId="62" xfId="0" applyNumberFormat="1" applyFont="1" applyBorder="1" applyAlignment="1">
      <alignment horizontal="right" vertical="center"/>
    </xf>
    <xf numFmtId="0" fontId="13" fillId="0" borderId="74" xfId="0" applyFont="1" applyBorder="1"/>
    <xf numFmtId="0" fontId="13" fillId="0" borderId="88" xfId="0" applyFont="1" applyBorder="1"/>
    <xf numFmtId="0" fontId="13" fillId="0" borderId="89" xfId="0" applyFont="1" applyBorder="1"/>
    <xf numFmtId="165" fontId="22" fillId="7" borderId="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3" fillId="0" borderId="37" xfId="0" applyFont="1" applyBorder="1"/>
    <xf numFmtId="0" fontId="4" fillId="2" borderId="33" xfId="0" applyFont="1" applyFill="1" applyBorder="1" applyAlignment="1">
      <alignment horizontal="center" vertical="center"/>
    </xf>
    <xf numFmtId="0" fontId="13" fillId="0" borderId="35" xfId="0" applyFont="1" applyBorder="1"/>
    <xf numFmtId="0" fontId="13" fillId="0" borderId="38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13" fillId="0" borderId="36" xfId="0" applyFont="1" applyBorder="1"/>
    <xf numFmtId="0" fontId="13" fillId="0" borderId="39" xfId="0" applyFont="1" applyBorder="1"/>
  </cellXfs>
  <cellStyles count="5">
    <cellStyle name="Звичайний" xfId="0" builtinId="0"/>
    <cellStyle name="Обычный 2" xfId="1" xr:uid="{B806516A-C400-4381-8E7A-1E409F665573}"/>
    <cellStyle name="Обычный 2 2" xfId="3" xr:uid="{0E9A7995-C32E-40AB-8CA7-8D63B9BB9202}"/>
    <cellStyle name="Обычный 3" xfId="2" xr:uid="{3B2920D2-7C48-4386-A81A-D3948B205969}"/>
    <cellStyle name="Обычный 4" xfId="4" xr:uid="{444C056E-E8E8-43AB-9A8D-169C2E2DD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G25" zoomScaleNormal="100" workbookViewId="0">
      <selection activeCell="N29" sqref="N29"/>
    </sheetView>
  </sheetViews>
  <sheetFormatPr defaultColWidth="14.46875" defaultRowHeight="15" customHeight="1" x14ac:dyDescent="0.5"/>
  <cols>
    <col min="1" max="1" width="16" customWidth="1"/>
    <col min="2" max="2" width="16.46875" customWidth="1"/>
    <col min="3" max="8" width="20.46875" customWidth="1"/>
    <col min="9" max="9" width="12.52734375" customWidth="1"/>
    <col min="10" max="10" width="20.46875" customWidth="1"/>
    <col min="11" max="11" width="12.52734375" customWidth="1"/>
    <col min="12" max="12" width="20.46875" customWidth="1"/>
    <col min="13" max="13" width="12.52734375" customWidth="1"/>
    <col min="14" max="14" width="20.46875" customWidth="1"/>
    <col min="15" max="23" width="4.8203125" customWidth="1"/>
    <col min="24" max="26" width="9.52734375" customWidth="1"/>
    <col min="27" max="31" width="11" customWidth="1"/>
  </cols>
  <sheetData>
    <row r="1" spans="1:31" ht="15" customHeight="1" x14ac:dyDescent="0.5">
      <c r="A1" s="345" t="s">
        <v>0</v>
      </c>
      <c r="B1" s="34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5">
      <c r="A2" s="3"/>
      <c r="B2" s="1"/>
      <c r="C2" s="1"/>
      <c r="D2" s="2"/>
      <c r="E2" s="1"/>
      <c r="F2" s="1"/>
      <c r="G2" s="1"/>
      <c r="H2" s="345" t="s">
        <v>362</v>
      </c>
      <c r="I2" s="340"/>
      <c r="J2" s="3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5">
      <c r="A3" s="3"/>
      <c r="B3" s="1"/>
      <c r="C3" s="1"/>
      <c r="D3" s="2"/>
      <c r="E3" s="1"/>
      <c r="F3" s="1"/>
      <c r="G3" s="1"/>
      <c r="H3" s="345" t="s">
        <v>363</v>
      </c>
      <c r="I3" s="340"/>
      <c r="J3" s="3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35" x14ac:dyDescent="0.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35" x14ac:dyDescent="0.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35" x14ac:dyDescent="0.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5">
      <c r="A10" s="351" t="s">
        <v>364</v>
      </c>
      <c r="B10" s="352"/>
      <c r="C10" s="35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5">
      <c r="A11" s="351" t="s">
        <v>365</v>
      </c>
      <c r="B11" s="352"/>
      <c r="C11" s="33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71" customHeight="1" x14ac:dyDescent="0.5">
      <c r="A12" s="358" t="s">
        <v>366</v>
      </c>
      <c r="B12" s="352"/>
      <c r="C12" s="34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5">
      <c r="A13" s="357" t="s">
        <v>367</v>
      </c>
      <c r="B13" s="352"/>
      <c r="C13" s="34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5">
      <c r="A14" s="357" t="s">
        <v>359</v>
      </c>
      <c r="B14" s="352"/>
      <c r="C14" s="3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5">
      <c r="A15" s="357" t="s">
        <v>361</v>
      </c>
      <c r="B15" s="352"/>
      <c r="C15" s="34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35" x14ac:dyDescent="0.5">
      <c r="A18" s="7"/>
      <c r="B18" s="346" t="s">
        <v>2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35" x14ac:dyDescent="0.5">
      <c r="A19" s="7"/>
      <c r="B19" s="346" t="s">
        <v>3</v>
      </c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35" x14ac:dyDescent="0.5">
      <c r="A20" s="7"/>
      <c r="B20" s="347" t="s">
        <v>360</v>
      </c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5">
      <c r="A23" s="348"/>
      <c r="B23" s="341" t="s">
        <v>4</v>
      </c>
      <c r="C23" s="342"/>
      <c r="D23" s="353" t="s">
        <v>5</v>
      </c>
      <c r="E23" s="354"/>
      <c r="F23" s="354"/>
      <c r="G23" s="354"/>
      <c r="H23" s="354"/>
      <c r="I23" s="354"/>
      <c r="J23" s="355"/>
      <c r="K23" s="341" t="s">
        <v>6</v>
      </c>
      <c r="L23" s="342"/>
      <c r="M23" s="341" t="s">
        <v>7</v>
      </c>
      <c r="N23" s="342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5">
      <c r="A24" s="349"/>
      <c r="B24" s="343"/>
      <c r="C24" s="344"/>
      <c r="D24" s="15" t="s">
        <v>8</v>
      </c>
      <c r="E24" s="16" t="s">
        <v>9</v>
      </c>
      <c r="F24" s="16" t="s">
        <v>10</v>
      </c>
      <c r="G24" s="16" t="s">
        <v>11</v>
      </c>
      <c r="H24" s="16" t="s">
        <v>12</v>
      </c>
      <c r="I24" s="356" t="s">
        <v>13</v>
      </c>
      <c r="J24" s="344"/>
      <c r="K24" s="343"/>
      <c r="L24" s="344"/>
      <c r="M24" s="343"/>
      <c r="N24" s="344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5">
      <c r="A25" s="350"/>
      <c r="B25" s="18" t="s">
        <v>14</v>
      </c>
      <c r="C25" s="19" t="s">
        <v>15</v>
      </c>
      <c r="D25" s="18" t="s">
        <v>15</v>
      </c>
      <c r="E25" s="20" t="s">
        <v>15</v>
      </c>
      <c r="F25" s="20" t="s">
        <v>15</v>
      </c>
      <c r="G25" s="20" t="s">
        <v>15</v>
      </c>
      <c r="H25" s="20" t="s">
        <v>15</v>
      </c>
      <c r="I25" s="20" t="s">
        <v>14</v>
      </c>
      <c r="J25" s="21" t="s">
        <v>16</v>
      </c>
      <c r="K25" s="18" t="s">
        <v>14</v>
      </c>
      <c r="L25" s="19" t="s">
        <v>15</v>
      </c>
      <c r="M25" s="22" t="s">
        <v>14</v>
      </c>
      <c r="N25" s="23" t="s">
        <v>15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5">
      <c r="A26" s="25" t="s">
        <v>17</v>
      </c>
      <c r="B26" s="26" t="s">
        <v>18</v>
      </c>
      <c r="C26" s="27" t="s">
        <v>19</v>
      </c>
      <c r="D26" s="26" t="s">
        <v>20</v>
      </c>
      <c r="E26" s="28" t="s">
        <v>21</v>
      </c>
      <c r="F26" s="28" t="s">
        <v>22</v>
      </c>
      <c r="G26" s="28" t="s">
        <v>23</v>
      </c>
      <c r="H26" s="28" t="s">
        <v>24</v>
      </c>
      <c r="I26" s="28" t="s">
        <v>25</v>
      </c>
      <c r="J26" s="27" t="s">
        <v>26</v>
      </c>
      <c r="K26" s="26" t="s">
        <v>27</v>
      </c>
      <c r="L26" s="27" t="s">
        <v>28</v>
      </c>
      <c r="M26" s="26" t="s">
        <v>29</v>
      </c>
      <c r="N26" s="27" t="s">
        <v>30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5">
      <c r="A27" s="31" t="s">
        <v>31</v>
      </c>
      <c r="B27" s="32">
        <f t="shared" ref="B27:B28" si="0">C27/N27</f>
        <v>0.89972556470339882</v>
      </c>
      <c r="C27" s="33">
        <f>'Кошторис  витрат'!G190</f>
        <v>340960</v>
      </c>
      <c r="D27" s="34">
        <v>0</v>
      </c>
      <c r="E27" s="35">
        <v>0</v>
      </c>
      <c r="F27" s="35">
        <v>0</v>
      </c>
      <c r="G27" s="35">
        <v>0</v>
      </c>
      <c r="H27" s="35">
        <v>38000</v>
      </c>
      <c r="I27" s="36">
        <f t="shared" ref="I27:I28" si="1">J27/N27</f>
        <v>0.10027443529660122</v>
      </c>
      <c r="J27" s="33">
        <f t="shared" ref="J27:J29" si="2">D27+E27+F27+G27+H27</f>
        <v>38000</v>
      </c>
      <c r="K27" s="32">
        <f t="shared" ref="K27:K28" si="3">L27/N27</f>
        <v>0</v>
      </c>
      <c r="L27" s="33">
        <f>'Кошторис  витрат'!S190</f>
        <v>0</v>
      </c>
      <c r="M27" s="37">
        <v>1</v>
      </c>
      <c r="N27" s="38">
        <f t="shared" ref="N27:N29" si="4">C27+J27+L27</f>
        <v>378960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5">
      <c r="A28" s="39" t="s">
        <v>32</v>
      </c>
      <c r="B28" s="40">
        <f t="shared" si="0"/>
        <v>0.89972556470339882</v>
      </c>
      <c r="C28" s="41">
        <f>'Кошторис  витрат'!J190</f>
        <v>340960</v>
      </c>
      <c r="D28" s="42">
        <v>0</v>
      </c>
      <c r="E28" s="43">
        <v>0</v>
      </c>
      <c r="F28" s="43">
        <v>0</v>
      </c>
      <c r="G28" s="43">
        <v>0</v>
      </c>
      <c r="H28" s="43">
        <v>38000</v>
      </c>
      <c r="I28" s="44">
        <f t="shared" si="1"/>
        <v>0.10027443529660122</v>
      </c>
      <c r="J28" s="41">
        <f t="shared" si="2"/>
        <v>38000</v>
      </c>
      <c r="K28" s="40">
        <f t="shared" si="3"/>
        <v>0</v>
      </c>
      <c r="L28" s="41">
        <f>'Кошторис  витрат'!V190</f>
        <v>0</v>
      </c>
      <c r="M28" s="45">
        <v>1</v>
      </c>
      <c r="N28" s="46">
        <f>C28+J28+L28</f>
        <v>378960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5">
      <c r="A29" s="47" t="s">
        <v>33</v>
      </c>
      <c r="B29" s="48">
        <f>C29/N28</f>
        <v>0.71978045176271899</v>
      </c>
      <c r="C29" s="49">
        <v>272768</v>
      </c>
      <c r="D29" s="50">
        <v>0</v>
      </c>
      <c r="E29" s="51">
        <v>0</v>
      </c>
      <c r="F29" s="51">
        <v>0</v>
      </c>
      <c r="G29" s="51">
        <v>0</v>
      </c>
      <c r="H29" s="51">
        <v>38000</v>
      </c>
      <c r="I29" s="52">
        <f>J29/N28</f>
        <v>0.10027443529660122</v>
      </c>
      <c r="J29" s="49">
        <f t="shared" si="2"/>
        <v>38000</v>
      </c>
      <c r="K29" s="48">
        <f>L29/N28</f>
        <v>0</v>
      </c>
      <c r="L29" s="49">
        <v>0</v>
      </c>
      <c r="M29" s="53">
        <f>(N29*M28)/N28</f>
        <v>0.82005488705932028</v>
      </c>
      <c r="N29" s="54">
        <f t="shared" si="4"/>
        <v>310768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5">
      <c r="A30" s="55" t="s">
        <v>34</v>
      </c>
      <c r="B30" s="56">
        <f t="shared" ref="B30:N30" si="5">B28-B29</f>
        <v>0.17994511294067983</v>
      </c>
      <c r="C30" s="57">
        <f>C28-C29</f>
        <v>68192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0.17994511294067972</v>
      </c>
      <c r="N30" s="63">
        <f t="shared" si="5"/>
        <v>68192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55000000000000004">
      <c r="A32" s="64"/>
      <c r="B32" s="64" t="s">
        <v>35</v>
      </c>
      <c r="C32" s="337"/>
      <c r="D32" s="338"/>
      <c r="E32" s="338"/>
      <c r="F32" s="64"/>
      <c r="G32" s="65"/>
      <c r="H32" s="65"/>
      <c r="I32" s="66"/>
      <c r="J32" s="337"/>
      <c r="K32" s="338"/>
      <c r="L32" s="338"/>
      <c r="M32" s="338"/>
      <c r="N32" s="338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5">
      <c r="A33" s="4"/>
      <c r="B33" s="4"/>
      <c r="C33" s="4"/>
      <c r="D33" s="67" t="s">
        <v>36</v>
      </c>
      <c r="E33" s="4"/>
      <c r="F33" s="68"/>
      <c r="G33" s="339" t="s">
        <v>37</v>
      </c>
      <c r="H33" s="340"/>
      <c r="I33" s="12"/>
      <c r="J33" s="339" t="s">
        <v>38</v>
      </c>
      <c r="K33" s="340"/>
      <c r="L33" s="340"/>
      <c r="M33" s="340"/>
      <c r="N33" s="34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"/>
    <row r="235" spans="1:26" ht="15.75" customHeight="1" x14ac:dyDescent="0.5"/>
    <row r="236" spans="1:26" ht="15.75" customHeight="1" x14ac:dyDescent="0.5"/>
    <row r="237" spans="1:26" ht="15.75" customHeight="1" x14ac:dyDescent="0.5"/>
    <row r="238" spans="1:26" ht="15.75" customHeight="1" x14ac:dyDescent="0.5"/>
    <row r="239" spans="1:26" ht="15.75" customHeight="1" x14ac:dyDescent="0.5"/>
    <row r="240" spans="1:26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mergeCells count="22">
    <mergeCell ref="G33:H33"/>
    <mergeCell ref="C32:E32"/>
    <mergeCell ref="A13:C13"/>
    <mergeCell ref="A12:C12"/>
    <mergeCell ref="A14:C14"/>
    <mergeCell ref="A15:C15"/>
    <mergeCell ref="J32:N32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A10:C10"/>
    <mergeCell ref="A11:B11"/>
    <mergeCell ref="B23:C24"/>
    <mergeCell ref="D23:J23"/>
    <mergeCell ref="I24:J24"/>
  </mergeCells>
  <pageMargins left="0.51181102362204722" right="0.51181102362204722" top="0.74803149606299213" bottom="0.59055118110236227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2"/>
  <sheetViews>
    <sheetView tabSelected="1" topLeftCell="A184" zoomScaleNormal="100" workbookViewId="0">
      <selection activeCell="U63" sqref="U63"/>
    </sheetView>
  </sheetViews>
  <sheetFormatPr defaultColWidth="14.46875" defaultRowHeight="15" customHeight="1" outlineLevelCol="1" x14ac:dyDescent="0.5"/>
  <cols>
    <col min="1" max="1" width="10" customWidth="1"/>
    <col min="2" max="2" width="7.8203125" customWidth="1"/>
    <col min="3" max="3" width="41.703125" customWidth="1"/>
    <col min="4" max="4" width="11.52734375" customWidth="1"/>
    <col min="5" max="5" width="11.8203125" customWidth="1"/>
    <col min="6" max="6" width="13" customWidth="1"/>
    <col min="7" max="7" width="14.05859375" customWidth="1"/>
    <col min="8" max="8" width="10.17578125" customWidth="1"/>
    <col min="9" max="9" width="10.8203125" customWidth="1"/>
    <col min="10" max="10" width="14.87890625" customWidth="1"/>
    <col min="11" max="12" width="9.64453125" customWidth="1" outlineLevel="1"/>
    <col min="13" max="13" width="11.05859375" customWidth="1" outlineLevel="1"/>
    <col min="14" max="14" width="9" customWidth="1" outlineLevel="1"/>
    <col min="15" max="15" width="10.46875" customWidth="1" outlineLevel="1"/>
    <col min="16" max="16" width="12.3515625" customWidth="1" outlineLevel="1"/>
    <col min="17" max="17" width="9.17578125" customWidth="1" outlineLevel="1"/>
    <col min="18" max="18" width="8.64453125" customWidth="1" outlineLevel="1"/>
    <col min="19" max="19" width="9.05859375" customWidth="1" outlineLevel="1"/>
    <col min="20" max="20" width="9.703125" customWidth="1" outlineLevel="1"/>
    <col min="21" max="21" width="9.46875" customWidth="1" outlineLevel="1"/>
    <col min="22" max="22" width="10.17578125" customWidth="1" outlineLevel="1"/>
    <col min="23" max="23" width="13.46875" customWidth="1"/>
    <col min="24" max="24" width="12.46875" customWidth="1"/>
    <col min="25" max="25" width="9.87890625" customWidth="1"/>
    <col min="26" max="26" width="10.8203125" customWidth="1"/>
    <col min="27" max="27" width="11.64453125" customWidth="1"/>
    <col min="28" max="28" width="14" customWidth="1"/>
    <col min="29" max="33" width="5.05859375" customWidth="1"/>
  </cols>
  <sheetData>
    <row r="1" spans="1:33" ht="18" customHeight="1" x14ac:dyDescent="0.5">
      <c r="A1" s="374" t="s">
        <v>39</v>
      </c>
      <c r="B1" s="340"/>
      <c r="C1" s="340"/>
      <c r="D1" s="340"/>
      <c r="E1" s="340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5">
      <c r="A2" s="71" t="str">
        <f>Фінансування!A12</f>
        <v>Заявник (найменування юридичної особи/прізвище, ім'я, по батькові (за наявності) фізичної особи) : Фізична особа-підприємець Ханас Володимир Васильович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5">
      <c r="A3" s="3" t="str">
        <f>Фінансування!A13</f>
        <v xml:space="preserve"> 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5">
      <c r="A4" s="3" t="str">
        <f>Фінансування!A14</f>
        <v>Дата початку Проєкту: 19.09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5">
      <c r="A5" s="3" t="str">
        <f>Фінансування!A15</f>
        <v>Дата завершення Проєкту: 20.11.2025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35" x14ac:dyDescent="0.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5">
      <c r="A7" s="375" t="s">
        <v>40</v>
      </c>
      <c r="B7" s="377" t="s">
        <v>41</v>
      </c>
      <c r="C7" s="380" t="s">
        <v>42</v>
      </c>
      <c r="D7" s="380" t="s">
        <v>43</v>
      </c>
      <c r="E7" s="359" t="s">
        <v>44</v>
      </c>
      <c r="F7" s="354"/>
      <c r="G7" s="354"/>
      <c r="H7" s="354"/>
      <c r="I7" s="354"/>
      <c r="J7" s="355"/>
      <c r="K7" s="359" t="s">
        <v>45</v>
      </c>
      <c r="L7" s="354"/>
      <c r="M7" s="354"/>
      <c r="N7" s="354"/>
      <c r="O7" s="354"/>
      <c r="P7" s="355"/>
      <c r="Q7" s="359" t="s">
        <v>46</v>
      </c>
      <c r="R7" s="354"/>
      <c r="S7" s="354"/>
      <c r="T7" s="354"/>
      <c r="U7" s="354"/>
      <c r="V7" s="355"/>
      <c r="W7" s="360" t="s">
        <v>47</v>
      </c>
      <c r="X7" s="354"/>
      <c r="Y7" s="354"/>
      <c r="Z7" s="355"/>
      <c r="AA7" s="361" t="s">
        <v>48</v>
      </c>
      <c r="AB7" s="1"/>
      <c r="AC7" s="1"/>
      <c r="AD7" s="1"/>
      <c r="AE7" s="1"/>
      <c r="AF7" s="1"/>
      <c r="AG7" s="1"/>
    </row>
    <row r="8" spans="1:33" ht="42" customHeight="1" x14ac:dyDescent="0.5">
      <c r="A8" s="349"/>
      <c r="B8" s="378"/>
      <c r="C8" s="381"/>
      <c r="D8" s="381"/>
      <c r="E8" s="362" t="s">
        <v>49</v>
      </c>
      <c r="F8" s="354"/>
      <c r="G8" s="355"/>
      <c r="H8" s="362" t="s">
        <v>50</v>
      </c>
      <c r="I8" s="354"/>
      <c r="J8" s="355"/>
      <c r="K8" s="362" t="s">
        <v>49</v>
      </c>
      <c r="L8" s="354"/>
      <c r="M8" s="355"/>
      <c r="N8" s="362" t="s">
        <v>50</v>
      </c>
      <c r="O8" s="354"/>
      <c r="P8" s="355"/>
      <c r="Q8" s="362" t="s">
        <v>49</v>
      </c>
      <c r="R8" s="354"/>
      <c r="S8" s="355"/>
      <c r="T8" s="362" t="s">
        <v>50</v>
      </c>
      <c r="U8" s="354"/>
      <c r="V8" s="355"/>
      <c r="W8" s="361" t="s">
        <v>51</v>
      </c>
      <c r="X8" s="361" t="s">
        <v>52</v>
      </c>
      <c r="Y8" s="360" t="s">
        <v>53</v>
      </c>
      <c r="Z8" s="355"/>
      <c r="AA8" s="349"/>
      <c r="AB8" s="1"/>
      <c r="AC8" s="1"/>
      <c r="AD8" s="1"/>
      <c r="AE8" s="1"/>
      <c r="AF8" s="1"/>
      <c r="AG8" s="1"/>
    </row>
    <row r="9" spans="1:33" ht="50.7" x14ac:dyDescent="0.5">
      <c r="A9" s="376"/>
      <c r="B9" s="379"/>
      <c r="C9" s="382"/>
      <c r="D9" s="382"/>
      <c r="E9" s="83" t="s">
        <v>54</v>
      </c>
      <c r="F9" s="84" t="s">
        <v>55</v>
      </c>
      <c r="G9" s="85" t="s">
        <v>56</v>
      </c>
      <c r="H9" s="83" t="s">
        <v>54</v>
      </c>
      <c r="I9" s="84" t="s">
        <v>55</v>
      </c>
      <c r="J9" s="85" t="s">
        <v>57</v>
      </c>
      <c r="K9" s="83" t="s">
        <v>54</v>
      </c>
      <c r="L9" s="84" t="s">
        <v>58</v>
      </c>
      <c r="M9" s="85" t="s">
        <v>59</v>
      </c>
      <c r="N9" s="83" t="s">
        <v>54</v>
      </c>
      <c r="O9" s="84" t="s">
        <v>58</v>
      </c>
      <c r="P9" s="85" t="s">
        <v>60</v>
      </c>
      <c r="Q9" s="83" t="s">
        <v>54</v>
      </c>
      <c r="R9" s="84" t="s">
        <v>58</v>
      </c>
      <c r="S9" s="85" t="s">
        <v>61</v>
      </c>
      <c r="T9" s="83" t="s">
        <v>54</v>
      </c>
      <c r="U9" s="84" t="s">
        <v>58</v>
      </c>
      <c r="V9" s="85" t="s">
        <v>62</v>
      </c>
      <c r="W9" s="350"/>
      <c r="X9" s="350"/>
      <c r="Y9" s="86" t="s">
        <v>63</v>
      </c>
      <c r="Z9" s="87" t="s">
        <v>14</v>
      </c>
      <c r="AA9" s="350"/>
      <c r="AB9" s="1"/>
      <c r="AC9" s="1"/>
      <c r="AD9" s="1"/>
      <c r="AE9" s="1"/>
      <c r="AF9" s="1"/>
      <c r="AG9" s="1"/>
    </row>
    <row r="10" spans="1:33" ht="24.75" customHeight="1" x14ac:dyDescent="0.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5">
      <c r="A11" s="92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5">
      <c r="A12" s="100" t="s">
        <v>66</v>
      </c>
      <c r="B12" s="101">
        <v>1</v>
      </c>
      <c r="C12" s="102" t="s">
        <v>67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5">
      <c r="A13" s="107" t="s">
        <v>68</v>
      </c>
      <c r="B13" s="108" t="s">
        <v>69</v>
      </c>
      <c r="C13" s="109" t="s">
        <v>70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15" t="e">
        <f t="shared" ref="Z13:Z33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5">
      <c r="A14" s="118" t="s">
        <v>71</v>
      </c>
      <c r="B14" s="119" t="s">
        <v>72</v>
      </c>
      <c r="C14" s="120" t="s">
        <v>73</v>
      </c>
      <c r="D14" s="121" t="s">
        <v>74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5">
      <c r="A15" s="118" t="s">
        <v>71</v>
      </c>
      <c r="B15" s="119" t="s">
        <v>75</v>
      </c>
      <c r="C15" s="120" t="s">
        <v>73</v>
      </c>
      <c r="D15" s="121" t="s">
        <v>74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5">
      <c r="A16" s="131" t="s">
        <v>71</v>
      </c>
      <c r="B16" s="132" t="s">
        <v>76</v>
      </c>
      <c r="C16" s="120" t="s">
        <v>73</v>
      </c>
      <c r="D16" s="133" t="s">
        <v>74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5">
      <c r="A17" s="107" t="s">
        <v>68</v>
      </c>
      <c r="B17" s="108" t="s">
        <v>77</v>
      </c>
      <c r="C17" s="139" t="s">
        <v>78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5">
      <c r="A18" s="118" t="s">
        <v>71</v>
      </c>
      <c r="B18" s="119" t="s">
        <v>79</v>
      </c>
      <c r="C18" s="120" t="s">
        <v>73</v>
      </c>
      <c r="D18" s="121" t="s">
        <v>74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5">
      <c r="A19" s="118" t="s">
        <v>71</v>
      </c>
      <c r="B19" s="119" t="s">
        <v>80</v>
      </c>
      <c r="C19" s="120" t="s">
        <v>73</v>
      </c>
      <c r="D19" s="121" t="s">
        <v>74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5">
      <c r="A20" s="146" t="s">
        <v>71</v>
      </c>
      <c r="B20" s="132" t="s">
        <v>81</v>
      </c>
      <c r="C20" s="120" t="s">
        <v>73</v>
      </c>
      <c r="D20" s="147" t="s">
        <v>74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5">
      <c r="A21" s="107" t="s">
        <v>68</v>
      </c>
      <c r="B21" s="108" t="s">
        <v>82</v>
      </c>
      <c r="C21" s="152" t="s">
        <v>83</v>
      </c>
      <c r="D21" s="140"/>
      <c r="E21" s="141">
        <f>SUM(E22:E24)</f>
        <v>0</v>
      </c>
      <c r="F21" s="142"/>
      <c r="G21" s="143">
        <f t="shared" ref="G21:H21" si="30">SUM(G22:G24)</f>
        <v>0</v>
      </c>
      <c r="H21" s="141">
        <f t="shared" si="30"/>
        <v>0</v>
      </c>
      <c r="I21" s="142"/>
      <c r="J21" s="143">
        <f t="shared" ref="J21:K21" si="31">SUM(J22:J24)</f>
        <v>0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0</v>
      </c>
      <c r="X21" s="143">
        <f t="shared" si="35"/>
        <v>0</v>
      </c>
      <c r="Y21" s="114">
        <f t="shared" si="6"/>
        <v>0</v>
      </c>
      <c r="Z21" s="115" t="e">
        <f t="shared" si="7"/>
        <v>#DIV/0!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5">
      <c r="A22" s="118" t="s">
        <v>71</v>
      </c>
      <c r="B22" s="119" t="s">
        <v>84</v>
      </c>
      <c r="C22" s="336" t="s">
        <v>85</v>
      </c>
      <c r="D22" s="333" t="s">
        <v>74</v>
      </c>
      <c r="E22" s="334"/>
      <c r="F22" s="335"/>
      <c r="G22" s="124">
        <f t="shared" ref="G22:G24" si="36">E22*F22</f>
        <v>0</v>
      </c>
      <c r="H22" s="122"/>
      <c r="I22" s="123"/>
      <c r="J22" s="124">
        <f t="shared" ref="J22:J24" si="37">H22*I22</f>
        <v>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0</v>
      </c>
      <c r="X22" s="126">
        <f t="shared" ref="X22:X24" si="43">J22+P22+V22</f>
        <v>0</v>
      </c>
      <c r="Y22" s="126">
        <f t="shared" si="6"/>
        <v>0</v>
      </c>
      <c r="Z22" s="127" t="e">
        <f t="shared" si="7"/>
        <v>#DIV/0!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5">
      <c r="A23" s="118" t="s">
        <v>71</v>
      </c>
      <c r="B23" s="119" t="s">
        <v>86</v>
      </c>
      <c r="C23" s="120" t="s">
        <v>85</v>
      </c>
      <c r="D23" s="121" t="s">
        <v>74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thickBot="1" x14ac:dyDescent="0.55000000000000004">
      <c r="A24" s="131" t="s">
        <v>71</v>
      </c>
      <c r="B24" s="153" t="s">
        <v>87</v>
      </c>
      <c r="C24" s="120" t="s">
        <v>85</v>
      </c>
      <c r="D24" s="133" t="s">
        <v>74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5">
      <c r="A25" s="107" t="s">
        <v>66</v>
      </c>
      <c r="B25" s="154" t="s">
        <v>88</v>
      </c>
      <c r="C25" s="139" t="s">
        <v>89</v>
      </c>
      <c r="D25" s="140"/>
      <c r="E25" s="141">
        <f>SUM(E26:E28)</f>
        <v>0</v>
      </c>
      <c r="F25" s="142"/>
      <c r="G25" s="143">
        <f t="shared" ref="G25:H25" si="44">SUM(G26:G28)</f>
        <v>0</v>
      </c>
      <c r="H25" s="141">
        <f t="shared" si="44"/>
        <v>0</v>
      </c>
      <c r="I25" s="142"/>
      <c r="J25" s="143">
        <f t="shared" ref="J25:K25" si="45">SUM(J26:J28)</f>
        <v>0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0</v>
      </c>
      <c r="X25" s="143">
        <f t="shared" si="49"/>
        <v>0</v>
      </c>
      <c r="Y25" s="114">
        <f t="shared" si="6"/>
        <v>0</v>
      </c>
      <c r="Z25" s="115" t="e">
        <f t="shared" si="7"/>
        <v>#DIV/0!</v>
      </c>
      <c r="AA25" s="145"/>
      <c r="AB25" s="6"/>
      <c r="AC25" s="6"/>
      <c r="AD25" s="6"/>
      <c r="AE25" s="6"/>
      <c r="AF25" s="6"/>
      <c r="AG25" s="6"/>
    </row>
    <row r="26" spans="1:33" ht="30" customHeight="1" x14ac:dyDescent="0.5">
      <c r="A26" s="155" t="s">
        <v>71</v>
      </c>
      <c r="B26" s="156" t="s">
        <v>90</v>
      </c>
      <c r="C26" s="120" t="s">
        <v>91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5">
      <c r="A27" s="118" t="s">
        <v>71</v>
      </c>
      <c r="B27" s="119" t="s">
        <v>92</v>
      </c>
      <c r="C27" s="120" t="s">
        <v>93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5">
      <c r="A28" s="131" t="s">
        <v>71</v>
      </c>
      <c r="B28" s="153" t="s">
        <v>94</v>
      </c>
      <c r="C28" s="162" t="s">
        <v>83</v>
      </c>
      <c r="D28" s="133"/>
      <c r="E28" s="134">
        <f>G21</f>
        <v>0</v>
      </c>
      <c r="F28" s="135">
        <v>0.22</v>
      </c>
      <c r="G28" s="136">
        <f t="shared" si="50"/>
        <v>0</v>
      </c>
      <c r="H28" s="134">
        <f>J21</f>
        <v>0</v>
      </c>
      <c r="I28" s="135">
        <v>0.22</v>
      </c>
      <c r="J28" s="136">
        <f t="shared" si="51"/>
        <v>0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0</v>
      </c>
      <c r="X28" s="126">
        <f t="shared" si="57"/>
        <v>0</v>
      </c>
      <c r="Y28" s="126">
        <f t="shared" si="6"/>
        <v>0</v>
      </c>
      <c r="Z28" s="127" t="e">
        <f t="shared" si="7"/>
        <v>#DIV/0!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5">
      <c r="A29" s="107" t="s">
        <v>68</v>
      </c>
      <c r="B29" s="154" t="s">
        <v>95</v>
      </c>
      <c r="C29" s="139" t="s">
        <v>96</v>
      </c>
      <c r="D29" s="140"/>
      <c r="E29" s="141">
        <f>SUM(E30:E32)</f>
        <v>6</v>
      </c>
      <c r="F29" s="142"/>
      <c r="G29" s="143">
        <f t="shared" ref="G29:H29" si="58">SUM(G30:G32)</f>
        <v>128000</v>
      </c>
      <c r="H29" s="141">
        <f t="shared" si="58"/>
        <v>6</v>
      </c>
      <c r="I29" s="142"/>
      <c r="J29" s="143">
        <f t="shared" ref="J29:K29" si="59">SUM(J30:J32)</f>
        <v>128000</v>
      </c>
      <c r="K29" s="141">
        <f t="shared" si="59"/>
        <v>0</v>
      </c>
      <c r="L29" s="142"/>
      <c r="M29" s="143">
        <f t="shared" ref="M29:N29" si="60">SUM(M30:M32)</f>
        <v>0</v>
      </c>
      <c r="N29" s="141">
        <f t="shared" si="60"/>
        <v>0</v>
      </c>
      <c r="O29" s="142"/>
      <c r="P29" s="143">
        <f t="shared" ref="P29:Q29" si="61">SUM(P30:P32)</f>
        <v>0</v>
      </c>
      <c r="Q29" s="141">
        <f t="shared" si="61"/>
        <v>0</v>
      </c>
      <c r="R29" s="142"/>
      <c r="S29" s="143">
        <f t="shared" ref="S29:T29" si="62">SUM(S30:S32)</f>
        <v>0</v>
      </c>
      <c r="T29" s="141">
        <f t="shared" si="62"/>
        <v>0</v>
      </c>
      <c r="U29" s="142"/>
      <c r="V29" s="143">
        <f t="shared" ref="V29:X29" si="63">SUM(V30:V32)</f>
        <v>0</v>
      </c>
      <c r="W29" s="143">
        <f t="shared" si="63"/>
        <v>128000</v>
      </c>
      <c r="X29" s="143">
        <f t="shared" si="63"/>
        <v>128000</v>
      </c>
      <c r="Y29" s="143">
        <f t="shared" si="6"/>
        <v>0</v>
      </c>
      <c r="Z29" s="143">
        <f t="shared" si="7"/>
        <v>0</v>
      </c>
      <c r="AA29" s="145"/>
      <c r="AB29" s="6"/>
      <c r="AC29" s="6"/>
      <c r="AD29" s="6"/>
      <c r="AE29" s="6"/>
      <c r="AF29" s="6"/>
      <c r="AG29" s="6"/>
    </row>
    <row r="30" spans="1:33" ht="30" customHeight="1" x14ac:dyDescent="0.5">
      <c r="A30" s="118" t="s">
        <v>71</v>
      </c>
      <c r="B30" s="156" t="s">
        <v>97</v>
      </c>
      <c r="C30" s="120" t="s">
        <v>339</v>
      </c>
      <c r="D30" s="121" t="s">
        <v>74</v>
      </c>
      <c r="E30" s="122">
        <v>2</v>
      </c>
      <c r="F30" s="123">
        <v>24000</v>
      </c>
      <c r="G30" s="124">
        <f t="shared" ref="G30:G32" si="64">E30*F30</f>
        <v>48000</v>
      </c>
      <c r="H30" s="122">
        <v>2</v>
      </c>
      <c r="I30" s="123">
        <v>24000</v>
      </c>
      <c r="J30" s="124">
        <f t="shared" ref="J30:J32" si="65">H30*I30</f>
        <v>48000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48000</v>
      </c>
      <c r="X30" s="126">
        <f t="shared" ref="X30:X32" si="71">J30+P30+V30</f>
        <v>48000</v>
      </c>
      <c r="Y30" s="126">
        <f t="shared" si="6"/>
        <v>0</v>
      </c>
      <c r="Z30" s="127">
        <f t="shared" si="7"/>
        <v>0</v>
      </c>
      <c r="AA30" s="128"/>
      <c r="AB30" s="6"/>
      <c r="AC30" s="6"/>
      <c r="AD30" s="6"/>
      <c r="AE30" s="6"/>
      <c r="AF30" s="6"/>
      <c r="AG30" s="6"/>
    </row>
    <row r="31" spans="1:33" ht="30" customHeight="1" x14ac:dyDescent="0.5">
      <c r="A31" s="118" t="s">
        <v>71</v>
      </c>
      <c r="B31" s="119" t="s">
        <v>98</v>
      </c>
      <c r="C31" s="120" t="s">
        <v>340</v>
      </c>
      <c r="D31" s="121" t="s">
        <v>74</v>
      </c>
      <c r="E31" s="122">
        <v>2</v>
      </c>
      <c r="F31" s="123">
        <v>21000</v>
      </c>
      <c r="G31" s="124">
        <f t="shared" si="64"/>
        <v>42000</v>
      </c>
      <c r="H31" s="122">
        <v>2</v>
      </c>
      <c r="I31" s="123">
        <v>21000</v>
      </c>
      <c r="J31" s="124">
        <f t="shared" si="65"/>
        <v>42000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42000</v>
      </c>
      <c r="X31" s="126">
        <f t="shared" si="71"/>
        <v>42000</v>
      </c>
      <c r="Y31" s="126">
        <f t="shared" si="6"/>
        <v>0</v>
      </c>
      <c r="Z31" s="127">
        <f t="shared" si="7"/>
        <v>0</v>
      </c>
      <c r="AA31" s="128"/>
      <c r="AB31" s="6"/>
      <c r="AC31" s="6"/>
      <c r="AD31" s="6"/>
      <c r="AE31" s="6"/>
      <c r="AF31" s="6"/>
      <c r="AG31" s="6"/>
    </row>
    <row r="32" spans="1:33" ht="30" customHeight="1" thickBot="1" x14ac:dyDescent="0.55000000000000004">
      <c r="A32" s="131" t="s">
        <v>71</v>
      </c>
      <c r="B32" s="132" t="s">
        <v>99</v>
      </c>
      <c r="C32" s="163" t="s">
        <v>341</v>
      </c>
      <c r="D32" s="133" t="s">
        <v>74</v>
      </c>
      <c r="E32" s="134">
        <v>2</v>
      </c>
      <c r="F32" s="135">
        <v>19000</v>
      </c>
      <c r="G32" s="136">
        <f t="shared" si="64"/>
        <v>38000</v>
      </c>
      <c r="H32" s="122">
        <v>2</v>
      </c>
      <c r="I32" s="135">
        <v>19000</v>
      </c>
      <c r="J32" s="136">
        <f t="shared" si="65"/>
        <v>38000</v>
      </c>
      <c r="K32" s="148"/>
      <c r="L32" s="149"/>
      <c r="M32" s="150">
        <f t="shared" si="66"/>
        <v>0</v>
      </c>
      <c r="N32" s="148"/>
      <c r="O32" s="149"/>
      <c r="P32" s="150">
        <f t="shared" si="67"/>
        <v>0</v>
      </c>
      <c r="Q32" s="148"/>
      <c r="R32" s="149"/>
      <c r="S32" s="150">
        <f t="shared" si="68"/>
        <v>0</v>
      </c>
      <c r="T32" s="148"/>
      <c r="U32" s="149"/>
      <c r="V32" s="150">
        <f t="shared" si="69"/>
        <v>0</v>
      </c>
      <c r="W32" s="137">
        <f t="shared" si="70"/>
        <v>38000</v>
      </c>
      <c r="X32" s="126">
        <f t="shared" si="71"/>
        <v>38000</v>
      </c>
      <c r="Y32" s="164">
        <f t="shared" si="6"/>
        <v>0</v>
      </c>
      <c r="Z32" s="127">
        <f t="shared" si="7"/>
        <v>0</v>
      </c>
      <c r="AA32" s="151"/>
      <c r="AB32" s="6"/>
      <c r="AC32" s="6"/>
      <c r="AD32" s="6"/>
      <c r="AE32" s="6"/>
      <c r="AF32" s="6"/>
      <c r="AG32" s="6"/>
    </row>
    <row r="33" spans="1:33" ht="30" customHeight="1" thickBot="1" x14ac:dyDescent="0.55000000000000004">
      <c r="A33" s="165" t="s">
        <v>100</v>
      </c>
      <c r="B33" s="166"/>
      <c r="C33" s="167"/>
      <c r="D33" s="168"/>
      <c r="E33" s="169"/>
      <c r="F33" s="170"/>
      <c r="G33" s="171">
        <f>G13+G17+G21+G25+G29</f>
        <v>128000</v>
      </c>
      <c r="H33" s="170"/>
      <c r="I33" s="170"/>
      <c r="J33" s="171">
        <f>J13+J17+J21+J25+J29</f>
        <v>128000</v>
      </c>
      <c r="K33" s="169"/>
      <c r="L33" s="172"/>
      <c r="M33" s="171">
        <f>M13+M17+M21+M25+M29</f>
        <v>0</v>
      </c>
      <c r="N33" s="169"/>
      <c r="O33" s="172"/>
      <c r="P33" s="171">
        <f>P13+P17+P21+P25+P29</f>
        <v>0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2">V13+V17+V21+V25+V29</f>
        <v>0</v>
      </c>
      <c r="W33" s="171">
        <f t="shared" si="72"/>
        <v>128000</v>
      </c>
      <c r="X33" s="173">
        <f t="shared" si="72"/>
        <v>128000</v>
      </c>
      <c r="Y33" s="174">
        <f t="shared" si="6"/>
        <v>0</v>
      </c>
      <c r="Z33" s="175">
        <f t="shared" si="7"/>
        <v>0</v>
      </c>
      <c r="AA33" s="176"/>
      <c r="AB33" s="5"/>
      <c r="AC33" s="6"/>
      <c r="AD33" s="6"/>
      <c r="AE33" s="6"/>
      <c r="AF33" s="6"/>
      <c r="AG33" s="6"/>
    </row>
    <row r="34" spans="1:33" ht="30" customHeight="1" thickBot="1" x14ac:dyDescent="0.55000000000000004">
      <c r="A34" s="177" t="s">
        <v>66</v>
      </c>
      <c r="B34" s="178">
        <v>2</v>
      </c>
      <c r="C34" s="179" t="s">
        <v>101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6"/>
      <c r="AC34" s="6"/>
      <c r="AD34" s="6"/>
      <c r="AE34" s="6"/>
      <c r="AF34" s="6"/>
      <c r="AG34" s="6"/>
    </row>
    <row r="35" spans="1:33" ht="30" customHeight="1" x14ac:dyDescent="0.5">
      <c r="A35" s="107" t="s">
        <v>68</v>
      </c>
      <c r="B35" s="154" t="s">
        <v>102</v>
      </c>
      <c r="C35" s="109" t="s">
        <v>103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2">
        <f t="shared" si="78"/>
        <v>0</v>
      </c>
      <c r="Y35" s="142">
        <f t="shared" ref="Y35:Y47" si="79">W35-X35</f>
        <v>0</v>
      </c>
      <c r="Z35" s="183" t="e">
        <f t="shared" ref="Z35:Z47" si="80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5">
      <c r="A36" s="118" t="s">
        <v>71</v>
      </c>
      <c r="B36" s="119" t="s">
        <v>104</v>
      </c>
      <c r="C36" s="120" t="s">
        <v>105</v>
      </c>
      <c r="D36" s="121" t="s">
        <v>106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5">
      <c r="A37" s="118" t="s">
        <v>71</v>
      </c>
      <c r="B37" s="119" t="s">
        <v>107</v>
      </c>
      <c r="C37" s="120" t="s">
        <v>105</v>
      </c>
      <c r="D37" s="121" t="s">
        <v>106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5">
      <c r="A38" s="146" t="s">
        <v>71</v>
      </c>
      <c r="B38" s="153" t="s">
        <v>108</v>
      </c>
      <c r="C38" s="120" t="s">
        <v>105</v>
      </c>
      <c r="D38" s="147" t="s">
        <v>106</v>
      </c>
      <c r="E38" s="148"/>
      <c r="F38" s="149"/>
      <c r="G38" s="150">
        <f t="shared" si="81"/>
        <v>0</v>
      </c>
      <c r="H38" s="148"/>
      <c r="I38" s="149"/>
      <c r="J38" s="150">
        <f t="shared" si="82"/>
        <v>0</v>
      </c>
      <c r="K38" s="148"/>
      <c r="L38" s="149"/>
      <c r="M38" s="150">
        <f t="shared" si="83"/>
        <v>0</v>
      </c>
      <c r="N38" s="148"/>
      <c r="O38" s="149"/>
      <c r="P38" s="150">
        <f t="shared" si="84"/>
        <v>0</v>
      </c>
      <c r="Q38" s="148"/>
      <c r="R38" s="149"/>
      <c r="S38" s="150">
        <f t="shared" si="85"/>
        <v>0</v>
      </c>
      <c r="T38" s="148"/>
      <c r="U38" s="149"/>
      <c r="V38" s="150">
        <f t="shared" si="86"/>
        <v>0</v>
      </c>
      <c r="W38" s="137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5">
      <c r="A39" s="107" t="s">
        <v>68</v>
      </c>
      <c r="B39" s="154" t="s">
        <v>109</v>
      </c>
      <c r="C39" s="152" t="s">
        <v>110</v>
      </c>
      <c r="D39" s="140"/>
      <c r="E39" s="141">
        <f>SUM(E40:E42)</f>
        <v>0</v>
      </c>
      <c r="F39" s="142"/>
      <c r="G39" s="143">
        <f t="shared" ref="G39:H39" si="89">SUM(G40:G42)</f>
        <v>0</v>
      </c>
      <c r="H39" s="141">
        <f t="shared" si="89"/>
        <v>0</v>
      </c>
      <c r="I39" s="142"/>
      <c r="J39" s="143">
        <f t="shared" ref="J39:K39" si="90">SUM(J40:J42)</f>
        <v>0</v>
      </c>
      <c r="K39" s="141">
        <f t="shared" si="90"/>
        <v>0</v>
      </c>
      <c r="L39" s="142"/>
      <c r="M39" s="143">
        <f t="shared" ref="M39:N39" si="91">SUM(M40:M42)</f>
        <v>0</v>
      </c>
      <c r="N39" s="141">
        <f t="shared" si="91"/>
        <v>0</v>
      </c>
      <c r="O39" s="142"/>
      <c r="P39" s="143">
        <f t="shared" ref="P39:Q39" si="92">SUM(P40:P42)</f>
        <v>0</v>
      </c>
      <c r="Q39" s="141">
        <f t="shared" si="92"/>
        <v>0</v>
      </c>
      <c r="R39" s="142"/>
      <c r="S39" s="143">
        <f t="shared" ref="S39:T39" si="93">SUM(S40:S42)</f>
        <v>0</v>
      </c>
      <c r="T39" s="141">
        <f t="shared" si="93"/>
        <v>0</v>
      </c>
      <c r="U39" s="142"/>
      <c r="V39" s="143">
        <f t="shared" ref="V39:X39" si="94">SUM(V40:V42)</f>
        <v>0</v>
      </c>
      <c r="W39" s="143">
        <f t="shared" si="94"/>
        <v>0</v>
      </c>
      <c r="X39" s="143">
        <f t="shared" si="94"/>
        <v>0</v>
      </c>
      <c r="Y39" s="185">
        <f t="shared" si="79"/>
        <v>0</v>
      </c>
      <c r="Z39" s="185" t="e">
        <f t="shared" si="80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5">
      <c r="A40" s="118" t="s">
        <v>71</v>
      </c>
      <c r="B40" s="119" t="s">
        <v>111</v>
      </c>
      <c r="C40" s="120" t="s">
        <v>112</v>
      </c>
      <c r="D40" s="121" t="s">
        <v>113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5">
      <c r="A41" s="118" t="s">
        <v>71</v>
      </c>
      <c r="B41" s="119" t="s">
        <v>114</v>
      </c>
      <c r="C41" s="186" t="s">
        <v>112</v>
      </c>
      <c r="D41" s="121" t="s">
        <v>113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5">
      <c r="A42" s="146" t="s">
        <v>71</v>
      </c>
      <c r="B42" s="153" t="s">
        <v>115</v>
      </c>
      <c r="C42" s="187" t="s">
        <v>112</v>
      </c>
      <c r="D42" s="147" t="s">
        <v>113</v>
      </c>
      <c r="E42" s="148"/>
      <c r="F42" s="149"/>
      <c r="G42" s="150">
        <f t="shared" si="95"/>
        <v>0</v>
      </c>
      <c r="H42" s="148"/>
      <c r="I42" s="149"/>
      <c r="J42" s="150">
        <f t="shared" si="96"/>
        <v>0</v>
      </c>
      <c r="K42" s="148"/>
      <c r="L42" s="149"/>
      <c r="M42" s="150">
        <f t="shared" si="97"/>
        <v>0</v>
      </c>
      <c r="N42" s="148"/>
      <c r="O42" s="149"/>
      <c r="P42" s="150">
        <f t="shared" si="98"/>
        <v>0</v>
      </c>
      <c r="Q42" s="148"/>
      <c r="R42" s="149"/>
      <c r="S42" s="150">
        <f t="shared" si="99"/>
        <v>0</v>
      </c>
      <c r="T42" s="148"/>
      <c r="U42" s="149"/>
      <c r="V42" s="150">
        <f t="shared" si="100"/>
        <v>0</v>
      </c>
      <c r="W42" s="137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5">
      <c r="A43" s="107" t="s">
        <v>68</v>
      </c>
      <c r="B43" s="154" t="s">
        <v>116</v>
      </c>
      <c r="C43" s="152" t="s">
        <v>117</v>
      </c>
      <c r="D43" s="140"/>
      <c r="E43" s="141">
        <f>SUM(E44:E46)</f>
        <v>0</v>
      </c>
      <c r="F43" s="142"/>
      <c r="G43" s="143">
        <f t="shared" ref="G43:H43" si="103">SUM(G44:G46)</f>
        <v>0</v>
      </c>
      <c r="H43" s="141">
        <f t="shared" si="103"/>
        <v>0</v>
      </c>
      <c r="I43" s="142"/>
      <c r="J43" s="143">
        <f t="shared" ref="J43:K43" si="104">SUM(J44:J46)</f>
        <v>0</v>
      </c>
      <c r="K43" s="141">
        <f t="shared" si="104"/>
        <v>0</v>
      </c>
      <c r="L43" s="142"/>
      <c r="M43" s="143">
        <f t="shared" ref="M43:N43" si="105">SUM(M44:M46)</f>
        <v>0</v>
      </c>
      <c r="N43" s="141">
        <f t="shared" si="105"/>
        <v>0</v>
      </c>
      <c r="O43" s="142"/>
      <c r="P43" s="143">
        <f t="shared" ref="P43:Q43" si="106">SUM(P44:P46)</f>
        <v>0</v>
      </c>
      <c r="Q43" s="141">
        <f t="shared" si="106"/>
        <v>0</v>
      </c>
      <c r="R43" s="142"/>
      <c r="S43" s="143">
        <f t="shared" ref="S43:T43" si="107">SUM(S44:S46)</f>
        <v>0</v>
      </c>
      <c r="T43" s="141">
        <f t="shared" si="107"/>
        <v>0</v>
      </c>
      <c r="U43" s="142"/>
      <c r="V43" s="143">
        <f t="shared" ref="V43:X43" si="108">SUM(V44:V46)</f>
        <v>0</v>
      </c>
      <c r="W43" s="143">
        <f t="shared" si="108"/>
        <v>0</v>
      </c>
      <c r="X43" s="143">
        <f t="shared" si="108"/>
        <v>0</v>
      </c>
      <c r="Y43" s="142">
        <f t="shared" si="79"/>
        <v>0</v>
      </c>
      <c r="Z43" s="142" t="e">
        <f t="shared" si="80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5">
      <c r="A44" s="118" t="s">
        <v>71</v>
      </c>
      <c r="B44" s="119" t="s">
        <v>118</v>
      </c>
      <c r="C44" s="120" t="s">
        <v>119</v>
      </c>
      <c r="D44" s="121" t="s">
        <v>113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5">
      <c r="A45" s="118" t="s">
        <v>71</v>
      </c>
      <c r="B45" s="119" t="s">
        <v>120</v>
      </c>
      <c r="C45" s="120" t="s">
        <v>121</v>
      </c>
      <c r="D45" s="121" t="s">
        <v>113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5">
      <c r="A46" s="131" t="s">
        <v>71</v>
      </c>
      <c r="B46" s="132" t="s">
        <v>122</v>
      </c>
      <c r="C46" s="163" t="s">
        <v>119</v>
      </c>
      <c r="D46" s="133" t="s">
        <v>113</v>
      </c>
      <c r="E46" s="148"/>
      <c r="F46" s="149"/>
      <c r="G46" s="150">
        <f t="shared" si="109"/>
        <v>0</v>
      </c>
      <c r="H46" s="148"/>
      <c r="I46" s="149"/>
      <c r="J46" s="150">
        <f t="shared" si="110"/>
        <v>0</v>
      </c>
      <c r="K46" s="148"/>
      <c r="L46" s="149"/>
      <c r="M46" s="150">
        <f t="shared" si="111"/>
        <v>0</v>
      </c>
      <c r="N46" s="148"/>
      <c r="O46" s="149"/>
      <c r="P46" s="150">
        <f t="shared" si="112"/>
        <v>0</v>
      </c>
      <c r="Q46" s="148"/>
      <c r="R46" s="149"/>
      <c r="S46" s="150">
        <f t="shared" si="113"/>
        <v>0</v>
      </c>
      <c r="T46" s="148"/>
      <c r="U46" s="149"/>
      <c r="V46" s="150">
        <f t="shared" si="114"/>
        <v>0</v>
      </c>
      <c r="W46" s="137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5">
      <c r="A47" s="165" t="s">
        <v>123</v>
      </c>
      <c r="B47" s="166"/>
      <c r="C47" s="167"/>
      <c r="D47" s="168"/>
      <c r="E47" s="172">
        <f>E43+E39+E35</f>
        <v>0</v>
      </c>
      <c r="F47" s="188"/>
      <c r="G47" s="171">
        <f t="shared" ref="G47:H47" si="117">G43+G39+G35</f>
        <v>0</v>
      </c>
      <c r="H47" s="172">
        <f t="shared" si="117"/>
        <v>0</v>
      </c>
      <c r="I47" s="188"/>
      <c r="J47" s="171">
        <f t="shared" ref="J47:K47" si="118">J43+J39+J35</f>
        <v>0</v>
      </c>
      <c r="K47" s="189">
        <f t="shared" si="118"/>
        <v>0</v>
      </c>
      <c r="L47" s="188"/>
      <c r="M47" s="171">
        <f t="shared" ref="M47:N47" si="119">M43+M39+M35</f>
        <v>0</v>
      </c>
      <c r="N47" s="189">
        <f t="shared" si="119"/>
        <v>0</v>
      </c>
      <c r="O47" s="188"/>
      <c r="P47" s="171">
        <f t="shared" ref="P47:Q47" si="120">P43+P39+P35</f>
        <v>0</v>
      </c>
      <c r="Q47" s="189">
        <f t="shared" si="120"/>
        <v>0</v>
      </c>
      <c r="R47" s="188"/>
      <c r="S47" s="171">
        <f t="shared" ref="S47:T47" si="121">S43+S39+S35</f>
        <v>0</v>
      </c>
      <c r="T47" s="189">
        <f t="shared" si="121"/>
        <v>0</v>
      </c>
      <c r="U47" s="188"/>
      <c r="V47" s="171">
        <f t="shared" ref="V47:X47" si="122">V43+V39+V35</f>
        <v>0</v>
      </c>
      <c r="W47" s="190">
        <f t="shared" si="122"/>
        <v>0</v>
      </c>
      <c r="X47" s="190">
        <f t="shared" si="122"/>
        <v>0</v>
      </c>
      <c r="Y47" s="190">
        <f t="shared" si="79"/>
        <v>0</v>
      </c>
      <c r="Z47" s="190" t="e">
        <f t="shared" si="80"/>
        <v>#DIV/0!</v>
      </c>
      <c r="AA47" s="176"/>
      <c r="AB47" s="6"/>
      <c r="AC47" s="6"/>
      <c r="AD47" s="6"/>
      <c r="AE47" s="6"/>
      <c r="AF47" s="6"/>
      <c r="AG47" s="6"/>
    </row>
    <row r="48" spans="1:33" ht="30" customHeight="1" x14ac:dyDescent="0.5">
      <c r="A48" s="177" t="s">
        <v>66</v>
      </c>
      <c r="B48" s="178">
        <v>3</v>
      </c>
      <c r="C48" s="179" t="s">
        <v>124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6"/>
      <c r="AC48" s="6"/>
      <c r="AD48" s="6"/>
      <c r="AE48" s="6"/>
      <c r="AF48" s="6"/>
      <c r="AG48" s="6"/>
    </row>
    <row r="49" spans="1:33" ht="45" customHeight="1" x14ac:dyDescent="0.5">
      <c r="A49" s="107" t="s">
        <v>68</v>
      </c>
      <c r="B49" s="154" t="s">
        <v>125</v>
      </c>
      <c r="C49" s="109" t="s">
        <v>126</v>
      </c>
      <c r="D49" s="110"/>
      <c r="E49" s="111">
        <f>SUM(E50:E52)</f>
        <v>0</v>
      </c>
      <c r="F49" s="112"/>
      <c r="G49" s="113">
        <f t="shared" ref="G49:H49" si="123">SUM(G50:G52)</f>
        <v>0</v>
      </c>
      <c r="H49" s="111">
        <f t="shared" si="123"/>
        <v>0</v>
      </c>
      <c r="I49" s="112"/>
      <c r="J49" s="113">
        <f t="shared" ref="J49:K49" si="124">SUM(J50:J52)</f>
        <v>0</v>
      </c>
      <c r="K49" s="111">
        <f t="shared" si="124"/>
        <v>0</v>
      </c>
      <c r="L49" s="112"/>
      <c r="M49" s="113">
        <f t="shared" ref="M49:N49" si="125">SUM(M50:M52)</f>
        <v>0</v>
      </c>
      <c r="N49" s="111">
        <f t="shared" si="125"/>
        <v>0</v>
      </c>
      <c r="O49" s="112"/>
      <c r="P49" s="113">
        <f t="shared" ref="P49:Q49" si="126">SUM(P50:P52)</f>
        <v>0</v>
      </c>
      <c r="Q49" s="111">
        <f t="shared" si="126"/>
        <v>0</v>
      </c>
      <c r="R49" s="112"/>
      <c r="S49" s="113">
        <f t="shared" ref="S49:T49" si="127">SUM(S50:S52)</f>
        <v>0</v>
      </c>
      <c r="T49" s="111">
        <f t="shared" si="127"/>
        <v>0</v>
      </c>
      <c r="U49" s="112"/>
      <c r="V49" s="113">
        <f t="shared" ref="V49:X49" si="128">SUM(V50:V52)</f>
        <v>0</v>
      </c>
      <c r="W49" s="113">
        <f t="shared" si="128"/>
        <v>0</v>
      </c>
      <c r="X49" s="113">
        <f t="shared" si="128"/>
        <v>0</v>
      </c>
      <c r="Y49" s="114">
        <f t="shared" ref="Y49:Y56" si="129">W49-X49</f>
        <v>0</v>
      </c>
      <c r="Z49" s="115" t="e">
        <f t="shared" ref="Z49:Z56" si="130">Y49/W49</f>
        <v>#DIV/0!</v>
      </c>
      <c r="AA49" s="116"/>
      <c r="AB49" s="117"/>
      <c r="AC49" s="117"/>
      <c r="AD49" s="117"/>
      <c r="AE49" s="117"/>
      <c r="AF49" s="117"/>
      <c r="AG49" s="117"/>
    </row>
    <row r="50" spans="1:33" ht="30" customHeight="1" x14ac:dyDescent="0.5">
      <c r="A50" s="118" t="s">
        <v>71</v>
      </c>
      <c r="B50" s="119" t="s">
        <v>127</v>
      </c>
      <c r="C50" s="186" t="s">
        <v>128</v>
      </c>
      <c r="D50" s="121" t="s">
        <v>106</v>
      </c>
      <c r="E50" s="122"/>
      <c r="F50" s="123"/>
      <c r="G50" s="124">
        <f t="shared" ref="G50:G52" si="131">E50*F50</f>
        <v>0</v>
      </c>
      <c r="H50" s="122"/>
      <c r="I50" s="123"/>
      <c r="J50" s="124">
        <f t="shared" ref="J50:J52" si="132">H50*I50</f>
        <v>0</v>
      </c>
      <c r="K50" s="122"/>
      <c r="L50" s="123"/>
      <c r="M50" s="124">
        <f t="shared" ref="M50:M52" si="133">K50*L50</f>
        <v>0</v>
      </c>
      <c r="N50" s="122"/>
      <c r="O50" s="123"/>
      <c r="P50" s="124">
        <f t="shared" ref="P50:P52" si="134">N50*O50</f>
        <v>0</v>
      </c>
      <c r="Q50" s="122"/>
      <c r="R50" s="123"/>
      <c r="S50" s="124">
        <f t="shared" ref="S50:S52" si="135">Q50*R50</f>
        <v>0</v>
      </c>
      <c r="T50" s="122"/>
      <c r="U50" s="123"/>
      <c r="V50" s="124">
        <f t="shared" ref="V50:V52" si="136">T50*U50</f>
        <v>0</v>
      </c>
      <c r="W50" s="125">
        <f t="shared" ref="W50:W52" si="137">G50+M50+S50</f>
        <v>0</v>
      </c>
      <c r="X50" s="126">
        <f t="shared" ref="X50:X52" si="138">J50+P50+V50</f>
        <v>0</v>
      </c>
      <c r="Y50" s="126">
        <f t="shared" si="129"/>
        <v>0</v>
      </c>
      <c r="Z50" s="127" t="e">
        <f t="shared" si="130"/>
        <v>#DIV/0!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5">
      <c r="A51" s="118" t="s">
        <v>71</v>
      </c>
      <c r="B51" s="119" t="s">
        <v>129</v>
      </c>
      <c r="C51" s="186" t="s">
        <v>130</v>
      </c>
      <c r="D51" s="121" t="s">
        <v>106</v>
      </c>
      <c r="E51" s="122"/>
      <c r="F51" s="123"/>
      <c r="G51" s="124">
        <f t="shared" si="131"/>
        <v>0</v>
      </c>
      <c r="H51" s="122"/>
      <c r="I51" s="123"/>
      <c r="J51" s="124">
        <f t="shared" si="132"/>
        <v>0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0</v>
      </c>
      <c r="X51" s="126">
        <f t="shared" si="138"/>
        <v>0</v>
      </c>
      <c r="Y51" s="126">
        <f t="shared" si="129"/>
        <v>0</v>
      </c>
      <c r="Z51" s="127" t="e">
        <f t="shared" si="130"/>
        <v>#DIV/0!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5">
      <c r="A52" s="131" t="s">
        <v>71</v>
      </c>
      <c r="B52" s="132" t="s">
        <v>131</v>
      </c>
      <c r="C52" s="162" t="s">
        <v>132</v>
      </c>
      <c r="D52" s="133" t="s">
        <v>106</v>
      </c>
      <c r="E52" s="134"/>
      <c r="F52" s="135"/>
      <c r="G52" s="136">
        <f t="shared" si="131"/>
        <v>0</v>
      </c>
      <c r="H52" s="134"/>
      <c r="I52" s="135"/>
      <c r="J52" s="136">
        <f t="shared" si="132"/>
        <v>0</v>
      </c>
      <c r="K52" s="134"/>
      <c r="L52" s="135"/>
      <c r="M52" s="136">
        <f t="shared" si="133"/>
        <v>0</v>
      </c>
      <c r="N52" s="134"/>
      <c r="O52" s="135"/>
      <c r="P52" s="136">
        <f t="shared" si="134"/>
        <v>0</v>
      </c>
      <c r="Q52" s="134"/>
      <c r="R52" s="135"/>
      <c r="S52" s="136">
        <f t="shared" si="135"/>
        <v>0</v>
      </c>
      <c r="T52" s="134"/>
      <c r="U52" s="135"/>
      <c r="V52" s="136">
        <f t="shared" si="136"/>
        <v>0</v>
      </c>
      <c r="W52" s="137">
        <f t="shared" si="137"/>
        <v>0</v>
      </c>
      <c r="X52" s="126">
        <f t="shared" si="138"/>
        <v>0</v>
      </c>
      <c r="Y52" s="126">
        <f t="shared" si="129"/>
        <v>0</v>
      </c>
      <c r="Z52" s="127" t="e">
        <f t="shared" si="130"/>
        <v>#DIV/0!</v>
      </c>
      <c r="AA52" s="138"/>
      <c r="AB52" s="130"/>
      <c r="AC52" s="130"/>
      <c r="AD52" s="130"/>
      <c r="AE52" s="130"/>
      <c r="AF52" s="130"/>
      <c r="AG52" s="130"/>
    </row>
    <row r="53" spans="1:33" ht="47.25" customHeight="1" x14ac:dyDescent="0.5">
      <c r="A53" s="107" t="s">
        <v>68</v>
      </c>
      <c r="B53" s="154" t="s">
        <v>133</v>
      </c>
      <c r="C53" s="139" t="s">
        <v>134</v>
      </c>
      <c r="D53" s="140"/>
      <c r="E53" s="141"/>
      <c r="F53" s="142"/>
      <c r="G53" s="143"/>
      <c r="H53" s="141"/>
      <c r="I53" s="142"/>
      <c r="J53" s="143"/>
      <c r="K53" s="141">
        <f>SUM(K54:K55)</f>
        <v>0</v>
      </c>
      <c r="L53" s="142"/>
      <c r="M53" s="143">
        <f t="shared" ref="M53:N53" si="139">SUM(M54:M55)</f>
        <v>0</v>
      </c>
      <c r="N53" s="141">
        <f t="shared" si="139"/>
        <v>0</v>
      </c>
      <c r="O53" s="142"/>
      <c r="P53" s="143">
        <f t="shared" ref="P53:Q53" si="140">SUM(P54:P55)</f>
        <v>0</v>
      </c>
      <c r="Q53" s="141">
        <f t="shared" si="140"/>
        <v>0</v>
      </c>
      <c r="R53" s="142"/>
      <c r="S53" s="143">
        <f t="shared" ref="S53:T53" si="141">SUM(S54:S55)</f>
        <v>0</v>
      </c>
      <c r="T53" s="141">
        <f t="shared" si="141"/>
        <v>0</v>
      </c>
      <c r="U53" s="142"/>
      <c r="V53" s="143">
        <f t="shared" ref="V53:X53" si="142">SUM(V54:V55)</f>
        <v>0</v>
      </c>
      <c r="W53" s="143">
        <f t="shared" si="142"/>
        <v>0</v>
      </c>
      <c r="X53" s="143">
        <f t="shared" si="142"/>
        <v>0</v>
      </c>
      <c r="Y53" s="143">
        <f t="shared" si="129"/>
        <v>0</v>
      </c>
      <c r="Z53" s="143" t="e">
        <f t="shared" si="130"/>
        <v>#DIV/0!</v>
      </c>
      <c r="AA53" s="145"/>
      <c r="AB53" s="117"/>
      <c r="AC53" s="117"/>
      <c r="AD53" s="117"/>
      <c r="AE53" s="117"/>
      <c r="AF53" s="117"/>
      <c r="AG53" s="117"/>
    </row>
    <row r="54" spans="1:33" ht="30" customHeight="1" x14ac:dyDescent="0.5">
      <c r="A54" s="118" t="s">
        <v>71</v>
      </c>
      <c r="B54" s="119" t="s">
        <v>135</v>
      </c>
      <c r="C54" s="186" t="s">
        <v>136</v>
      </c>
      <c r="D54" s="121" t="s">
        <v>137</v>
      </c>
      <c r="E54" s="369" t="s">
        <v>138</v>
      </c>
      <c r="F54" s="370"/>
      <c r="G54" s="371"/>
      <c r="H54" s="369" t="s">
        <v>138</v>
      </c>
      <c r="I54" s="370"/>
      <c r="J54" s="371"/>
      <c r="K54" s="122"/>
      <c r="L54" s="123"/>
      <c r="M54" s="124">
        <f t="shared" ref="M54:M55" si="143">K54*L54</f>
        <v>0</v>
      </c>
      <c r="N54" s="122"/>
      <c r="O54" s="123"/>
      <c r="P54" s="124">
        <f t="shared" ref="P54:P55" si="144">N54*O54</f>
        <v>0</v>
      </c>
      <c r="Q54" s="122"/>
      <c r="R54" s="123"/>
      <c r="S54" s="124">
        <f t="shared" ref="S54:S55" si="145">Q54*R54</f>
        <v>0</v>
      </c>
      <c r="T54" s="122"/>
      <c r="U54" s="123"/>
      <c r="V54" s="124">
        <f t="shared" ref="V54:V55" si="146">T54*U54</f>
        <v>0</v>
      </c>
      <c r="W54" s="137">
        <f t="shared" ref="W54:W55" si="147">G54+M54+S54</f>
        <v>0</v>
      </c>
      <c r="X54" s="126">
        <f t="shared" ref="X54:X55" si="148">J54+P54+V54</f>
        <v>0</v>
      </c>
      <c r="Y54" s="126">
        <f t="shared" si="129"/>
        <v>0</v>
      </c>
      <c r="Z54" s="127" t="e">
        <f t="shared" si="130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5">
      <c r="A55" s="131" t="s">
        <v>71</v>
      </c>
      <c r="B55" s="132" t="s">
        <v>139</v>
      </c>
      <c r="C55" s="162" t="s">
        <v>140</v>
      </c>
      <c r="D55" s="133" t="s">
        <v>137</v>
      </c>
      <c r="E55" s="343"/>
      <c r="F55" s="372"/>
      <c r="G55" s="344"/>
      <c r="H55" s="343"/>
      <c r="I55" s="372"/>
      <c r="J55" s="344"/>
      <c r="K55" s="148"/>
      <c r="L55" s="149"/>
      <c r="M55" s="150">
        <f t="shared" si="143"/>
        <v>0</v>
      </c>
      <c r="N55" s="148"/>
      <c r="O55" s="149"/>
      <c r="P55" s="150">
        <f t="shared" si="144"/>
        <v>0</v>
      </c>
      <c r="Q55" s="148"/>
      <c r="R55" s="149"/>
      <c r="S55" s="150">
        <f t="shared" si="145"/>
        <v>0</v>
      </c>
      <c r="T55" s="148"/>
      <c r="U55" s="149"/>
      <c r="V55" s="150">
        <f t="shared" si="146"/>
        <v>0</v>
      </c>
      <c r="W55" s="137">
        <f t="shared" si="147"/>
        <v>0</v>
      </c>
      <c r="X55" s="126">
        <f t="shared" si="148"/>
        <v>0</v>
      </c>
      <c r="Y55" s="164">
        <f t="shared" si="129"/>
        <v>0</v>
      </c>
      <c r="Z55" s="127" t="e">
        <f t="shared" si="130"/>
        <v>#DIV/0!</v>
      </c>
      <c r="AA55" s="151"/>
      <c r="AB55" s="130"/>
      <c r="AC55" s="130"/>
      <c r="AD55" s="130"/>
      <c r="AE55" s="130"/>
      <c r="AF55" s="130"/>
      <c r="AG55" s="130"/>
    </row>
    <row r="56" spans="1:33" ht="30" customHeight="1" x14ac:dyDescent="0.5">
      <c r="A56" s="165" t="s">
        <v>141</v>
      </c>
      <c r="B56" s="166"/>
      <c r="C56" s="167"/>
      <c r="D56" s="168"/>
      <c r="E56" s="172">
        <f>E49</f>
        <v>0</v>
      </c>
      <c r="F56" s="188"/>
      <c r="G56" s="171">
        <f t="shared" ref="G56:H56" si="149">G49</f>
        <v>0</v>
      </c>
      <c r="H56" s="172">
        <f t="shared" si="149"/>
        <v>0</v>
      </c>
      <c r="I56" s="188"/>
      <c r="J56" s="171">
        <f>J49</f>
        <v>0</v>
      </c>
      <c r="K56" s="189">
        <f>K53+K49</f>
        <v>0</v>
      </c>
      <c r="L56" s="188"/>
      <c r="M56" s="171">
        <f t="shared" ref="M56:N56" si="150">M53+M49</f>
        <v>0</v>
      </c>
      <c r="N56" s="189">
        <f t="shared" si="150"/>
        <v>0</v>
      </c>
      <c r="O56" s="188"/>
      <c r="P56" s="171">
        <f t="shared" ref="P56:Q56" si="151">P53+P49</f>
        <v>0</v>
      </c>
      <c r="Q56" s="189">
        <f t="shared" si="151"/>
        <v>0</v>
      </c>
      <c r="R56" s="188"/>
      <c r="S56" s="171">
        <f t="shared" ref="S56:T56" si="152">S53+S49</f>
        <v>0</v>
      </c>
      <c r="T56" s="189">
        <f t="shared" si="152"/>
        <v>0</v>
      </c>
      <c r="U56" s="188"/>
      <c r="V56" s="171">
        <f t="shared" ref="V56:X56" si="153">V53+V49</f>
        <v>0</v>
      </c>
      <c r="W56" s="190">
        <f t="shared" si="153"/>
        <v>0</v>
      </c>
      <c r="X56" s="190">
        <f t="shared" si="153"/>
        <v>0</v>
      </c>
      <c r="Y56" s="190">
        <f t="shared" si="129"/>
        <v>0</v>
      </c>
      <c r="Z56" s="190" t="e">
        <f t="shared" si="130"/>
        <v>#DIV/0!</v>
      </c>
      <c r="AA56" s="176"/>
      <c r="AB56" s="130"/>
      <c r="AC56" s="130"/>
      <c r="AD56" s="130"/>
      <c r="AE56" s="6"/>
      <c r="AF56" s="6"/>
      <c r="AG56" s="6"/>
    </row>
    <row r="57" spans="1:33" ht="30" customHeight="1" x14ac:dyDescent="0.5">
      <c r="A57" s="177" t="s">
        <v>66</v>
      </c>
      <c r="B57" s="178">
        <v>4</v>
      </c>
      <c r="C57" s="179" t="s">
        <v>142</v>
      </c>
      <c r="D57" s="180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81"/>
      <c r="Z57" s="105"/>
      <c r="AA57" s="106"/>
      <c r="AB57" s="6"/>
      <c r="AC57" s="6"/>
      <c r="AD57" s="6"/>
      <c r="AE57" s="6"/>
      <c r="AF57" s="6"/>
      <c r="AG57" s="6"/>
    </row>
    <row r="58" spans="1:33" ht="30" customHeight="1" x14ac:dyDescent="0.5">
      <c r="A58" s="107" t="s">
        <v>68</v>
      </c>
      <c r="B58" s="154" t="s">
        <v>143</v>
      </c>
      <c r="C58" s="191" t="s">
        <v>144</v>
      </c>
      <c r="D58" s="110"/>
      <c r="E58" s="111">
        <f>SUM(E59:E61)</f>
        <v>0</v>
      </c>
      <c r="F58" s="112"/>
      <c r="G58" s="113">
        <f t="shared" ref="G58:H58" si="154">SUM(G59:G61)</f>
        <v>0</v>
      </c>
      <c r="H58" s="111">
        <f t="shared" si="154"/>
        <v>0</v>
      </c>
      <c r="I58" s="112"/>
      <c r="J58" s="113">
        <f t="shared" ref="J58:K58" si="155">SUM(J59:J61)</f>
        <v>0</v>
      </c>
      <c r="K58" s="111">
        <f t="shared" si="155"/>
        <v>0</v>
      </c>
      <c r="L58" s="112"/>
      <c r="M58" s="113">
        <f t="shared" ref="M58:N58" si="156">SUM(M59:M61)</f>
        <v>0</v>
      </c>
      <c r="N58" s="111">
        <f t="shared" si="156"/>
        <v>0</v>
      </c>
      <c r="O58" s="112"/>
      <c r="P58" s="113">
        <f t="shared" ref="P58:Q58" si="157">SUM(P59:P61)</f>
        <v>0</v>
      </c>
      <c r="Q58" s="111">
        <f t="shared" si="157"/>
        <v>0</v>
      </c>
      <c r="R58" s="112"/>
      <c r="S58" s="113">
        <f t="shared" ref="S58:T58" si="158">SUM(S59:S61)</f>
        <v>0</v>
      </c>
      <c r="T58" s="111">
        <f t="shared" si="158"/>
        <v>0</v>
      </c>
      <c r="U58" s="112"/>
      <c r="V58" s="113">
        <f t="shared" ref="V58:X58" si="159">SUM(V59:V61)</f>
        <v>0</v>
      </c>
      <c r="W58" s="113">
        <f t="shared" si="159"/>
        <v>0</v>
      </c>
      <c r="X58" s="113">
        <f t="shared" si="159"/>
        <v>0</v>
      </c>
      <c r="Y58" s="192">
        <f t="shared" ref="Y58:Y90" si="160">W58-X58</f>
        <v>0</v>
      </c>
      <c r="Z58" s="115" t="e">
        <f t="shared" ref="Z58:Z90" si="161">Y58/W58</f>
        <v>#DIV/0!</v>
      </c>
      <c r="AA58" s="116"/>
      <c r="AB58" s="117"/>
      <c r="AC58" s="117"/>
      <c r="AD58" s="117"/>
      <c r="AE58" s="117"/>
      <c r="AF58" s="117"/>
      <c r="AG58" s="117"/>
    </row>
    <row r="59" spans="1:33" ht="30" customHeight="1" x14ac:dyDescent="0.5">
      <c r="A59" s="118" t="s">
        <v>71</v>
      </c>
      <c r="B59" s="119" t="s">
        <v>145</v>
      </c>
      <c r="C59" s="186" t="s">
        <v>146</v>
      </c>
      <c r="D59" s="193" t="s">
        <v>147</v>
      </c>
      <c r="E59" s="194"/>
      <c r="F59" s="195"/>
      <c r="G59" s="196">
        <f t="shared" ref="G59:G61" si="162">E59*F59</f>
        <v>0</v>
      </c>
      <c r="H59" s="194"/>
      <c r="I59" s="195"/>
      <c r="J59" s="196">
        <f t="shared" ref="J59:J61" si="163">H59*I59</f>
        <v>0</v>
      </c>
      <c r="K59" s="122"/>
      <c r="L59" s="195"/>
      <c r="M59" s="124">
        <f t="shared" ref="M59:M61" si="164">K59*L59</f>
        <v>0</v>
      </c>
      <c r="N59" s="122"/>
      <c r="O59" s="195"/>
      <c r="P59" s="124">
        <f t="shared" ref="P59:P61" si="165">N59*O59</f>
        <v>0</v>
      </c>
      <c r="Q59" s="122"/>
      <c r="R59" s="195"/>
      <c r="S59" s="124">
        <f t="shared" ref="S59:S61" si="166">Q59*R59</f>
        <v>0</v>
      </c>
      <c r="T59" s="122"/>
      <c r="U59" s="195"/>
      <c r="V59" s="124">
        <f t="shared" ref="V59:V61" si="167">T59*U59</f>
        <v>0</v>
      </c>
      <c r="W59" s="125">
        <f t="shared" ref="W59:W61" si="168">G59+M59+S59</f>
        <v>0</v>
      </c>
      <c r="X59" s="126">
        <f t="shared" ref="X59:X61" si="169">J59+P59+V59</f>
        <v>0</v>
      </c>
      <c r="Y59" s="126">
        <f t="shared" si="160"/>
        <v>0</v>
      </c>
      <c r="Z59" s="127" t="e">
        <f t="shared" si="161"/>
        <v>#DIV/0!</v>
      </c>
      <c r="AA59" s="128"/>
      <c r="AB59" s="130"/>
      <c r="AC59" s="130"/>
      <c r="AD59" s="130"/>
      <c r="AE59" s="130"/>
      <c r="AF59" s="130"/>
      <c r="AG59" s="130"/>
    </row>
    <row r="60" spans="1:33" ht="30" customHeight="1" x14ac:dyDescent="0.5">
      <c r="A60" s="118" t="s">
        <v>71</v>
      </c>
      <c r="B60" s="119" t="s">
        <v>148</v>
      </c>
      <c r="C60" s="186" t="s">
        <v>146</v>
      </c>
      <c r="D60" s="193" t="s">
        <v>147</v>
      </c>
      <c r="E60" s="194"/>
      <c r="F60" s="195"/>
      <c r="G60" s="196">
        <f t="shared" si="162"/>
        <v>0</v>
      </c>
      <c r="H60" s="194"/>
      <c r="I60" s="195"/>
      <c r="J60" s="196">
        <f t="shared" si="163"/>
        <v>0</v>
      </c>
      <c r="K60" s="122"/>
      <c r="L60" s="195"/>
      <c r="M60" s="124">
        <f t="shared" si="164"/>
        <v>0</v>
      </c>
      <c r="N60" s="122"/>
      <c r="O60" s="195"/>
      <c r="P60" s="124">
        <f t="shared" si="165"/>
        <v>0</v>
      </c>
      <c r="Q60" s="122"/>
      <c r="R60" s="195"/>
      <c r="S60" s="124">
        <f t="shared" si="166"/>
        <v>0</v>
      </c>
      <c r="T60" s="122"/>
      <c r="U60" s="195"/>
      <c r="V60" s="124">
        <f t="shared" si="167"/>
        <v>0</v>
      </c>
      <c r="W60" s="125">
        <f t="shared" si="168"/>
        <v>0</v>
      </c>
      <c r="X60" s="126">
        <f t="shared" si="169"/>
        <v>0</v>
      </c>
      <c r="Y60" s="126">
        <f t="shared" si="160"/>
        <v>0</v>
      </c>
      <c r="Z60" s="127" t="e">
        <f t="shared" si="161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5">
      <c r="A61" s="146" t="s">
        <v>71</v>
      </c>
      <c r="B61" s="132" t="s">
        <v>149</v>
      </c>
      <c r="C61" s="162" t="s">
        <v>146</v>
      </c>
      <c r="D61" s="193" t="s">
        <v>147</v>
      </c>
      <c r="E61" s="197"/>
      <c r="F61" s="198"/>
      <c r="G61" s="199">
        <f t="shared" si="162"/>
        <v>0</v>
      </c>
      <c r="H61" s="197"/>
      <c r="I61" s="198"/>
      <c r="J61" s="199">
        <f t="shared" si="163"/>
        <v>0</v>
      </c>
      <c r="K61" s="134"/>
      <c r="L61" s="198"/>
      <c r="M61" s="136">
        <f t="shared" si="164"/>
        <v>0</v>
      </c>
      <c r="N61" s="134"/>
      <c r="O61" s="198"/>
      <c r="P61" s="136">
        <f t="shared" si="165"/>
        <v>0</v>
      </c>
      <c r="Q61" s="134"/>
      <c r="R61" s="198"/>
      <c r="S61" s="136">
        <f t="shared" si="166"/>
        <v>0</v>
      </c>
      <c r="T61" s="134"/>
      <c r="U61" s="198"/>
      <c r="V61" s="136">
        <f t="shared" si="167"/>
        <v>0</v>
      </c>
      <c r="W61" s="137">
        <f t="shared" si="168"/>
        <v>0</v>
      </c>
      <c r="X61" s="126">
        <f t="shared" si="169"/>
        <v>0</v>
      </c>
      <c r="Y61" s="126">
        <f t="shared" si="160"/>
        <v>0</v>
      </c>
      <c r="Z61" s="127" t="e">
        <f t="shared" si="161"/>
        <v>#DIV/0!</v>
      </c>
      <c r="AA61" s="138"/>
      <c r="AB61" s="130"/>
      <c r="AC61" s="130"/>
      <c r="AD61" s="130"/>
      <c r="AE61" s="130"/>
      <c r="AF61" s="130"/>
      <c r="AG61" s="130"/>
    </row>
    <row r="62" spans="1:33" ht="30" customHeight="1" x14ac:dyDescent="0.5">
      <c r="A62" s="107" t="s">
        <v>68</v>
      </c>
      <c r="B62" s="154" t="s">
        <v>150</v>
      </c>
      <c r="C62" s="152" t="s">
        <v>151</v>
      </c>
      <c r="D62" s="140"/>
      <c r="E62" s="141">
        <f>SUM(E63:E77)</f>
        <v>90</v>
      </c>
      <c r="F62" s="142"/>
      <c r="G62" s="143">
        <f>SUM(G63:G77)</f>
        <v>49560</v>
      </c>
      <c r="H62" s="141">
        <f>SUM(H63:H77)</f>
        <v>90</v>
      </c>
      <c r="I62" s="142"/>
      <c r="J62" s="143">
        <f>SUM(J63:J77)</f>
        <v>49560</v>
      </c>
      <c r="K62" s="141">
        <f>SUM(K63:K77)</f>
        <v>0</v>
      </c>
      <c r="L62" s="142"/>
      <c r="M62" s="143">
        <f>SUM(M63:M77)</f>
        <v>0</v>
      </c>
      <c r="N62" s="141">
        <f>SUM(N63:N77)</f>
        <v>0</v>
      </c>
      <c r="O62" s="142"/>
      <c r="P62" s="143">
        <f>SUM(P63:P77)</f>
        <v>0</v>
      </c>
      <c r="Q62" s="141">
        <f>SUM(Q63:Q77)</f>
        <v>0</v>
      </c>
      <c r="R62" s="142"/>
      <c r="S62" s="143">
        <f>SUM(S63:S77)</f>
        <v>0</v>
      </c>
      <c r="T62" s="141">
        <f>SUM(T63:T77)</f>
        <v>0</v>
      </c>
      <c r="U62" s="142"/>
      <c r="V62" s="143">
        <f>SUM(V63:V77)</f>
        <v>0</v>
      </c>
      <c r="W62" s="143">
        <f>SUM(W63:W77)</f>
        <v>49560</v>
      </c>
      <c r="X62" s="143">
        <f>SUM(X63:X77)</f>
        <v>49560</v>
      </c>
      <c r="Y62" s="143">
        <f t="shared" si="160"/>
        <v>0</v>
      </c>
      <c r="Z62" s="143">
        <f t="shared" si="161"/>
        <v>0</v>
      </c>
      <c r="AA62" s="145"/>
      <c r="AB62" s="117"/>
      <c r="AC62" s="117"/>
      <c r="AD62" s="117"/>
      <c r="AE62" s="117"/>
      <c r="AF62" s="117"/>
      <c r="AG62" s="117"/>
    </row>
    <row r="63" spans="1:33" ht="30" customHeight="1" x14ac:dyDescent="0.5">
      <c r="A63" s="118" t="s">
        <v>71</v>
      </c>
      <c r="B63" s="119" t="s">
        <v>152</v>
      </c>
      <c r="C63" s="200" t="s">
        <v>342</v>
      </c>
      <c r="D63" s="201" t="s">
        <v>331</v>
      </c>
      <c r="E63" s="122">
        <v>6</v>
      </c>
      <c r="F63" s="123">
        <v>1600</v>
      </c>
      <c r="G63" s="124">
        <f t="shared" ref="G63:G77" si="170">E63*F63</f>
        <v>9600</v>
      </c>
      <c r="H63" s="122">
        <v>6</v>
      </c>
      <c r="I63" s="123">
        <v>1600</v>
      </c>
      <c r="J63" s="124">
        <f t="shared" ref="J63:J64" si="171">H63*I63</f>
        <v>9600</v>
      </c>
      <c r="K63" s="122"/>
      <c r="L63" s="123"/>
      <c r="M63" s="124">
        <f t="shared" ref="M63:M64" si="172">K63*L63</f>
        <v>0</v>
      </c>
      <c r="N63" s="122"/>
      <c r="O63" s="123"/>
      <c r="P63" s="124">
        <f t="shared" ref="P63:P64" si="173">N63*O63</f>
        <v>0</v>
      </c>
      <c r="Q63" s="122"/>
      <c r="R63" s="123"/>
      <c r="S63" s="124">
        <f t="shared" ref="S63:S64" si="174">Q63*R63</f>
        <v>0</v>
      </c>
      <c r="T63" s="122"/>
      <c r="U63" s="123"/>
      <c r="V63" s="124">
        <f t="shared" ref="V63:V64" si="175">T63*U63</f>
        <v>0</v>
      </c>
      <c r="W63" s="125">
        <f t="shared" ref="W63:W64" si="176">G63+M63+S63</f>
        <v>9600</v>
      </c>
      <c r="X63" s="126">
        <f t="shared" ref="X63:X64" si="177">J63+P63+V63</f>
        <v>9600</v>
      </c>
      <c r="Y63" s="126">
        <f t="shared" si="160"/>
        <v>0</v>
      </c>
      <c r="Z63" s="127">
        <f t="shared" si="161"/>
        <v>0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5">
      <c r="A64" s="118" t="s">
        <v>71</v>
      </c>
      <c r="B64" s="119" t="s">
        <v>153</v>
      </c>
      <c r="C64" s="200" t="s">
        <v>343</v>
      </c>
      <c r="D64" s="201" t="s">
        <v>331</v>
      </c>
      <c r="E64" s="122">
        <v>6</v>
      </c>
      <c r="F64" s="123">
        <v>750</v>
      </c>
      <c r="G64" s="124">
        <f t="shared" si="170"/>
        <v>4500</v>
      </c>
      <c r="H64" s="122">
        <v>6</v>
      </c>
      <c r="I64" s="123">
        <v>750</v>
      </c>
      <c r="J64" s="124">
        <f t="shared" si="171"/>
        <v>4500</v>
      </c>
      <c r="K64" s="122"/>
      <c r="L64" s="123"/>
      <c r="M64" s="124">
        <f t="shared" si="172"/>
        <v>0</v>
      </c>
      <c r="N64" s="122"/>
      <c r="O64" s="123"/>
      <c r="P64" s="124">
        <f t="shared" si="173"/>
        <v>0</v>
      </c>
      <c r="Q64" s="122"/>
      <c r="R64" s="123"/>
      <c r="S64" s="124">
        <f t="shared" si="174"/>
        <v>0</v>
      </c>
      <c r="T64" s="122"/>
      <c r="U64" s="123"/>
      <c r="V64" s="124">
        <f t="shared" si="175"/>
        <v>0</v>
      </c>
      <c r="W64" s="125">
        <f t="shared" si="176"/>
        <v>4500</v>
      </c>
      <c r="X64" s="126">
        <f t="shared" si="177"/>
        <v>4500</v>
      </c>
      <c r="Y64" s="126">
        <f t="shared" si="160"/>
        <v>0</v>
      </c>
      <c r="Z64" s="127">
        <f t="shared" si="161"/>
        <v>0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5">
      <c r="A65" s="118" t="s">
        <v>71</v>
      </c>
      <c r="B65" s="119" t="s">
        <v>154</v>
      </c>
      <c r="C65" s="202" t="s">
        <v>344</v>
      </c>
      <c r="D65" s="201" t="s">
        <v>331</v>
      </c>
      <c r="E65" s="134">
        <v>6</v>
      </c>
      <c r="F65" s="135">
        <v>800</v>
      </c>
      <c r="G65" s="124">
        <f t="shared" si="170"/>
        <v>4800</v>
      </c>
      <c r="H65" s="134">
        <v>6</v>
      </c>
      <c r="I65" s="135">
        <v>800</v>
      </c>
      <c r="J65" s="124">
        <f t="shared" ref="J65:J77" si="178">H65*I65</f>
        <v>4800</v>
      </c>
      <c r="K65" s="122"/>
      <c r="L65" s="123"/>
      <c r="M65" s="124">
        <f t="shared" ref="M65:M77" si="179">K65*L65</f>
        <v>0</v>
      </c>
      <c r="N65" s="122"/>
      <c r="O65" s="123"/>
      <c r="P65" s="124">
        <f t="shared" ref="P65:P77" si="180">N65*O65</f>
        <v>0</v>
      </c>
      <c r="Q65" s="122"/>
      <c r="R65" s="123"/>
      <c r="S65" s="124">
        <f t="shared" ref="S65:S77" si="181">Q65*R65</f>
        <v>0</v>
      </c>
      <c r="T65" s="134"/>
      <c r="U65" s="135"/>
      <c r="V65" s="124">
        <f t="shared" ref="V65:V77" si="182">T65*U65</f>
        <v>0</v>
      </c>
      <c r="W65" s="125">
        <f t="shared" ref="W65:W77" si="183">G65+M65+S65</f>
        <v>4800</v>
      </c>
      <c r="X65" s="126">
        <f t="shared" ref="X65:X77" si="184">J65+P65+V65</f>
        <v>4800</v>
      </c>
      <c r="Y65" s="126">
        <f t="shared" ref="Y65:Y77" si="185">W65-X65</f>
        <v>0</v>
      </c>
      <c r="Z65" s="127">
        <f t="shared" ref="Z65:Z77" si="186">Y65/W65</f>
        <v>0</v>
      </c>
      <c r="AA65" s="138"/>
      <c r="AB65" s="130"/>
      <c r="AC65" s="130"/>
      <c r="AD65" s="130"/>
      <c r="AE65" s="130"/>
      <c r="AF65" s="130"/>
      <c r="AG65" s="130"/>
    </row>
    <row r="66" spans="1:33" ht="30" customHeight="1" x14ac:dyDescent="0.5">
      <c r="A66" s="118" t="s">
        <v>71</v>
      </c>
      <c r="B66" s="119" t="s">
        <v>319</v>
      </c>
      <c r="C66" s="202" t="s">
        <v>332</v>
      </c>
      <c r="D66" s="201" t="s">
        <v>331</v>
      </c>
      <c r="E66" s="134">
        <v>6</v>
      </c>
      <c r="F66" s="135">
        <v>480</v>
      </c>
      <c r="G66" s="124">
        <f t="shared" si="170"/>
        <v>2880</v>
      </c>
      <c r="H66" s="134">
        <v>6</v>
      </c>
      <c r="I66" s="135">
        <v>480</v>
      </c>
      <c r="J66" s="124">
        <f t="shared" si="178"/>
        <v>2880</v>
      </c>
      <c r="K66" s="122"/>
      <c r="L66" s="123"/>
      <c r="M66" s="124">
        <f t="shared" si="179"/>
        <v>0</v>
      </c>
      <c r="N66" s="122"/>
      <c r="O66" s="123"/>
      <c r="P66" s="124">
        <f t="shared" si="180"/>
        <v>0</v>
      </c>
      <c r="Q66" s="122"/>
      <c r="R66" s="123"/>
      <c r="S66" s="124">
        <f t="shared" si="181"/>
        <v>0</v>
      </c>
      <c r="T66" s="134"/>
      <c r="U66" s="135"/>
      <c r="V66" s="124">
        <f t="shared" si="182"/>
        <v>0</v>
      </c>
      <c r="W66" s="125">
        <f t="shared" si="183"/>
        <v>2880</v>
      </c>
      <c r="X66" s="126">
        <f t="shared" si="184"/>
        <v>2880</v>
      </c>
      <c r="Y66" s="126">
        <f t="shared" si="185"/>
        <v>0</v>
      </c>
      <c r="Z66" s="127">
        <f t="shared" si="186"/>
        <v>0</v>
      </c>
      <c r="AA66" s="138"/>
      <c r="AB66" s="130"/>
      <c r="AC66" s="130"/>
      <c r="AD66" s="130"/>
      <c r="AE66" s="130"/>
      <c r="AF66" s="130"/>
      <c r="AG66" s="130"/>
    </row>
    <row r="67" spans="1:33" ht="30" customHeight="1" x14ac:dyDescent="0.5">
      <c r="A67" s="118" t="s">
        <v>71</v>
      </c>
      <c r="B67" s="119" t="s">
        <v>320</v>
      </c>
      <c r="C67" s="202" t="s">
        <v>333</v>
      </c>
      <c r="D67" s="201" t="s">
        <v>331</v>
      </c>
      <c r="E67" s="134">
        <v>6</v>
      </c>
      <c r="F67" s="135">
        <v>300</v>
      </c>
      <c r="G67" s="124">
        <f t="shared" si="170"/>
        <v>1800</v>
      </c>
      <c r="H67" s="134">
        <v>6</v>
      </c>
      <c r="I67" s="135">
        <v>300</v>
      </c>
      <c r="J67" s="124">
        <f t="shared" si="178"/>
        <v>1800</v>
      </c>
      <c r="K67" s="122"/>
      <c r="L67" s="123"/>
      <c r="M67" s="124">
        <f t="shared" si="179"/>
        <v>0</v>
      </c>
      <c r="N67" s="122"/>
      <c r="O67" s="123"/>
      <c r="P67" s="124">
        <f t="shared" si="180"/>
        <v>0</v>
      </c>
      <c r="Q67" s="122"/>
      <c r="R67" s="123"/>
      <c r="S67" s="124">
        <f t="shared" si="181"/>
        <v>0</v>
      </c>
      <c r="T67" s="134"/>
      <c r="U67" s="135"/>
      <c r="V67" s="124">
        <f t="shared" si="182"/>
        <v>0</v>
      </c>
      <c r="W67" s="125">
        <f t="shared" si="183"/>
        <v>1800</v>
      </c>
      <c r="X67" s="126">
        <f t="shared" si="184"/>
        <v>1800</v>
      </c>
      <c r="Y67" s="126">
        <f t="shared" si="185"/>
        <v>0</v>
      </c>
      <c r="Z67" s="127">
        <f t="shared" si="186"/>
        <v>0</v>
      </c>
      <c r="AA67" s="138"/>
      <c r="AB67" s="130"/>
      <c r="AC67" s="130"/>
      <c r="AD67" s="130"/>
      <c r="AE67" s="130"/>
      <c r="AF67" s="130"/>
      <c r="AG67" s="130"/>
    </row>
    <row r="68" spans="1:33" ht="30" customHeight="1" x14ac:dyDescent="0.5">
      <c r="A68" s="118" t="s">
        <v>71</v>
      </c>
      <c r="B68" s="119" t="s">
        <v>321</v>
      </c>
      <c r="C68" s="202" t="s">
        <v>345</v>
      </c>
      <c r="D68" s="201" t="s">
        <v>331</v>
      </c>
      <c r="E68" s="134">
        <v>6</v>
      </c>
      <c r="F68" s="135">
        <v>760</v>
      </c>
      <c r="G68" s="124">
        <f t="shared" si="170"/>
        <v>4560</v>
      </c>
      <c r="H68" s="134">
        <v>6</v>
      </c>
      <c r="I68" s="135">
        <v>760</v>
      </c>
      <c r="J68" s="124">
        <f t="shared" si="178"/>
        <v>4560</v>
      </c>
      <c r="K68" s="122"/>
      <c r="L68" s="123"/>
      <c r="M68" s="124">
        <f t="shared" si="179"/>
        <v>0</v>
      </c>
      <c r="N68" s="122"/>
      <c r="O68" s="123"/>
      <c r="P68" s="124">
        <f t="shared" si="180"/>
        <v>0</v>
      </c>
      <c r="Q68" s="122"/>
      <c r="R68" s="123"/>
      <c r="S68" s="124">
        <f t="shared" si="181"/>
        <v>0</v>
      </c>
      <c r="T68" s="134"/>
      <c r="U68" s="135"/>
      <c r="V68" s="124">
        <f t="shared" si="182"/>
        <v>0</v>
      </c>
      <c r="W68" s="125">
        <f t="shared" si="183"/>
        <v>4560</v>
      </c>
      <c r="X68" s="126">
        <f t="shared" si="184"/>
        <v>4560</v>
      </c>
      <c r="Y68" s="126">
        <f t="shared" si="185"/>
        <v>0</v>
      </c>
      <c r="Z68" s="127">
        <f t="shared" si="186"/>
        <v>0</v>
      </c>
      <c r="AA68" s="138"/>
      <c r="AB68" s="130"/>
      <c r="AC68" s="130"/>
      <c r="AD68" s="130"/>
      <c r="AE68" s="130"/>
      <c r="AF68" s="130"/>
      <c r="AG68" s="130"/>
    </row>
    <row r="69" spans="1:33" ht="30" customHeight="1" x14ac:dyDescent="0.5">
      <c r="A69" s="118" t="s">
        <v>71</v>
      </c>
      <c r="B69" s="119" t="s">
        <v>322</v>
      </c>
      <c r="C69" s="202" t="s">
        <v>334</v>
      </c>
      <c r="D69" s="201" t="s">
        <v>331</v>
      </c>
      <c r="E69" s="134">
        <v>6</v>
      </c>
      <c r="F69" s="135">
        <v>130</v>
      </c>
      <c r="G69" s="124">
        <f t="shared" si="170"/>
        <v>780</v>
      </c>
      <c r="H69" s="134">
        <v>6</v>
      </c>
      <c r="I69" s="135">
        <v>130</v>
      </c>
      <c r="J69" s="124">
        <f t="shared" si="178"/>
        <v>780</v>
      </c>
      <c r="K69" s="122"/>
      <c r="L69" s="123"/>
      <c r="M69" s="124">
        <f t="shared" si="179"/>
        <v>0</v>
      </c>
      <c r="N69" s="122"/>
      <c r="O69" s="123"/>
      <c r="P69" s="124">
        <f t="shared" si="180"/>
        <v>0</v>
      </c>
      <c r="Q69" s="122"/>
      <c r="R69" s="123"/>
      <c r="S69" s="124">
        <f t="shared" si="181"/>
        <v>0</v>
      </c>
      <c r="T69" s="134"/>
      <c r="U69" s="135"/>
      <c r="V69" s="124">
        <f t="shared" si="182"/>
        <v>0</v>
      </c>
      <c r="W69" s="125">
        <f t="shared" si="183"/>
        <v>780</v>
      </c>
      <c r="X69" s="126">
        <f t="shared" si="184"/>
        <v>780</v>
      </c>
      <c r="Y69" s="126">
        <f t="shared" si="185"/>
        <v>0</v>
      </c>
      <c r="Z69" s="127">
        <f t="shared" si="186"/>
        <v>0</v>
      </c>
      <c r="AA69" s="138"/>
      <c r="AB69" s="130"/>
      <c r="AC69" s="130"/>
      <c r="AD69" s="130"/>
      <c r="AE69" s="130"/>
      <c r="AF69" s="130"/>
      <c r="AG69" s="130"/>
    </row>
    <row r="70" spans="1:33" ht="30" customHeight="1" x14ac:dyDescent="0.5">
      <c r="A70" s="118" t="s">
        <v>71</v>
      </c>
      <c r="B70" s="119" t="s">
        <v>323</v>
      </c>
      <c r="C70" s="202" t="s">
        <v>346</v>
      </c>
      <c r="D70" s="201" t="s">
        <v>331</v>
      </c>
      <c r="E70" s="134">
        <v>6</v>
      </c>
      <c r="F70" s="135">
        <v>370</v>
      </c>
      <c r="G70" s="124">
        <f t="shared" si="170"/>
        <v>2220</v>
      </c>
      <c r="H70" s="134">
        <v>6</v>
      </c>
      <c r="I70" s="135">
        <v>370</v>
      </c>
      <c r="J70" s="124">
        <f t="shared" si="178"/>
        <v>2220</v>
      </c>
      <c r="K70" s="122"/>
      <c r="L70" s="123"/>
      <c r="M70" s="124">
        <f t="shared" si="179"/>
        <v>0</v>
      </c>
      <c r="N70" s="122"/>
      <c r="O70" s="123"/>
      <c r="P70" s="124">
        <f t="shared" si="180"/>
        <v>0</v>
      </c>
      <c r="Q70" s="122"/>
      <c r="R70" s="123"/>
      <c r="S70" s="124">
        <f t="shared" si="181"/>
        <v>0</v>
      </c>
      <c r="T70" s="134"/>
      <c r="U70" s="135"/>
      <c r="V70" s="124">
        <f t="shared" si="182"/>
        <v>0</v>
      </c>
      <c r="W70" s="125">
        <f t="shared" si="183"/>
        <v>2220</v>
      </c>
      <c r="X70" s="126">
        <f t="shared" si="184"/>
        <v>2220</v>
      </c>
      <c r="Y70" s="126">
        <f t="shared" si="185"/>
        <v>0</v>
      </c>
      <c r="Z70" s="127">
        <f t="shared" si="186"/>
        <v>0</v>
      </c>
      <c r="AA70" s="138"/>
      <c r="AB70" s="130"/>
      <c r="AC70" s="130"/>
      <c r="AD70" s="130"/>
      <c r="AE70" s="130"/>
      <c r="AF70" s="130"/>
      <c r="AG70" s="130"/>
    </row>
    <row r="71" spans="1:33" ht="30" customHeight="1" x14ac:dyDescent="0.5">
      <c r="A71" s="118" t="s">
        <v>71</v>
      </c>
      <c r="B71" s="119" t="s">
        <v>324</v>
      </c>
      <c r="C71" s="202" t="s">
        <v>347</v>
      </c>
      <c r="D71" s="201" t="s">
        <v>331</v>
      </c>
      <c r="E71" s="134">
        <v>6</v>
      </c>
      <c r="F71" s="135">
        <v>800</v>
      </c>
      <c r="G71" s="124">
        <f t="shared" si="170"/>
        <v>4800</v>
      </c>
      <c r="H71" s="134">
        <v>6</v>
      </c>
      <c r="I71" s="135">
        <v>800</v>
      </c>
      <c r="J71" s="124">
        <f t="shared" si="178"/>
        <v>4800</v>
      </c>
      <c r="K71" s="122"/>
      <c r="L71" s="123"/>
      <c r="M71" s="124">
        <f t="shared" si="179"/>
        <v>0</v>
      </c>
      <c r="N71" s="122"/>
      <c r="O71" s="123"/>
      <c r="P71" s="124">
        <f t="shared" si="180"/>
        <v>0</v>
      </c>
      <c r="Q71" s="122"/>
      <c r="R71" s="123"/>
      <c r="S71" s="124">
        <f t="shared" si="181"/>
        <v>0</v>
      </c>
      <c r="T71" s="134"/>
      <c r="U71" s="135"/>
      <c r="V71" s="124">
        <f t="shared" si="182"/>
        <v>0</v>
      </c>
      <c r="W71" s="125">
        <f t="shared" si="183"/>
        <v>4800</v>
      </c>
      <c r="X71" s="126">
        <f t="shared" si="184"/>
        <v>4800</v>
      </c>
      <c r="Y71" s="126">
        <f t="shared" si="185"/>
        <v>0</v>
      </c>
      <c r="Z71" s="127">
        <f t="shared" si="186"/>
        <v>0</v>
      </c>
      <c r="AA71" s="138"/>
      <c r="AB71" s="130"/>
      <c r="AC71" s="130"/>
      <c r="AD71" s="130"/>
      <c r="AE71" s="130"/>
      <c r="AF71" s="130"/>
      <c r="AG71" s="130"/>
    </row>
    <row r="72" spans="1:33" ht="30" customHeight="1" x14ac:dyDescent="0.5">
      <c r="A72" s="118" t="s">
        <v>71</v>
      </c>
      <c r="B72" s="119" t="s">
        <v>325</v>
      </c>
      <c r="C72" s="202" t="s">
        <v>348</v>
      </c>
      <c r="D72" s="201" t="s">
        <v>331</v>
      </c>
      <c r="E72" s="134">
        <v>6</v>
      </c>
      <c r="F72" s="135">
        <v>220</v>
      </c>
      <c r="G72" s="124">
        <f t="shared" si="170"/>
        <v>1320</v>
      </c>
      <c r="H72" s="134">
        <v>6</v>
      </c>
      <c r="I72" s="135">
        <v>220</v>
      </c>
      <c r="J72" s="124">
        <f t="shared" si="178"/>
        <v>1320</v>
      </c>
      <c r="K72" s="122"/>
      <c r="L72" s="123"/>
      <c r="M72" s="124">
        <f t="shared" si="179"/>
        <v>0</v>
      </c>
      <c r="N72" s="122"/>
      <c r="O72" s="123"/>
      <c r="P72" s="124">
        <f t="shared" si="180"/>
        <v>0</v>
      </c>
      <c r="Q72" s="122"/>
      <c r="R72" s="123"/>
      <c r="S72" s="124">
        <f t="shared" si="181"/>
        <v>0</v>
      </c>
      <c r="T72" s="134"/>
      <c r="U72" s="135"/>
      <c r="V72" s="124">
        <f t="shared" si="182"/>
        <v>0</v>
      </c>
      <c r="W72" s="125">
        <f t="shared" si="183"/>
        <v>1320</v>
      </c>
      <c r="X72" s="126">
        <f t="shared" si="184"/>
        <v>1320</v>
      </c>
      <c r="Y72" s="126">
        <f t="shared" si="185"/>
        <v>0</v>
      </c>
      <c r="Z72" s="127">
        <f t="shared" si="186"/>
        <v>0</v>
      </c>
      <c r="AA72" s="138"/>
      <c r="AB72" s="130"/>
      <c r="AC72" s="130"/>
      <c r="AD72" s="130"/>
      <c r="AE72" s="130"/>
      <c r="AF72" s="130"/>
      <c r="AG72" s="130"/>
    </row>
    <row r="73" spans="1:33" ht="30" customHeight="1" x14ac:dyDescent="0.5">
      <c r="A73" s="118" t="s">
        <v>71</v>
      </c>
      <c r="B73" s="119" t="s">
        <v>326</v>
      </c>
      <c r="C73" s="202" t="s">
        <v>349</v>
      </c>
      <c r="D73" s="201" t="s">
        <v>331</v>
      </c>
      <c r="E73" s="134">
        <v>6</v>
      </c>
      <c r="F73" s="135">
        <v>960</v>
      </c>
      <c r="G73" s="124">
        <f t="shared" si="170"/>
        <v>5760</v>
      </c>
      <c r="H73" s="134">
        <v>6</v>
      </c>
      <c r="I73" s="135">
        <v>960</v>
      </c>
      <c r="J73" s="124">
        <f t="shared" si="178"/>
        <v>5760</v>
      </c>
      <c r="K73" s="122"/>
      <c r="L73" s="123"/>
      <c r="M73" s="124">
        <f t="shared" si="179"/>
        <v>0</v>
      </c>
      <c r="N73" s="122"/>
      <c r="O73" s="123"/>
      <c r="P73" s="124">
        <f t="shared" si="180"/>
        <v>0</v>
      </c>
      <c r="Q73" s="122"/>
      <c r="R73" s="123"/>
      <c r="S73" s="124">
        <f t="shared" si="181"/>
        <v>0</v>
      </c>
      <c r="T73" s="134"/>
      <c r="U73" s="135"/>
      <c r="V73" s="124">
        <f t="shared" si="182"/>
        <v>0</v>
      </c>
      <c r="W73" s="125">
        <f t="shared" si="183"/>
        <v>5760</v>
      </c>
      <c r="X73" s="126">
        <f t="shared" si="184"/>
        <v>5760</v>
      </c>
      <c r="Y73" s="126">
        <f t="shared" si="185"/>
        <v>0</v>
      </c>
      <c r="Z73" s="127">
        <f t="shared" si="186"/>
        <v>0</v>
      </c>
      <c r="AA73" s="138"/>
      <c r="AB73" s="130"/>
      <c r="AC73" s="130"/>
      <c r="AD73" s="130"/>
      <c r="AE73" s="130"/>
      <c r="AF73" s="130"/>
      <c r="AG73" s="130"/>
    </row>
    <row r="74" spans="1:33" ht="30" customHeight="1" x14ac:dyDescent="0.5">
      <c r="A74" s="118" t="s">
        <v>71</v>
      </c>
      <c r="B74" s="119" t="s">
        <v>327</v>
      </c>
      <c r="C74" s="202" t="s">
        <v>350</v>
      </c>
      <c r="D74" s="201" t="s">
        <v>331</v>
      </c>
      <c r="E74" s="134">
        <v>6</v>
      </c>
      <c r="F74" s="135">
        <v>250</v>
      </c>
      <c r="G74" s="124">
        <f t="shared" si="170"/>
        <v>1500</v>
      </c>
      <c r="H74" s="134">
        <v>6</v>
      </c>
      <c r="I74" s="135">
        <v>250</v>
      </c>
      <c r="J74" s="124">
        <f t="shared" si="178"/>
        <v>1500</v>
      </c>
      <c r="K74" s="122"/>
      <c r="L74" s="123"/>
      <c r="M74" s="124">
        <f t="shared" si="179"/>
        <v>0</v>
      </c>
      <c r="N74" s="122"/>
      <c r="O74" s="123"/>
      <c r="P74" s="124">
        <f t="shared" si="180"/>
        <v>0</v>
      </c>
      <c r="Q74" s="122"/>
      <c r="R74" s="123"/>
      <c r="S74" s="124">
        <f t="shared" si="181"/>
        <v>0</v>
      </c>
      <c r="T74" s="134"/>
      <c r="U74" s="135"/>
      <c r="V74" s="124">
        <f t="shared" si="182"/>
        <v>0</v>
      </c>
      <c r="W74" s="125">
        <f t="shared" si="183"/>
        <v>1500</v>
      </c>
      <c r="X74" s="126">
        <f t="shared" si="184"/>
        <v>1500</v>
      </c>
      <c r="Y74" s="126">
        <f t="shared" si="185"/>
        <v>0</v>
      </c>
      <c r="Z74" s="127">
        <f t="shared" si="186"/>
        <v>0</v>
      </c>
      <c r="AA74" s="138"/>
      <c r="AB74" s="130"/>
      <c r="AC74" s="130"/>
      <c r="AD74" s="130"/>
      <c r="AE74" s="130"/>
      <c r="AF74" s="130"/>
      <c r="AG74" s="130"/>
    </row>
    <row r="75" spans="1:33" ht="30" customHeight="1" x14ac:dyDescent="0.5">
      <c r="A75" s="118" t="s">
        <v>71</v>
      </c>
      <c r="B75" s="119" t="s">
        <v>328</v>
      </c>
      <c r="C75" s="202" t="s">
        <v>351</v>
      </c>
      <c r="D75" s="201" t="s">
        <v>331</v>
      </c>
      <c r="E75" s="134">
        <v>6</v>
      </c>
      <c r="F75" s="135">
        <v>440</v>
      </c>
      <c r="G75" s="124">
        <f t="shared" si="170"/>
        <v>2640</v>
      </c>
      <c r="H75" s="134">
        <v>6</v>
      </c>
      <c r="I75" s="135">
        <v>440</v>
      </c>
      <c r="J75" s="124">
        <f t="shared" si="178"/>
        <v>2640</v>
      </c>
      <c r="K75" s="122"/>
      <c r="L75" s="123"/>
      <c r="M75" s="124">
        <f t="shared" si="179"/>
        <v>0</v>
      </c>
      <c r="N75" s="122"/>
      <c r="O75" s="123"/>
      <c r="P75" s="124">
        <f t="shared" si="180"/>
        <v>0</v>
      </c>
      <c r="Q75" s="122"/>
      <c r="R75" s="123"/>
      <c r="S75" s="124">
        <f t="shared" si="181"/>
        <v>0</v>
      </c>
      <c r="T75" s="134"/>
      <c r="U75" s="135"/>
      <c r="V75" s="124">
        <f t="shared" si="182"/>
        <v>0</v>
      </c>
      <c r="W75" s="125">
        <f t="shared" si="183"/>
        <v>2640</v>
      </c>
      <c r="X75" s="126">
        <f t="shared" si="184"/>
        <v>2640</v>
      </c>
      <c r="Y75" s="126">
        <f t="shared" si="185"/>
        <v>0</v>
      </c>
      <c r="Z75" s="127">
        <f t="shared" si="186"/>
        <v>0</v>
      </c>
      <c r="AA75" s="138"/>
      <c r="AB75" s="130"/>
      <c r="AC75" s="130"/>
      <c r="AD75" s="130"/>
      <c r="AE75" s="130"/>
      <c r="AF75" s="130"/>
      <c r="AG75" s="130"/>
    </row>
    <row r="76" spans="1:33" ht="30" customHeight="1" x14ac:dyDescent="0.5">
      <c r="A76" s="118" t="s">
        <v>71</v>
      </c>
      <c r="B76" s="119" t="s">
        <v>329</v>
      </c>
      <c r="C76" s="202" t="s">
        <v>352</v>
      </c>
      <c r="D76" s="201" t="s">
        <v>331</v>
      </c>
      <c r="E76" s="134">
        <v>6</v>
      </c>
      <c r="F76" s="135">
        <v>250</v>
      </c>
      <c r="G76" s="124">
        <f t="shared" si="170"/>
        <v>1500</v>
      </c>
      <c r="H76" s="134">
        <v>6</v>
      </c>
      <c r="I76" s="135">
        <v>250</v>
      </c>
      <c r="J76" s="124">
        <f t="shared" si="178"/>
        <v>1500</v>
      </c>
      <c r="K76" s="122"/>
      <c r="L76" s="123"/>
      <c r="M76" s="124">
        <f t="shared" si="179"/>
        <v>0</v>
      </c>
      <c r="N76" s="122"/>
      <c r="O76" s="123"/>
      <c r="P76" s="124">
        <f t="shared" si="180"/>
        <v>0</v>
      </c>
      <c r="Q76" s="122"/>
      <c r="R76" s="123"/>
      <c r="S76" s="124">
        <f t="shared" si="181"/>
        <v>0</v>
      </c>
      <c r="T76" s="134"/>
      <c r="U76" s="135"/>
      <c r="V76" s="124">
        <f t="shared" si="182"/>
        <v>0</v>
      </c>
      <c r="W76" s="125">
        <f t="shared" si="183"/>
        <v>1500</v>
      </c>
      <c r="X76" s="126">
        <f t="shared" si="184"/>
        <v>1500</v>
      </c>
      <c r="Y76" s="126">
        <f t="shared" si="185"/>
        <v>0</v>
      </c>
      <c r="Z76" s="127">
        <f t="shared" si="186"/>
        <v>0</v>
      </c>
      <c r="AA76" s="138"/>
      <c r="AB76" s="130"/>
      <c r="AC76" s="130"/>
      <c r="AD76" s="130"/>
      <c r="AE76" s="130"/>
      <c r="AF76" s="130"/>
      <c r="AG76" s="130"/>
    </row>
    <row r="77" spans="1:33" ht="30" customHeight="1" thickBot="1" x14ac:dyDescent="0.55000000000000004">
      <c r="A77" s="118" t="s">
        <v>71</v>
      </c>
      <c r="B77" s="119" t="s">
        <v>330</v>
      </c>
      <c r="C77" s="202" t="s">
        <v>335</v>
      </c>
      <c r="D77" s="201" t="s">
        <v>331</v>
      </c>
      <c r="E77" s="134">
        <v>6</v>
      </c>
      <c r="F77" s="135">
        <v>150</v>
      </c>
      <c r="G77" s="124">
        <f t="shared" si="170"/>
        <v>900</v>
      </c>
      <c r="H77" s="134">
        <v>6</v>
      </c>
      <c r="I77" s="135">
        <v>150</v>
      </c>
      <c r="J77" s="124">
        <f t="shared" si="178"/>
        <v>900</v>
      </c>
      <c r="K77" s="122"/>
      <c r="L77" s="123"/>
      <c r="M77" s="124">
        <f t="shared" si="179"/>
        <v>0</v>
      </c>
      <c r="N77" s="122"/>
      <c r="O77" s="123"/>
      <c r="P77" s="124">
        <f t="shared" si="180"/>
        <v>0</v>
      </c>
      <c r="Q77" s="122"/>
      <c r="R77" s="123"/>
      <c r="S77" s="124">
        <f t="shared" si="181"/>
        <v>0</v>
      </c>
      <c r="T77" s="134"/>
      <c r="U77" s="135"/>
      <c r="V77" s="124">
        <f t="shared" si="182"/>
        <v>0</v>
      </c>
      <c r="W77" s="125">
        <f t="shared" si="183"/>
        <v>900</v>
      </c>
      <c r="X77" s="126">
        <f t="shared" si="184"/>
        <v>900</v>
      </c>
      <c r="Y77" s="126">
        <f t="shared" si="185"/>
        <v>0</v>
      </c>
      <c r="Z77" s="127">
        <f t="shared" si="186"/>
        <v>0</v>
      </c>
      <c r="AA77" s="138"/>
      <c r="AB77" s="130"/>
      <c r="AC77" s="130"/>
      <c r="AD77" s="130"/>
      <c r="AE77" s="130"/>
      <c r="AF77" s="130"/>
      <c r="AG77" s="130"/>
    </row>
    <row r="78" spans="1:33" ht="30" customHeight="1" x14ac:dyDescent="0.5">
      <c r="A78" s="107" t="s">
        <v>68</v>
      </c>
      <c r="B78" s="154" t="s">
        <v>155</v>
      </c>
      <c r="C78" s="152" t="s">
        <v>156</v>
      </c>
      <c r="D78" s="140"/>
      <c r="E78" s="141">
        <f>SUM(E79:E81)</f>
        <v>0</v>
      </c>
      <c r="F78" s="142"/>
      <c r="G78" s="143">
        <f t="shared" ref="G78:H78" si="187">SUM(G79:G81)</f>
        <v>0</v>
      </c>
      <c r="H78" s="141">
        <f t="shared" si="187"/>
        <v>0</v>
      </c>
      <c r="I78" s="142"/>
      <c r="J78" s="143">
        <f t="shared" ref="J78:K78" si="188">SUM(J79:J81)</f>
        <v>0</v>
      </c>
      <c r="K78" s="141">
        <f t="shared" si="188"/>
        <v>0</v>
      </c>
      <c r="L78" s="142"/>
      <c r="M78" s="143">
        <f t="shared" ref="M78:N78" si="189">SUM(M79:M81)</f>
        <v>0</v>
      </c>
      <c r="N78" s="141">
        <f t="shared" si="189"/>
        <v>0</v>
      </c>
      <c r="O78" s="142"/>
      <c r="P78" s="143">
        <f t="shared" ref="P78:Q78" si="190">SUM(P79:P81)</f>
        <v>0</v>
      </c>
      <c r="Q78" s="141">
        <f t="shared" si="190"/>
        <v>0</v>
      </c>
      <c r="R78" s="142"/>
      <c r="S78" s="143">
        <f t="shared" ref="S78:T78" si="191">SUM(S79:S81)</f>
        <v>0</v>
      </c>
      <c r="T78" s="141">
        <f t="shared" si="191"/>
        <v>0</v>
      </c>
      <c r="U78" s="142"/>
      <c r="V78" s="143">
        <f t="shared" ref="V78:X78" si="192">SUM(V79:V81)</f>
        <v>0</v>
      </c>
      <c r="W78" s="143">
        <f t="shared" si="192"/>
        <v>0</v>
      </c>
      <c r="X78" s="143">
        <f t="shared" si="192"/>
        <v>0</v>
      </c>
      <c r="Y78" s="143">
        <f t="shared" si="160"/>
        <v>0</v>
      </c>
      <c r="Z78" s="143" t="e">
        <f t="shared" si="161"/>
        <v>#DIV/0!</v>
      </c>
      <c r="AA78" s="145"/>
      <c r="AB78" s="117"/>
      <c r="AC78" s="117"/>
      <c r="AD78" s="117"/>
      <c r="AE78" s="117"/>
      <c r="AF78" s="117"/>
      <c r="AG78" s="117"/>
    </row>
    <row r="79" spans="1:33" ht="30" customHeight="1" x14ac:dyDescent="0.5">
      <c r="A79" s="118" t="s">
        <v>71</v>
      </c>
      <c r="B79" s="119" t="s">
        <v>157</v>
      </c>
      <c r="C79" s="200" t="s">
        <v>158</v>
      </c>
      <c r="D79" s="201" t="s">
        <v>159</v>
      </c>
      <c r="E79" s="122"/>
      <c r="F79" s="123"/>
      <c r="G79" s="124">
        <f t="shared" ref="G79:G81" si="193">E79*F79</f>
        <v>0</v>
      </c>
      <c r="H79" s="122"/>
      <c r="I79" s="123"/>
      <c r="J79" s="124">
        <f t="shared" ref="J79:J81" si="194">H79*I79</f>
        <v>0</v>
      </c>
      <c r="K79" s="122"/>
      <c r="L79" s="123"/>
      <c r="M79" s="124">
        <f t="shared" ref="M79:M81" si="195">K79*L79</f>
        <v>0</v>
      </c>
      <c r="N79" s="122"/>
      <c r="O79" s="123"/>
      <c r="P79" s="124">
        <f t="shared" ref="P79:P81" si="196">N79*O79</f>
        <v>0</v>
      </c>
      <c r="Q79" s="122"/>
      <c r="R79" s="123"/>
      <c r="S79" s="124">
        <f t="shared" ref="S79:S81" si="197">Q79*R79</f>
        <v>0</v>
      </c>
      <c r="T79" s="122"/>
      <c r="U79" s="123"/>
      <c r="V79" s="124">
        <f t="shared" ref="V79:V81" si="198">T79*U79</f>
        <v>0</v>
      </c>
      <c r="W79" s="125">
        <f t="shared" ref="W79:W81" si="199">G79+M79+S79</f>
        <v>0</v>
      </c>
      <c r="X79" s="126">
        <f t="shared" ref="X79:X81" si="200">J79+P79+V79</f>
        <v>0</v>
      </c>
      <c r="Y79" s="126">
        <f t="shared" si="160"/>
        <v>0</v>
      </c>
      <c r="Z79" s="127" t="e">
        <f t="shared" si="161"/>
        <v>#DIV/0!</v>
      </c>
      <c r="AA79" s="128"/>
      <c r="AB79" s="130"/>
      <c r="AC79" s="130"/>
      <c r="AD79" s="130"/>
      <c r="AE79" s="130"/>
      <c r="AF79" s="130"/>
      <c r="AG79" s="130"/>
    </row>
    <row r="80" spans="1:33" ht="30" customHeight="1" x14ac:dyDescent="0.5">
      <c r="A80" s="118" t="s">
        <v>71</v>
      </c>
      <c r="B80" s="119" t="s">
        <v>160</v>
      </c>
      <c r="C80" s="200" t="s">
        <v>161</v>
      </c>
      <c r="D80" s="201" t="s">
        <v>159</v>
      </c>
      <c r="E80" s="122"/>
      <c r="F80" s="123"/>
      <c r="G80" s="124">
        <f t="shared" si="193"/>
        <v>0</v>
      </c>
      <c r="H80" s="122"/>
      <c r="I80" s="123"/>
      <c r="J80" s="124">
        <f t="shared" si="194"/>
        <v>0</v>
      </c>
      <c r="K80" s="122"/>
      <c r="L80" s="123"/>
      <c r="M80" s="124">
        <f t="shared" si="195"/>
        <v>0</v>
      </c>
      <c r="N80" s="122"/>
      <c r="O80" s="123"/>
      <c r="P80" s="124">
        <f t="shared" si="196"/>
        <v>0</v>
      </c>
      <c r="Q80" s="122"/>
      <c r="R80" s="123"/>
      <c r="S80" s="124">
        <f t="shared" si="197"/>
        <v>0</v>
      </c>
      <c r="T80" s="122"/>
      <c r="U80" s="123"/>
      <c r="V80" s="124">
        <f t="shared" si="198"/>
        <v>0</v>
      </c>
      <c r="W80" s="125">
        <f t="shared" si="199"/>
        <v>0</v>
      </c>
      <c r="X80" s="126">
        <f t="shared" si="200"/>
        <v>0</v>
      </c>
      <c r="Y80" s="126">
        <f t="shared" si="160"/>
        <v>0</v>
      </c>
      <c r="Z80" s="127" t="e">
        <f t="shared" si="161"/>
        <v>#DIV/0!</v>
      </c>
      <c r="AA80" s="128"/>
      <c r="AB80" s="130"/>
      <c r="AC80" s="130"/>
      <c r="AD80" s="130"/>
      <c r="AE80" s="130"/>
      <c r="AF80" s="130"/>
      <c r="AG80" s="130"/>
    </row>
    <row r="81" spans="1:33" ht="30" customHeight="1" x14ac:dyDescent="0.5">
      <c r="A81" s="131" t="s">
        <v>71</v>
      </c>
      <c r="B81" s="153" t="s">
        <v>162</v>
      </c>
      <c r="C81" s="202" t="s">
        <v>163</v>
      </c>
      <c r="D81" s="203" t="s">
        <v>159</v>
      </c>
      <c r="E81" s="134"/>
      <c r="F81" s="135"/>
      <c r="G81" s="136">
        <f t="shared" si="193"/>
        <v>0</v>
      </c>
      <c r="H81" s="134"/>
      <c r="I81" s="135"/>
      <c r="J81" s="136">
        <f t="shared" si="194"/>
        <v>0</v>
      </c>
      <c r="K81" s="134"/>
      <c r="L81" s="135"/>
      <c r="M81" s="136">
        <f t="shared" si="195"/>
        <v>0</v>
      </c>
      <c r="N81" s="134"/>
      <c r="O81" s="135"/>
      <c r="P81" s="136">
        <f t="shared" si="196"/>
        <v>0</v>
      </c>
      <c r="Q81" s="134"/>
      <c r="R81" s="135"/>
      <c r="S81" s="136">
        <f t="shared" si="197"/>
        <v>0</v>
      </c>
      <c r="T81" s="134"/>
      <c r="U81" s="135"/>
      <c r="V81" s="136">
        <f t="shared" si="198"/>
        <v>0</v>
      </c>
      <c r="W81" s="137">
        <f t="shared" si="199"/>
        <v>0</v>
      </c>
      <c r="X81" s="126">
        <f t="shared" si="200"/>
        <v>0</v>
      </c>
      <c r="Y81" s="126">
        <f t="shared" si="160"/>
        <v>0</v>
      </c>
      <c r="Z81" s="127" t="e">
        <f t="shared" si="161"/>
        <v>#DIV/0!</v>
      </c>
      <c r="AA81" s="138"/>
      <c r="AB81" s="130"/>
      <c r="AC81" s="130"/>
      <c r="AD81" s="130"/>
      <c r="AE81" s="130"/>
      <c r="AF81" s="130"/>
      <c r="AG81" s="130"/>
    </row>
    <row r="82" spans="1:33" ht="30" customHeight="1" x14ac:dyDescent="0.5">
      <c r="A82" s="107" t="s">
        <v>68</v>
      </c>
      <c r="B82" s="154" t="s">
        <v>164</v>
      </c>
      <c r="C82" s="152" t="s">
        <v>165</v>
      </c>
      <c r="D82" s="140"/>
      <c r="E82" s="141">
        <f>SUM(E83:E85)</f>
        <v>0</v>
      </c>
      <c r="F82" s="142"/>
      <c r="G82" s="143">
        <f t="shared" ref="G82:H82" si="201">SUM(G83:G85)</f>
        <v>0</v>
      </c>
      <c r="H82" s="141">
        <f t="shared" si="201"/>
        <v>0</v>
      </c>
      <c r="I82" s="142"/>
      <c r="J82" s="143">
        <f t="shared" ref="J82:K82" si="202">SUM(J83:J85)</f>
        <v>0</v>
      </c>
      <c r="K82" s="141">
        <f t="shared" si="202"/>
        <v>0</v>
      </c>
      <c r="L82" s="142"/>
      <c r="M82" s="143">
        <f t="shared" ref="M82:N82" si="203">SUM(M83:M85)</f>
        <v>0</v>
      </c>
      <c r="N82" s="141">
        <f t="shared" si="203"/>
        <v>0</v>
      </c>
      <c r="O82" s="142"/>
      <c r="P82" s="143">
        <f t="shared" ref="P82:Q82" si="204">SUM(P83:P85)</f>
        <v>0</v>
      </c>
      <c r="Q82" s="141">
        <f t="shared" si="204"/>
        <v>0</v>
      </c>
      <c r="R82" s="142"/>
      <c r="S82" s="143">
        <f t="shared" ref="S82:T82" si="205">SUM(S83:S85)</f>
        <v>0</v>
      </c>
      <c r="T82" s="141">
        <f t="shared" si="205"/>
        <v>0</v>
      </c>
      <c r="U82" s="142"/>
      <c r="V82" s="143">
        <f t="shared" ref="V82:X82" si="206">SUM(V83:V85)</f>
        <v>0</v>
      </c>
      <c r="W82" s="143">
        <f t="shared" si="206"/>
        <v>0</v>
      </c>
      <c r="X82" s="143">
        <f t="shared" si="206"/>
        <v>0</v>
      </c>
      <c r="Y82" s="143">
        <f t="shared" si="160"/>
        <v>0</v>
      </c>
      <c r="Z82" s="143" t="e">
        <f t="shared" si="161"/>
        <v>#DIV/0!</v>
      </c>
      <c r="AA82" s="145"/>
      <c r="AB82" s="117"/>
      <c r="AC82" s="117"/>
      <c r="AD82" s="117"/>
      <c r="AE82" s="117"/>
      <c r="AF82" s="117"/>
      <c r="AG82" s="117"/>
    </row>
    <row r="83" spans="1:33" ht="30" customHeight="1" x14ac:dyDescent="0.5">
      <c r="A83" s="118" t="s">
        <v>71</v>
      </c>
      <c r="B83" s="119" t="s">
        <v>166</v>
      </c>
      <c r="C83" s="186" t="s">
        <v>167</v>
      </c>
      <c r="D83" s="201" t="s">
        <v>106</v>
      </c>
      <c r="E83" s="122"/>
      <c r="F83" s="123"/>
      <c r="G83" s="124">
        <f t="shared" ref="G83:G85" si="207">E83*F83</f>
        <v>0</v>
      </c>
      <c r="H83" s="122"/>
      <c r="I83" s="123"/>
      <c r="J83" s="124">
        <f t="shared" ref="J83:J85" si="208">H83*I83</f>
        <v>0</v>
      </c>
      <c r="K83" s="122"/>
      <c r="L83" s="123"/>
      <c r="M83" s="124">
        <f t="shared" ref="M83:M85" si="209">K83*L83</f>
        <v>0</v>
      </c>
      <c r="N83" s="122"/>
      <c r="O83" s="123"/>
      <c r="P83" s="124">
        <f t="shared" ref="P83:P85" si="210">N83*O83</f>
        <v>0</v>
      </c>
      <c r="Q83" s="122"/>
      <c r="R83" s="123"/>
      <c r="S83" s="124">
        <f t="shared" ref="S83:S85" si="211">Q83*R83</f>
        <v>0</v>
      </c>
      <c r="T83" s="122"/>
      <c r="U83" s="123"/>
      <c r="V83" s="124">
        <f t="shared" ref="V83:V85" si="212">T83*U83</f>
        <v>0</v>
      </c>
      <c r="W83" s="125">
        <f t="shared" ref="W83:W85" si="213">G83+M83+S83</f>
        <v>0</v>
      </c>
      <c r="X83" s="126">
        <f t="shared" ref="X83:X85" si="214">J83+P83+V83</f>
        <v>0</v>
      </c>
      <c r="Y83" s="126">
        <f t="shared" si="160"/>
        <v>0</v>
      </c>
      <c r="Z83" s="127" t="e">
        <f t="shared" si="161"/>
        <v>#DIV/0!</v>
      </c>
      <c r="AA83" s="128"/>
      <c r="AB83" s="130"/>
      <c r="AC83" s="130"/>
      <c r="AD83" s="130"/>
      <c r="AE83" s="130"/>
      <c r="AF83" s="130"/>
      <c r="AG83" s="130"/>
    </row>
    <row r="84" spans="1:33" ht="30" customHeight="1" x14ac:dyDescent="0.5">
      <c r="A84" s="118" t="s">
        <v>71</v>
      </c>
      <c r="B84" s="119" t="s">
        <v>168</v>
      </c>
      <c r="C84" s="186" t="s">
        <v>167</v>
      </c>
      <c r="D84" s="201" t="s">
        <v>106</v>
      </c>
      <c r="E84" s="122"/>
      <c r="F84" s="123"/>
      <c r="G84" s="124">
        <f t="shared" si="207"/>
        <v>0</v>
      </c>
      <c r="H84" s="122"/>
      <c r="I84" s="123"/>
      <c r="J84" s="124">
        <f t="shared" si="208"/>
        <v>0</v>
      </c>
      <c r="K84" s="122"/>
      <c r="L84" s="123"/>
      <c r="M84" s="124">
        <f t="shared" si="209"/>
        <v>0</v>
      </c>
      <c r="N84" s="122"/>
      <c r="O84" s="123"/>
      <c r="P84" s="124">
        <f t="shared" si="210"/>
        <v>0</v>
      </c>
      <c r="Q84" s="122"/>
      <c r="R84" s="123"/>
      <c r="S84" s="124">
        <f t="shared" si="211"/>
        <v>0</v>
      </c>
      <c r="T84" s="122"/>
      <c r="U84" s="123"/>
      <c r="V84" s="124">
        <f t="shared" si="212"/>
        <v>0</v>
      </c>
      <c r="W84" s="125">
        <f t="shared" si="213"/>
        <v>0</v>
      </c>
      <c r="X84" s="126">
        <f t="shared" si="214"/>
        <v>0</v>
      </c>
      <c r="Y84" s="126">
        <f t="shared" si="160"/>
        <v>0</v>
      </c>
      <c r="Z84" s="127" t="e">
        <f t="shared" si="161"/>
        <v>#DIV/0!</v>
      </c>
      <c r="AA84" s="128"/>
      <c r="AB84" s="130"/>
      <c r="AC84" s="130"/>
      <c r="AD84" s="130"/>
      <c r="AE84" s="130"/>
      <c r="AF84" s="130"/>
      <c r="AG84" s="130"/>
    </row>
    <row r="85" spans="1:33" ht="30" customHeight="1" x14ac:dyDescent="0.5">
      <c r="A85" s="131" t="s">
        <v>71</v>
      </c>
      <c r="B85" s="132" t="s">
        <v>169</v>
      </c>
      <c r="C85" s="162" t="s">
        <v>167</v>
      </c>
      <c r="D85" s="203" t="s">
        <v>106</v>
      </c>
      <c r="E85" s="134"/>
      <c r="F85" s="135"/>
      <c r="G85" s="136">
        <f t="shared" si="207"/>
        <v>0</v>
      </c>
      <c r="H85" s="134"/>
      <c r="I85" s="135"/>
      <c r="J85" s="136">
        <f t="shared" si="208"/>
        <v>0</v>
      </c>
      <c r="K85" s="134"/>
      <c r="L85" s="135"/>
      <c r="M85" s="136">
        <f t="shared" si="209"/>
        <v>0</v>
      </c>
      <c r="N85" s="134"/>
      <c r="O85" s="135"/>
      <c r="P85" s="136">
        <f t="shared" si="210"/>
        <v>0</v>
      </c>
      <c r="Q85" s="134"/>
      <c r="R85" s="135"/>
      <c r="S85" s="136">
        <f t="shared" si="211"/>
        <v>0</v>
      </c>
      <c r="T85" s="134"/>
      <c r="U85" s="135"/>
      <c r="V85" s="136">
        <f t="shared" si="212"/>
        <v>0</v>
      </c>
      <c r="W85" s="137">
        <f t="shared" si="213"/>
        <v>0</v>
      </c>
      <c r="X85" s="126">
        <f t="shared" si="214"/>
        <v>0</v>
      </c>
      <c r="Y85" s="126">
        <f t="shared" si="160"/>
        <v>0</v>
      </c>
      <c r="Z85" s="127" t="e">
        <f t="shared" si="161"/>
        <v>#DIV/0!</v>
      </c>
      <c r="AA85" s="138"/>
      <c r="AB85" s="130"/>
      <c r="AC85" s="130"/>
      <c r="AD85" s="130"/>
      <c r="AE85" s="130"/>
      <c r="AF85" s="130"/>
      <c r="AG85" s="130"/>
    </row>
    <row r="86" spans="1:33" ht="30" customHeight="1" x14ac:dyDescent="0.5">
      <c r="A86" s="107" t="s">
        <v>68</v>
      </c>
      <c r="B86" s="154" t="s">
        <v>170</v>
      </c>
      <c r="C86" s="152" t="s">
        <v>171</v>
      </c>
      <c r="D86" s="140"/>
      <c r="E86" s="141">
        <f>SUM(E87:E89)</f>
        <v>0</v>
      </c>
      <c r="F86" s="142"/>
      <c r="G86" s="143">
        <f t="shared" ref="G86:H86" si="215">SUM(G87:G89)</f>
        <v>0</v>
      </c>
      <c r="H86" s="141">
        <f t="shared" si="215"/>
        <v>0</v>
      </c>
      <c r="I86" s="142"/>
      <c r="J86" s="143">
        <f t="shared" ref="J86:K86" si="216">SUM(J87:J89)</f>
        <v>0</v>
      </c>
      <c r="K86" s="141">
        <f t="shared" si="216"/>
        <v>0</v>
      </c>
      <c r="L86" s="142"/>
      <c r="M86" s="143">
        <f t="shared" ref="M86:N86" si="217">SUM(M87:M89)</f>
        <v>0</v>
      </c>
      <c r="N86" s="141">
        <f t="shared" si="217"/>
        <v>0</v>
      </c>
      <c r="O86" s="142"/>
      <c r="P86" s="143">
        <f t="shared" ref="P86:Q86" si="218">SUM(P87:P89)</f>
        <v>0</v>
      </c>
      <c r="Q86" s="141">
        <f t="shared" si="218"/>
        <v>0</v>
      </c>
      <c r="R86" s="142"/>
      <c r="S86" s="143">
        <f t="shared" ref="S86:T86" si="219">SUM(S87:S89)</f>
        <v>0</v>
      </c>
      <c r="T86" s="141">
        <f t="shared" si="219"/>
        <v>0</v>
      </c>
      <c r="U86" s="142"/>
      <c r="V86" s="143">
        <f t="shared" ref="V86:X86" si="220">SUM(V87:V89)</f>
        <v>0</v>
      </c>
      <c r="W86" s="143">
        <f t="shared" si="220"/>
        <v>0</v>
      </c>
      <c r="X86" s="143">
        <f t="shared" si="220"/>
        <v>0</v>
      </c>
      <c r="Y86" s="143">
        <f t="shared" si="160"/>
        <v>0</v>
      </c>
      <c r="Z86" s="143" t="e">
        <f t="shared" si="161"/>
        <v>#DIV/0!</v>
      </c>
      <c r="AA86" s="145"/>
      <c r="AB86" s="117"/>
      <c r="AC86" s="117"/>
      <c r="AD86" s="117"/>
      <c r="AE86" s="117"/>
      <c r="AF86" s="117"/>
      <c r="AG86" s="117"/>
    </row>
    <row r="87" spans="1:33" ht="30" customHeight="1" x14ac:dyDescent="0.5">
      <c r="A87" s="118" t="s">
        <v>71</v>
      </c>
      <c r="B87" s="119" t="s">
        <v>172</v>
      </c>
      <c r="C87" s="186" t="s">
        <v>167</v>
      </c>
      <c r="D87" s="201" t="s">
        <v>106</v>
      </c>
      <c r="E87" s="122"/>
      <c r="F87" s="123"/>
      <c r="G87" s="124">
        <f t="shared" ref="G87:G89" si="221">E87*F87</f>
        <v>0</v>
      </c>
      <c r="H87" s="122"/>
      <c r="I87" s="123"/>
      <c r="J87" s="124">
        <f t="shared" ref="J87:J89" si="222">H87*I87</f>
        <v>0</v>
      </c>
      <c r="K87" s="122"/>
      <c r="L87" s="123"/>
      <c r="M87" s="124">
        <f t="shared" ref="M87:M89" si="223">K87*L87</f>
        <v>0</v>
      </c>
      <c r="N87" s="122"/>
      <c r="O87" s="123"/>
      <c r="P87" s="124">
        <f t="shared" ref="P87:P89" si="224">N87*O87</f>
        <v>0</v>
      </c>
      <c r="Q87" s="122"/>
      <c r="R87" s="123"/>
      <c r="S87" s="124">
        <f t="shared" ref="S87:S89" si="225">Q87*R87</f>
        <v>0</v>
      </c>
      <c r="T87" s="122"/>
      <c r="U87" s="123"/>
      <c r="V87" s="124">
        <f t="shared" ref="V87:V89" si="226">T87*U87</f>
        <v>0</v>
      </c>
      <c r="W87" s="125">
        <f t="shared" ref="W87:W89" si="227">G87+M87+S87</f>
        <v>0</v>
      </c>
      <c r="X87" s="126">
        <f t="shared" ref="X87:X89" si="228">J87+P87+V87</f>
        <v>0</v>
      </c>
      <c r="Y87" s="126">
        <f t="shared" si="160"/>
        <v>0</v>
      </c>
      <c r="Z87" s="127" t="e">
        <f t="shared" si="161"/>
        <v>#DIV/0!</v>
      </c>
      <c r="AA87" s="128"/>
      <c r="AB87" s="130"/>
      <c r="AC87" s="130"/>
      <c r="AD87" s="130"/>
      <c r="AE87" s="130"/>
      <c r="AF87" s="130"/>
      <c r="AG87" s="130"/>
    </row>
    <row r="88" spans="1:33" ht="30" customHeight="1" x14ac:dyDescent="0.5">
      <c r="A88" s="118" t="s">
        <v>71</v>
      </c>
      <c r="B88" s="119" t="s">
        <v>173</v>
      </c>
      <c r="C88" s="186" t="s">
        <v>167</v>
      </c>
      <c r="D88" s="201" t="s">
        <v>106</v>
      </c>
      <c r="E88" s="122"/>
      <c r="F88" s="123"/>
      <c r="G88" s="124">
        <f t="shared" si="221"/>
        <v>0</v>
      </c>
      <c r="H88" s="122"/>
      <c r="I88" s="123"/>
      <c r="J88" s="124">
        <f t="shared" si="222"/>
        <v>0</v>
      </c>
      <c r="K88" s="122"/>
      <c r="L88" s="123"/>
      <c r="M88" s="124">
        <f t="shared" si="223"/>
        <v>0</v>
      </c>
      <c r="N88" s="122"/>
      <c r="O88" s="123"/>
      <c r="P88" s="124">
        <f t="shared" si="224"/>
        <v>0</v>
      </c>
      <c r="Q88" s="122"/>
      <c r="R88" s="123"/>
      <c r="S88" s="124">
        <f t="shared" si="225"/>
        <v>0</v>
      </c>
      <c r="T88" s="122"/>
      <c r="U88" s="123"/>
      <c r="V88" s="124">
        <f t="shared" si="226"/>
        <v>0</v>
      </c>
      <c r="W88" s="125">
        <f t="shared" si="227"/>
        <v>0</v>
      </c>
      <c r="X88" s="126">
        <f t="shared" si="228"/>
        <v>0</v>
      </c>
      <c r="Y88" s="126">
        <f t="shared" si="160"/>
        <v>0</v>
      </c>
      <c r="Z88" s="127" t="e">
        <f t="shared" si="161"/>
        <v>#DIV/0!</v>
      </c>
      <c r="AA88" s="128"/>
      <c r="AB88" s="130"/>
      <c r="AC88" s="130"/>
      <c r="AD88" s="130"/>
      <c r="AE88" s="130"/>
      <c r="AF88" s="130"/>
      <c r="AG88" s="130"/>
    </row>
    <row r="89" spans="1:33" ht="30" customHeight="1" x14ac:dyDescent="0.5">
      <c r="A89" s="131" t="s">
        <v>71</v>
      </c>
      <c r="B89" s="153" t="s">
        <v>174</v>
      </c>
      <c r="C89" s="162" t="s">
        <v>167</v>
      </c>
      <c r="D89" s="203" t="s">
        <v>106</v>
      </c>
      <c r="E89" s="134"/>
      <c r="F89" s="135"/>
      <c r="G89" s="136">
        <f t="shared" si="221"/>
        <v>0</v>
      </c>
      <c r="H89" s="134"/>
      <c r="I89" s="135"/>
      <c r="J89" s="136">
        <f t="shared" si="222"/>
        <v>0</v>
      </c>
      <c r="K89" s="134"/>
      <c r="L89" s="135"/>
      <c r="M89" s="136">
        <f t="shared" si="223"/>
        <v>0</v>
      </c>
      <c r="N89" s="134"/>
      <c r="O89" s="135"/>
      <c r="P89" s="136">
        <f t="shared" si="224"/>
        <v>0</v>
      </c>
      <c r="Q89" s="134"/>
      <c r="R89" s="135"/>
      <c r="S89" s="136">
        <f t="shared" si="225"/>
        <v>0</v>
      </c>
      <c r="T89" s="134"/>
      <c r="U89" s="135"/>
      <c r="V89" s="136">
        <f t="shared" si="226"/>
        <v>0</v>
      </c>
      <c r="W89" s="137">
        <f t="shared" si="227"/>
        <v>0</v>
      </c>
      <c r="X89" s="126">
        <f t="shared" si="228"/>
        <v>0</v>
      </c>
      <c r="Y89" s="164">
        <f t="shared" si="160"/>
        <v>0</v>
      </c>
      <c r="Z89" s="127" t="e">
        <f t="shared" si="161"/>
        <v>#DIV/0!</v>
      </c>
      <c r="AA89" s="138"/>
      <c r="AB89" s="130"/>
      <c r="AC89" s="130"/>
      <c r="AD89" s="130"/>
      <c r="AE89" s="130"/>
      <c r="AF89" s="130"/>
      <c r="AG89" s="130"/>
    </row>
    <row r="90" spans="1:33" ht="30" customHeight="1" x14ac:dyDescent="0.5">
      <c r="A90" s="165" t="s">
        <v>175</v>
      </c>
      <c r="B90" s="166"/>
      <c r="C90" s="167"/>
      <c r="D90" s="168"/>
      <c r="E90" s="172">
        <f>E86+E82+E78+E62+E58</f>
        <v>90</v>
      </c>
      <c r="F90" s="188"/>
      <c r="G90" s="171">
        <f>G86+G82+G78+G62+G58</f>
        <v>49560</v>
      </c>
      <c r="H90" s="172">
        <f>H86+H82+H78+H62+H58</f>
        <v>90</v>
      </c>
      <c r="I90" s="188"/>
      <c r="J90" s="171">
        <f>J86+J82+J78+J62+J58</f>
        <v>49560</v>
      </c>
      <c r="K90" s="189">
        <f>K86+K82+K78+K62+K58</f>
        <v>0</v>
      </c>
      <c r="L90" s="188"/>
      <c r="M90" s="171">
        <f>M86+M82+M78+M62+M58</f>
        <v>0</v>
      </c>
      <c r="N90" s="189">
        <f>N86+N82+N78+N62+N58</f>
        <v>0</v>
      </c>
      <c r="O90" s="188"/>
      <c r="P90" s="171">
        <f>P86+P82+P78+P62+P58</f>
        <v>0</v>
      </c>
      <c r="Q90" s="189">
        <f>Q86+Q82+Q78+Q62+Q58</f>
        <v>0</v>
      </c>
      <c r="R90" s="188"/>
      <c r="S90" s="171">
        <f>S86+S82+S78+S62+S58</f>
        <v>0</v>
      </c>
      <c r="T90" s="189">
        <f>T86+T82+T78+T62+T58</f>
        <v>0</v>
      </c>
      <c r="U90" s="188"/>
      <c r="V90" s="171">
        <f>V86+V82+V78+V62+V58</f>
        <v>0</v>
      </c>
      <c r="W90" s="190">
        <f>W86+W82+W78+W62+W58</f>
        <v>49560</v>
      </c>
      <c r="X90" s="204">
        <f>X86+X82+X78+X62+X58</f>
        <v>49560</v>
      </c>
      <c r="Y90" s="205">
        <f t="shared" si="160"/>
        <v>0</v>
      </c>
      <c r="Z90" s="205">
        <f t="shared" si="161"/>
        <v>0</v>
      </c>
      <c r="AA90" s="176"/>
      <c r="AB90" s="6"/>
      <c r="AC90" s="6"/>
      <c r="AD90" s="6"/>
      <c r="AE90" s="6"/>
      <c r="AF90" s="6"/>
      <c r="AG90" s="6"/>
    </row>
    <row r="91" spans="1:33" ht="30" customHeight="1" x14ac:dyDescent="0.5">
      <c r="A91" s="206" t="s">
        <v>66</v>
      </c>
      <c r="B91" s="207">
        <v>5</v>
      </c>
      <c r="C91" s="208" t="s">
        <v>176</v>
      </c>
      <c r="D91" s="103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209"/>
      <c r="Z91" s="105"/>
      <c r="AA91" s="106"/>
      <c r="AB91" s="6"/>
      <c r="AC91" s="6"/>
      <c r="AD91" s="6"/>
      <c r="AE91" s="6"/>
      <c r="AF91" s="6"/>
      <c r="AG91" s="6"/>
    </row>
    <row r="92" spans="1:33" ht="30" customHeight="1" x14ac:dyDescent="0.5">
      <c r="A92" s="107" t="s">
        <v>68</v>
      </c>
      <c r="B92" s="154" t="s">
        <v>177</v>
      </c>
      <c r="C92" s="139" t="s">
        <v>178</v>
      </c>
      <c r="D92" s="140"/>
      <c r="E92" s="141">
        <f>SUM(E93:E95)</f>
        <v>0</v>
      </c>
      <c r="F92" s="142"/>
      <c r="G92" s="143">
        <f t="shared" ref="G92:H92" si="229">SUM(G93:G95)</f>
        <v>0</v>
      </c>
      <c r="H92" s="141">
        <f t="shared" si="229"/>
        <v>0</v>
      </c>
      <c r="I92" s="142"/>
      <c r="J92" s="143">
        <f t="shared" ref="J92:K92" si="230">SUM(J93:J95)</f>
        <v>0</v>
      </c>
      <c r="K92" s="141">
        <f t="shared" si="230"/>
        <v>0</v>
      </c>
      <c r="L92" s="142"/>
      <c r="M92" s="143">
        <f t="shared" ref="M92:N92" si="231">SUM(M93:M95)</f>
        <v>0</v>
      </c>
      <c r="N92" s="141">
        <f t="shared" si="231"/>
        <v>0</v>
      </c>
      <c r="O92" s="142"/>
      <c r="P92" s="143">
        <f t="shared" ref="P92:Q92" si="232">SUM(P93:P95)</f>
        <v>0</v>
      </c>
      <c r="Q92" s="141">
        <f t="shared" si="232"/>
        <v>0</v>
      </c>
      <c r="R92" s="142"/>
      <c r="S92" s="143">
        <f t="shared" ref="S92:T92" si="233">SUM(S93:S95)</f>
        <v>0</v>
      </c>
      <c r="T92" s="141">
        <f t="shared" si="233"/>
        <v>0</v>
      </c>
      <c r="U92" s="142"/>
      <c r="V92" s="143">
        <f t="shared" ref="V92:X92" si="234">SUM(V93:V95)</f>
        <v>0</v>
      </c>
      <c r="W92" s="210">
        <f t="shared" si="234"/>
        <v>0</v>
      </c>
      <c r="X92" s="210">
        <f t="shared" si="234"/>
        <v>0</v>
      </c>
      <c r="Y92" s="210">
        <f t="shared" ref="Y92:Y104" si="235">W92-X92</f>
        <v>0</v>
      </c>
      <c r="Z92" s="115" t="e">
        <f t="shared" ref="Z92:Z104" si="236">Y92/W92</f>
        <v>#DIV/0!</v>
      </c>
      <c r="AA92" s="145"/>
      <c r="AB92" s="130"/>
      <c r="AC92" s="130"/>
      <c r="AD92" s="130"/>
      <c r="AE92" s="130"/>
      <c r="AF92" s="130"/>
      <c r="AG92" s="130"/>
    </row>
    <row r="93" spans="1:33" ht="30" customHeight="1" x14ac:dyDescent="0.5">
      <c r="A93" s="118" t="s">
        <v>71</v>
      </c>
      <c r="B93" s="119" t="s">
        <v>179</v>
      </c>
      <c r="C93" s="211" t="s">
        <v>180</v>
      </c>
      <c r="D93" s="201" t="s">
        <v>181</v>
      </c>
      <c r="E93" s="122"/>
      <c r="F93" s="123"/>
      <c r="G93" s="124">
        <f t="shared" ref="G93:G95" si="237">E93*F93</f>
        <v>0</v>
      </c>
      <c r="H93" s="122"/>
      <c r="I93" s="123"/>
      <c r="J93" s="124">
        <f t="shared" ref="J93:J95" si="238">H93*I93</f>
        <v>0</v>
      </c>
      <c r="K93" s="122"/>
      <c r="L93" s="123"/>
      <c r="M93" s="124">
        <f t="shared" ref="M93:M95" si="239">K93*L93</f>
        <v>0</v>
      </c>
      <c r="N93" s="122"/>
      <c r="O93" s="123"/>
      <c r="P93" s="124">
        <f t="shared" ref="P93:P95" si="240">N93*O93</f>
        <v>0</v>
      </c>
      <c r="Q93" s="122"/>
      <c r="R93" s="123"/>
      <c r="S93" s="124">
        <f t="shared" ref="S93:S95" si="241">Q93*R93</f>
        <v>0</v>
      </c>
      <c r="T93" s="122"/>
      <c r="U93" s="123"/>
      <c r="V93" s="124">
        <f t="shared" ref="V93:V95" si="242">T93*U93</f>
        <v>0</v>
      </c>
      <c r="W93" s="125">
        <f t="shared" ref="W93:W95" si="243">G93+M93+S93</f>
        <v>0</v>
      </c>
      <c r="X93" s="126">
        <f t="shared" ref="X93:X95" si="244">J93+P93+V93</f>
        <v>0</v>
      </c>
      <c r="Y93" s="126">
        <f t="shared" si="235"/>
        <v>0</v>
      </c>
      <c r="Z93" s="127" t="e">
        <f t="shared" si="236"/>
        <v>#DIV/0!</v>
      </c>
      <c r="AA93" s="128"/>
      <c r="AB93" s="130"/>
      <c r="AC93" s="130"/>
      <c r="AD93" s="130"/>
      <c r="AE93" s="130"/>
      <c r="AF93" s="130"/>
      <c r="AG93" s="130"/>
    </row>
    <row r="94" spans="1:33" ht="30" customHeight="1" x14ac:dyDescent="0.5">
      <c r="A94" s="118" t="s">
        <v>71</v>
      </c>
      <c r="B94" s="119" t="s">
        <v>182</v>
      </c>
      <c r="C94" s="211" t="s">
        <v>180</v>
      </c>
      <c r="D94" s="201" t="s">
        <v>181</v>
      </c>
      <c r="E94" s="122"/>
      <c r="F94" s="123"/>
      <c r="G94" s="124">
        <f t="shared" si="237"/>
        <v>0</v>
      </c>
      <c r="H94" s="122"/>
      <c r="I94" s="123"/>
      <c r="J94" s="124">
        <f t="shared" si="238"/>
        <v>0</v>
      </c>
      <c r="K94" s="122"/>
      <c r="L94" s="123"/>
      <c r="M94" s="124">
        <f t="shared" si="239"/>
        <v>0</v>
      </c>
      <c r="N94" s="122"/>
      <c r="O94" s="123"/>
      <c r="P94" s="124">
        <f t="shared" si="240"/>
        <v>0</v>
      </c>
      <c r="Q94" s="122"/>
      <c r="R94" s="123"/>
      <c r="S94" s="124">
        <f t="shared" si="241"/>
        <v>0</v>
      </c>
      <c r="T94" s="122"/>
      <c r="U94" s="123"/>
      <c r="V94" s="124">
        <f t="shared" si="242"/>
        <v>0</v>
      </c>
      <c r="W94" s="125">
        <f t="shared" si="243"/>
        <v>0</v>
      </c>
      <c r="X94" s="126">
        <f t="shared" si="244"/>
        <v>0</v>
      </c>
      <c r="Y94" s="126">
        <f t="shared" si="235"/>
        <v>0</v>
      </c>
      <c r="Z94" s="127" t="e">
        <f t="shared" si="236"/>
        <v>#DIV/0!</v>
      </c>
      <c r="AA94" s="128"/>
      <c r="AB94" s="130"/>
      <c r="AC94" s="130"/>
      <c r="AD94" s="130"/>
      <c r="AE94" s="130"/>
      <c r="AF94" s="130"/>
      <c r="AG94" s="130"/>
    </row>
    <row r="95" spans="1:33" ht="30" customHeight="1" x14ac:dyDescent="0.5">
      <c r="A95" s="131" t="s">
        <v>71</v>
      </c>
      <c r="B95" s="132" t="s">
        <v>183</v>
      </c>
      <c r="C95" s="211" t="s">
        <v>180</v>
      </c>
      <c r="D95" s="203" t="s">
        <v>181</v>
      </c>
      <c r="E95" s="134"/>
      <c r="F95" s="135"/>
      <c r="G95" s="136">
        <f t="shared" si="237"/>
        <v>0</v>
      </c>
      <c r="H95" s="134"/>
      <c r="I95" s="135"/>
      <c r="J95" s="136">
        <f t="shared" si="238"/>
        <v>0</v>
      </c>
      <c r="K95" s="134"/>
      <c r="L95" s="135"/>
      <c r="M95" s="136">
        <f t="shared" si="239"/>
        <v>0</v>
      </c>
      <c r="N95" s="134"/>
      <c r="O95" s="135"/>
      <c r="P95" s="136">
        <f t="shared" si="240"/>
        <v>0</v>
      </c>
      <c r="Q95" s="134"/>
      <c r="R95" s="135"/>
      <c r="S95" s="136">
        <f t="shared" si="241"/>
        <v>0</v>
      </c>
      <c r="T95" s="134"/>
      <c r="U95" s="135"/>
      <c r="V95" s="136">
        <f t="shared" si="242"/>
        <v>0</v>
      </c>
      <c r="W95" s="137">
        <f t="shared" si="243"/>
        <v>0</v>
      </c>
      <c r="X95" s="126">
        <f t="shared" si="244"/>
        <v>0</v>
      </c>
      <c r="Y95" s="126">
        <f t="shared" si="235"/>
        <v>0</v>
      </c>
      <c r="Z95" s="127" t="e">
        <f t="shared" si="236"/>
        <v>#DIV/0!</v>
      </c>
      <c r="AA95" s="138"/>
      <c r="AB95" s="130"/>
      <c r="AC95" s="130"/>
      <c r="AD95" s="130"/>
      <c r="AE95" s="130"/>
      <c r="AF95" s="130"/>
      <c r="AG95" s="130"/>
    </row>
    <row r="96" spans="1:33" ht="30" customHeight="1" x14ac:dyDescent="0.5">
      <c r="A96" s="107" t="s">
        <v>68</v>
      </c>
      <c r="B96" s="154" t="s">
        <v>184</v>
      </c>
      <c r="C96" s="139" t="s">
        <v>185</v>
      </c>
      <c r="D96" s="212"/>
      <c r="E96" s="213">
        <f>SUM(E97:E99)</f>
        <v>0</v>
      </c>
      <c r="F96" s="142"/>
      <c r="G96" s="143">
        <f t="shared" ref="G96:H96" si="245">SUM(G97:G99)</f>
        <v>0</v>
      </c>
      <c r="H96" s="213">
        <f t="shared" si="245"/>
        <v>0</v>
      </c>
      <c r="I96" s="142"/>
      <c r="J96" s="143">
        <f t="shared" ref="J96:K96" si="246">SUM(J97:J99)</f>
        <v>0</v>
      </c>
      <c r="K96" s="213">
        <f t="shared" si="246"/>
        <v>0</v>
      </c>
      <c r="L96" s="142"/>
      <c r="M96" s="143">
        <f t="shared" ref="M96:N96" si="247">SUM(M97:M99)</f>
        <v>0</v>
      </c>
      <c r="N96" s="213">
        <f t="shared" si="247"/>
        <v>0</v>
      </c>
      <c r="O96" s="142"/>
      <c r="P96" s="143">
        <f t="shared" ref="P96:Q96" si="248">SUM(P97:P99)</f>
        <v>0</v>
      </c>
      <c r="Q96" s="213">
        <f t="shared" si="248"/>
        <v>0</v>
      </c>
      <c r="R96" s="142"/>
      <c r="S96" s="143">
        <f t="shared" ref="S96:T96" si="249">SUM(S97:S99)</f>
        <v>0</v>
      </c>
      <c r="T96" s="213">
        <f t="shared" si="249"/>
        <v>0</v>
      </c>
      <c r="U96" s="142"/>
      <c r="V96" s="143">
        <f t="shared" ref="V96:X96" si="250">SUM(V97:V99)</f>
        <v>0</v>
      </c>
      <c r="W96" s="210">
        <f t="shared" si="250"/>
        <v>0</v>
      </c>
      <c r="X96" s="210">
        <f t="shared" si="250"/>
        <v>0</v>
      </c>
      <c r="Y96" s="210">
        <f t="shared" si="235"/>
        <v>0</v>
      </c>
      <c r="Z96" s="210" t="e">
        <f t="shared" si="236"/>
        <v>#DIV/0!</v>
      </c>
      <c r="AA96" s="145"/>
      <c r="AB96" s="130"/>
      <c r="AC96" s="130"/>
      <c r="AD96" s="130"/>
      <c r="AE96" s="130"/>
      <c r="AF96" s="130"/>
      <c r="AG96" s="130"/>
    </row>
    <row r="97" spans="1:33" ht="30" customHeight="1" x14ac:dyDescent="0.5">
      <c r="A97" s="118" t="s">
        <v>71</v>
      </c>
      <c r="B97" s="119" t="s">
        <v>186</v>
      </c>
      <c r="C97" s="211" t="s">
        <v>187</v>
      </c>
      <c r="D97" s="214" t="s">
        <v>106</v>
      </c>
      <c r="E97" s="122"/>
      <c r="F97" s="123"/>
      <c r="G97" s="124">
        <f t="shared" ref="G97:G99" si="251">E97*F97</f>
        <v>0</v>
      </c>
      <c r="H97" s="122"/>
      <c r="I97" s="123"/>
      <c r="J97" s="124">
        <f t="shared" ref="J97:J99" si="252">H97*I97</f>
        <v>0</v>
      </c>
      <c r="K97" s="122"/>
      <c r="L97" s="123"/>
      <c r="M97" s="124">
        <f t="shared" ref="M97:M99" si="253">K97*L97</f>
        <v>0</v>
      </c>
      <c r="N97" s="122"/>
      <c r="O97" s="123"/>
      <c r="P97" s="124">
        <f t="shared" ref="P97:P99" si="254">N97*O97</f>
        <v>0</v>
      </c>
      <c r="Q97" s="122"/>
      <c r="R97" s="123"/>
      <c r="S97" s="124">
        <f t="shared" ref="S97:S99" si="255">Q97*R97</f>
        <v>0</v>
      </c>
      <c r="T97" s="122"/>
      <c r="U97" s="123"/>
      <c r="V97" s="124">
        <f t="shared" ref="V97:V99" si="256">T97*U97</f>
        <v>0</v>
      </c>
      <c r="W97" s="125">
        <f t="shared" ref="W97:W99" si="257">G97+M97+S97</f>
        <v>0</v>
      </c>
      <c r="X97" s="126">
        <f t="shared" ref="X97:X99" si="258">J97+P97+V97</f>
        <v>0</v>
      </c>
      <c r="Y97" s="126">
        <f t="shared" si="235"/>
        <v>0</v>
      </c>
      <c r="Z97" s="127" t="e">
        <f t="shared" si="236"/>
        <v>#DIV/0!</v>
      </c>
      <c r="AA97" s="128"/>
      <c r="AB97" s="130"/>
      <c r="AC97" s="130"/>
      <c r="AD97" s="130"/>
      <c r="AE97" s="130"/>
      <c r="AF97" s="130"/>
      <c r="AG97" s="130"/>
    </row>
    <row r="98" spans="1:33" ht="30" customHeight="1" x14ac:dyDescent="0.5">
      <c r="A98" s="118" t="s">
        <v>71</v>
      </c>
      <c r="B98" s="119" t="s">
        <v>188</v>
      </c>
      <c r="C98" s="186" t="s">
        <v>187</v>
      </c>
      <c r="D98" s="201" t="s">
        <v>106</v>
      </c>
      <c r="E98" s="122"/>
      <c r="F98" s="123"/>
      <c r="G98" s="124">
        <f t="shared" si="251"/>
        <v>0</v>
      </c>
      <c r="H98" s="122"/>
      <c r="I98" s="123"/>
      <c r="J98" s="124">
        <f t="shared" si="252"/>
        <v>0</v>
      </c>
      <c r="K98" s="122"/>
      <c r="L98" s="123"/>
      <c r="M98" s="124">
        <f t="shared" si="253"/>
        <v>0</v>
      </c>
      <c r="N98" s="122"/>
      <c r="O98" s="123"/>
      <c r="P98" s="124">
        <f t="shared" si="254"/>
        <v>0</v>
      </c>
      <c r="Q98" s="122"/>
      <c r="R98" s="123"/>
      <c r="S98" s="124">
        <f t="shared" si="255"/>
        <v>0</v>
      </c>
      <c r="T98" s="122"/>
      <c r="U98" s="123"/>
      <c r="V98" s="124">
        <f t="shared" si="256"/>
        <v>0</v>
      </c>
      <c r="W98" s="125">
        <f t="shared" si="257"/>
        <v>0</v>
      </c>
      <c r="X98" s="126">
        <f t="shared" si="258"/>
        <v>0</v>
      </c>
      <c r="Y98" s="126">
        <f t="shared" si="235"/>
        <v>0</v>
      </c>
      <c r="Z98" s="127" t="e">
        <f t="shared" si="236"/>
        <v>#DIV/0!</v>
      </c>
      <c r="AA98" s="128"/>
      <c r="AB98" s="130"/>
      <c r="AC98" s="130"/>
      <c r="AD98" s="130"/>
      <c r="AE98" s="130"/>
      <c r="AF98" s="130"/>
      <c r="AG98" s="130"/>
    </row>
    <row r="99" spans="1:33" ht="30" customHeight="1" x14ac:dyDescent="0.5">
      <c r="A99" s="131" t="s">
        <v>71</v>
      </c>
      <c r="B99" s="132" t="s">
        <v>189</v>
      </c>
      <c r="C99" s="162" t="s">
        <v>187</v>
      </c>
      <c r="D99" s="203" t="s">
        <v>106</v>
      </c>
      <c r="E99" s="134"/>
      <c r="F99" s="135"/>
      <c r="G99" s="136">
        <f t="shared" si="251"/>
        <v>0</v>
      </c>
      <c r="H99" s="134"/>
      <c r="I99" s="135"/>
      <c r="J99" s="136">
        <f t="shared" si="252"/>
        <v>0</v>
      </c>
      <c r="K99" s="134"/>
      <c r="L99" s="135"/>
      <c r="M99" s="136">
        <f t="shared" si="253"/>
        <v>0</v>
      </c>
      <c r="N99" s="134"/>
      <c r="O99" s="135"/>
      <c r="P99" s="136">
        <f t="shared" si="254"/>
        <v>0</v>
      </c>
      <c r="Q99" s="134"/>
      <c r="R99" s="135"/>
      <c r="S99" s="136">
        <f t="shared" si="255"/>
        <v>0</v>
      </c>
      <c r="T99" s="134"/>
      <c r="U99" s="135"/>
      <c r="V99" s="136">
        <f t="shared" si="256"/>
        <v>0</v>
      </c>
      <c r="W99" s="137">
        <f t="shared" si="257"/>
        <v>0</v>
      </c>
      <c r="X99" s="126">
        <f t="shared" si="258"/>
        <v>0</v>
      </c>
      <c r="Y99" s="126">
        <f t="shared" si="235"/>
        <v>0</v>
      </c>
      <c r="Z99" s="127" t="e">
        <f t="shared" si="236"/>
        <v>#DIV/0!</v>
      </c>
      <c r="AA99" s="138"/>
      <c r="AB99" s="130"/>
      <c r="AC99" s="130"/>
      <c r="AD99" s="130"/>
      <c r="AE99" s="130"/>
      <c r="AF99" s="130"/>
      <c r="AG99" s="130"/>
    </row>
    <row r="100" spans="1:33" ht="30" customHeight="1" x14ac:dyDescent="0.5">
      <c r="A100" s="107" t="s">
        <v>68</v>
      </c>
      <c r="B100" s="154" t="s">
        <v>190</v>
      </c>
      <c r="C100" s="215" t="s">
        <v>191</v>
      </c>
      <c r="D100" s="216"/>
      <c r="E100" s="213">
        <f>SUM(E101:E103)</f>
        <v>0</v>
      </c>
      <c r="F100" s="142"/>
      <c r="G100" s="143">
        <f t="shared" ref="G100:H100" si="259">SUM(G101:G103)</f>
        <v>0</v>
      </c>
      <c r="H100" s="213">
        <f t="shared" si="259"/>
        <v>0</v>
      </c>
      <c r="I100" s="142"/>
      <c r="J100" s="143">
        <f t="shared" ref="J100:K100" si="260">SUM(J101:J103)</f>
        <v>0</v>
      </c>
      <c r="K100" s="213">
        <f t="shared" si="260"/>
        <v>0</v>
      </c>
      <c r="L100" s="142"/>
      <c r="M100" s="143">
        <f t="shared" ref="M100:N100" si="261">SUM(M101:M103)</f>
        <v>0</v>
      </c>
      <c r="N100" s="213">
        <f t="shared" si="261"/>
        <v>0</v>
      </c>
      <c r="O100" s="142"/>
      <c r="P100" s="143">
        <f t="shared" ref="P100:Q100" si="262">SUM(P101:P103)</f>
        <v>0</v>
      </c>
      <c r="Q100" s="213">
        <f t="shared" si="262"/>
        <v>0</v>
      </c>
      <c r="R100" s="142"/>
      <c r="S100" s="143">
        <f t="shared" ref="S100:T100" si="263">SUM(S101:S103)</f>
        <v>0</v>
      </c>
      <c r="T100" s="213">
        <f t="shared" si="263"/>
        <v>0</v>
      </c>
      <c r="U100" s="142"/>
      <c r="V100" s="143">
        <f t="shared" ref="V100:X100" si="264">SUM(V101:V103)</f>
        <v>0</v>
      </c>
      <c r="W100" s="210">
        <f t="shared" si="264"/>
        <v>0</v>
      </c>
      <c r="X100" s="210">
        <f t="shared" si="264"/>
        <v>0</v>
      </c>
      <c r="Y100" s="210">
        <f t="shared" si="235"/>
        <v>0</v>
      </c>
      <c r="Z100" s="210" t="e">
        <f t="shared" si="236"/>
        <v>#DIV/0!</v>
      </c>
      <c r="AA100" s="145"/>
      <c r="AB100" s="130"/>
      <c r="AC100" s="130"/>
      <c r="AD100" s="130"/>
      <c r="AE100" s="130"/>
      <c r="AF100" s="130"/>
      <c r="AG100" s="130"/>
    </row>
    <row r="101" spans="1:33" ht="30" customHeight="1" x14ac:dyDescent="0.5">
      <c r="A101" s="118" t="s">
        <v>71</v>
      </c>
      <c r="B101" s="119" t="s">
        <v>192</v>
      </c>
      <c r="C101" s="217" t="s">
        <v>112</v>
      </c>
      <c r="D101" s="218" t="s">
        <v>113</v>
      </c>
      <c r="E101" s="122"/>
      <c r="F101" s="123"/>
      <c r="G101" s="124">
        <f t="shared" ref="G101:G103" si="265">E101*F101</f>
        <v>0</v>
      </c>
      <c r="H101" s="122"/>
      <c r="I101" s="123"/>
      <c r="J101" s="124">
        <f t="shared" ref="J101:J103" si="266">H101*I101</f>
        <v>0</v>
      </c>
      <c r="K101" s="122"/>
      <c r="L101" s="123"/>
      <c r="M101" s="124">
        <f t="shared" ref="M101:M103" si="267">K101*L101</f>
        <v>0</v>
      </c>
      <c r="N101" s="122"/>
      <c r="O101" s="123"/>
      <c r="P101" s="124">
        <f t="shared" ref="P101:P103" si="268">N101*O101</f>
        <v>0</v>
      </c>
      <c r="Q101" s="122"/>
      <c r="R101" s="123"/>
      <c r="S101" s="124">
        <f t="shared" ref="S101:S103" si="269">Q101*R101</f>
        <v>0</v>
      </c>
      <c r="T101" s="122"/>
      <c r="U101" s="123"/>
      <c r="V101" s="124">
        <f t="shared" ref="V101:V103" si="270">T101*U101</f>
        <v>0</v>
      </c>
      <c r="W101" s="125">
        <f t="shared" ref="W101:W103" si="271">G101+M101+S101</f>
        <v>0</v>
      </c>
      <c r="X101" s="126">
        <f t="shared" ref="X101:X103" si="272">J101+P101+V101</f>
        <v>0</v>
      </c>
      <c r="Y101" s="126">
        <f t="shared" si="235"/>
        <v>0</v>
      </c>
      <c r="Z101" s="127" t="e">
        <f t="shared" si="236"/>
        <v>#DIV/0!</v>
      </c>
      <c r="AA101" s="128"/>
      <c r="AB101" s="129"/>
      <c r="AC101" s="130"/>
      <c r="AD101" s="130"/>
      <c r="AE101" s="130"/>
      <c r="AF101" s="130"/>
      <c r="AG101" s="130"/>
    </row>
    <row r="102" spans="1:33" ht="30" customHeight="1" x14ac:dyDescent="0.5">
      <c r="A102" s="118" t="s">
        <v>71</v>
      </c>
      <c r="B102" s="119" t="s">
        <v>193</v>
      </c>
      <c r="C102" s="217" t="s">
        <v>112</v>
      </c>
      <c r="D102" s="218" t="s">
        <v>113</v>
      </c>
      <c r="E102" s="122"/>
      <c r="F102" s="123"/>
      <c r="G102" s="124">
        <f t="shared" si="265"/>
        <v>0</v>
      </c>
      <c r="H102" s="122"/>
      <c r="I102" s="123"/>
      <c r="J102" s="124">
        <f t="shared" si="266"/>
        <v>0</v>
      </c>
      <c r="K102" s="122"/>
      <c r="L102" s="123"/>
      <c r="M102" s="124">
        <f t="shared" si="267"/>
        <v>0</v>
      </c>
      <c r="N102" s="122"/>
      <c r="O102" s="123"/>
      <c r="P102" s="124">
        <f t="shared" si="268"/>
        <v>0</v>
      </c>
      <c r="Q102" s="122"/>
      <c r="R102" s="123"/>
      <c r="S102" s="124">
        <f t="shared" si="269"/>
        <v>0</v>
      </c>
      <c r="T102" s="122"/>
      <c r="U102" s="123"/>
      <c r="V102" s="124">
        <f t="shared" si="270"/>
        <v>0</v>
      </c>
      <c r="W102" s="125">
        <f t="shared" si="271"/>
        <v>0</v>
      </c>
      <c r="X102" s="126">
        <f t="shared" si="272"/>
        <v>0</v>
      </c>
      <c r="Y102" s="126">
        <f t="shared" si="235"/>
        <v>0</v>
      </c>
      <c r="Z102" s="127" t="e">
        <f t="shared" si="236"/>
        <v>#DIV/0!</v>
      </c>
      <c r="AA102" s="128"/>
      <c r="AB102" s="130"/>
      <c r="AC102" s="130"/>
      <c r="AD102" s="130"/>
      <c r="AE102" s="130"/>
      <c r="AF102" s="130"/>
      <c r="AG102" s="130"/>
    </row>
    <row r="103" spans="1:33" ht="30" customHeight="1" x14ac:dyDescent="0.5">
      <c r="A103" s="131" t="s">
        <v>71</v>
      </c>
      <c r="B103" s="132" t="s">
        <v>194</v>
      </c>
      <c r="C103" s="219" t="s">
        <v>112</v>
      </c>
      <c r="D103" s="218" t="s">
        <v>113</v>
      </c>
      <c r="E103" s="148"/>
      <c r="F103" s="149"/>
      <c r="G103" s="150">
        <f t="shared" si="265"/>
        <v>0</v>
      </c>
      <c r="H103" s="148"/>
      <c r="I103" s="149"/>
      <c r="J103" s="150">
        <f t="shared" si="266"/>
        <v>0</v>
      </c>
      <c r="K103" s="148"/>
      <c r="L103" s="149"/>
      <c r="M103" s="150">
        <f t="shared" si="267"/>
        <v>0</v>
      </c>
      <c r="N103" s="148"/>
      <c r="O103" s="149"/>
      <c r="P103" s="150">
        <f t="shared" si="268"/>
        <v>0</v>
      </c>
      <c r="Q103" s="148"/>
      <c r="R103" s="149"/>
      <c r="S103" s="150">
        <f t="shared" si="269"/>
        <v>0</v>
      </c>
      <c r="T103" s="148"/>
      <c r="U103" s="149"/>
      <c r="V103" s="150">
        <f t="shared" si="270"/>
        <v>0</v>
      </c>
      <c r="W103" s="137">
        <f t="shared" si="271"/>
        <v>0</v>
      </c>
      <c r="X103" s="126">
        <f t="shared" si="272"/>
        <v>0</v>
      </c>
      <c r="Y103" s="126">
        <f t="shared" si="235"/>
        <v>0</v>
      </c>
      <c r="Z103" s="127" t="e">
        <f t="shared" si="236"/>
        <v>#DIV/0!</v>
      </c>
      <c r="AA103" s="151"/>
      <c r="AB103" s="130"/>
      <c r="AC103" s="130"/>
      <c r="AD103" s="130"/>
      <c r="AE103" s="130"/>
      <c r="AF103" s="130"/>
      <c r="AG103" s="130"/>
    </row>
    <row r="104" spans="1:33" ht="39.75" customHeight="1" x14ac:dyDescent="0.5">
      <c r="A104" s="373" t="s">
        <v>195</v>
      </c>
      <c r="B104" s="354"/>
      <c r="C104" s="354"/>
      <c r="D104" s="355"/>
      <c r="E104" s="188"/>
      <c r="F104" s="188"/>
      <c r="G104" s="171">
        <f>G92+G96+G100</f>
        <v>0</v>
      </c>
      <c r="H104" s="188"/>
      <c r="I104" s="188"/>
      <c r="J104" s="171">
        <f>J92+J96+J100</f>
        <v>0</v>
      </c>
      <c r="K104" s="188"/>
      <c r="L104" s="188"/>
      <c r="M104" s="171">
        <f>M92+M96+M100</f>
        <v>0</v>
      </c>
      <c r="N104" s="188"/>
      <c r="O104" s="188"/>
      <c r="P104" s="171">
        <f>P92+P96+P100</f>
        <v>0</v>
      </c>
      <c r="Q104" s="188"/>
      <c r="R104" s="188"/>
      <c r="S104" s="171">
        <f>S92+S96+S100</f>
        <v>0</v>
      </c>
      <c r="T104" s="188"/>
      <c r="U104" s="188"/>
      <c r="V104" s="171">
        <f t="shared" ref="V104:X104" si="273">V92+V96+V100</f>
        <v>0</v>
      </c>
      <c r="W104" s="190">
        <f t="shared" si="273"/>
        <v>0</v>
      </c>
      <c r="X104" s="190">
        <f t="shared" si="273"/>
        <v>0</v>
      </c>
      <c r="Y104" s="190">
        <f t="shared" si="235"/>
        <v>0</v>
      </c>
      <c r="Z104" s="190" t="e">
        <f t="shared" si="236"/>
        <v>#DIV/0!</v>
      </c>
      <c r="AA104" s="176"/>
      <c r="AB104" s="4"/>
      <c r="AC104" s="6"/>
      <c r="AD104" s="6"/>
      <c r="AE104" s="6"/>
      <c r="AF104" s="6"/>
      <c r="AG104" s="6"/>
    </row>
    <row r="105" spans="1:33" ht="30" customHeight="1" x14ac:dyDescent="0.5">
      <c r="A105" s="177" t="s">
        <v>66</v>
      </c>
      <c r="B105" s="178">
        <v>6</v>
      </c>
      <c r="C105" s="179" t="s">
        <v>196</v>
      </c>
      <c r="D105" s="180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209"/>
      <c r="Z105" s="105"/>
      <c r="AA105" s="106"/>
      <c r="AB105" s="6"/>
      <c r="AC105" s="6"/>
      <c r="AD105" s="6"/>
      <c r="AE105" s="6"/>
      <c r="AF105" s="6"/>
      <c r="AG105" s="6"/>
    </row>
    <row r="106" spans="1:33" ht="30" customHeight="1" x14ac:dyDescent="0.5">
      <c r="A106" s="107" t="s">
        <v>68</v>
      </c>
      <c r="B106" s="154" t="s">
        <v>197</v>
      </c>
      <c r="C106" s="220" t="s">
        <v>198</v>
      </c>
      <c r="D106" s="110"/>
      <c r="E106" s="111">
        <f>SUM(E107:E109)</f>
        <v>0</v>
      </c>
      <c r="F106" s="112"/>
      <c r="G106" s="113">
        <f t="shared" ref="G106:H106" si="274">SUM(G107:G109)</f>
        <v>0</v>
      </c>
      <c r="H106" s="111">
        <f t="shared" si="274"/>
        <v>0</v>
      </c>
      <c r="I106" s="112"/>
      <c r="J106" s="113">
        <f t="shared" ref="J106:K106" si="275">SUM(J107:J109)</f>
        <v>0</v>
      </c>
      <c r="K106" s="111">
        <f t="shared" si="275"/>
        <v>0</v>
      </c>
      <c r="L106" s="112"/>
      <c r="M106" s="113">
        <f t="shared" ref="M106:N106" si="276">SUM(M107:M109)</f>
        <v>0</v>
      </c>
      <c r="N106" s="111">
        <f t="shared" si="276"/>
        <v>0</v>
      </c>
      <c r="O106" s="112"/>
      <c r="P106" s="113">
        <f t="shared" ref="P106:Q106" si="277">SUM(P107:P109)</f>
        <v>0</v>
      </c>
      <c r="Q106" s="111">
        <f t="shared" si="277"/>
        <v>0</v>
      </c>
      <c r="R106" s="112"/>
      <c r="S106" s="113">
        <f t="shared" ref="S106:T106" si="278">SUM(S107:S109)</f>
        <v>0</v>
      </c>
      <c r="T106" s="111">
        <f t="shared" si="278"/>
        <v>0</v>
      </c>
      <c r="U106" s="112"/>
      <c r="V106" s="113">
        <f t="shared" ref="V106:X106" si="279">SUM(V107:V109)</f>
        <v>0</v>
      </c>
      <c r="W106" s="113">
        <f t="shared" si="279"/>
        <v>0</v>
      </c>
      <c r="X106" s="113">
        <f t="shared" si="279"/>
        <v>0</v>
      </c>
      <c r="Y106" s="113">
        <f t="shared" ref="Y106:Y118" si="280">W106-X106</f>
        <v>0</v>
      </c>
      <c r="Z106" s="115" t="e">
        <f t="shared" ref="Z106:Z118" si="281">Y106/W106</f>
        <v>#DIV/0!</v>
      </c>
      <c r="AA106" s="116"/>
      <c r="AB106" s="117"/>
      <c r="AC106" s="117"/>
      <c r="AD106" s="117"/>
      <c r="AE106" s="117"/>
      <c r="AF106" s="117"/>
      <c r="AG106" s="117"/>
    </row>
    <row r="107" spans="1:33" ht="30" customHeight="1" x14ac:dyDescent="0.5">
      <c r="A107" s="118" t="s">
        <v>71</v>
      </c>
      <c r="B107" s="119" t="s">
        <v>199</v>
      </c>
      <c r="C107" s="186" t="s">
        <v>200</v>
      </c>
      <c r="D107" s="121" t="s">
        <v>106</v>
      </c>
      <c r="E107" s="122"/>
      <c r="F107" s="123"/>
      <c r="G107" s="124">
        <f t="shared" ref="G107:G109" si="282">E107*F107</f>
        <v>0</v>
      </c>
      <c r="H107" s="122"/>
      <c r="I107" s="123"/>
      <c r="J107" s="124">
        <f t="shared" ref="J107:J109" si="283">H107*I107</f>
        <v>0</v>
      </c>
      <c r="K107" s="122"/>
      <c r="L107" s="123"/>
      <c r="M107" s="124">
        <f t="shared" ref="M107:M109" si="284">K107*L107</f>
        <v>0</v>
      </c>
      <c r="N107" s="122"/>
      <c r="O107" s="123"/>
      <c r="P107" s="124">
        <f t="shared" ref="P107:P109" si="285">N107*O107</f>
        <v>0</v>
      </c>
      <c r="Q107" s="122"/>
      <c r="R107" s="123"/>
      <c r="S107" s="124">
        <f t="shared" ref="S107:S109" si="286">Q107*R107</f>
        <v>0</v>
      </c>
      <c r="T107" s="122"/>
      <c r="U107" s="123"/>
      <c r="V107" s="124">
        <f t="shared" ref="V107:V109" si="287">T107*U107</f>
        <v>0</v>
      </c>
      <c r="W107" s="125">
        <f t="shared" ref="W107:W109" si="288">G107+M107+S107</f>
        <v>0</v>
      </c>
      <c r="X107" s="126">
        <f t="shared" ref="X107:X109" si="289">J107+P107+V107</f>
        <v>0</v>
      </c>
      <c r="Y107" s="126">
        <f t="shared" si="280"/>
        <v>0</v>
      </c>
      <c r="Z107" s="127" t="e">
        <f t="shared" si="281"/>
        <v>#DIV/0!</v>
      </c>
      <c r="AA107" s="128"/>
      <c r="AB107" s="130"/>
      <c r="AC107" s="130"/>
      <c r="AD107" s="130"/>
      <c r="AE107" s="130"/>
      <c r="AF107" s="130"/>
      <c r="AG107" s="130"/>
    </row>
    <row r="108" spans="1:33" ht="30" customHeight="1" x14ac:dyDescent="0.5">
      <c r="A108" s="118" t="s">
        <v>71</v>
      </c>
      <c r="B108" s="119" t="s">
        <v>201</v>
      </c>
      <c r="C108" s="186" t="s">
        <v>200</v>
      </c>
      <c r="D108" s="121" t="s">
        <v>106</v>
      </c>
      <c r="E108" s="122"/>
      <c r="F108" s="123"/>
      <c r="G108" s="124">
        <f t="shared" si="282"/>
        <v>0</v>
      </c>
      <c r="H108" s="122"/>
      <c r="I108" s="123"/>
      <c r="J108" s="124">
        <f t="shared" si="283"/>
        <v>0</v>
      </c>
      <c r="K108" s="122"/>
      <c r="L108" s="123"/>
      <c r="M108" s="124">
        <f t="shared" si="284"/>
        <v>0</v>
      </c>
      <c r="N108" s="122"/>
      <c r="O108" s="123"/>
      <c r="P108" s="124">
        <f t="shared" si="285"/>
        <v>0</v>
      </c>
      <c r="Q108" s="122"/>
      <c r="R108" s="123"/>
      <c r="S108" s="124">
        <f t="shared" si="286"/>
        <v>0</v>
      </c>
      <c r="T108" s="122"/>
      <c r="U108" s="123"/>
      <c r="V108" s="124">
        <f t="shared" si="287"/>
        <v>0</v>
      </c>
      <c r="W108" s="125">
        <f t="shared" si="288"/>
        <v>0</v>
      </c>
      <c r="X108" s="126">
        <f t="shared" si="289"/>
        <v>0</v>
      </c>
      <c r="Y108" s="126">
        <f t="shared" si="280"/>
        <v>0</v>
      </c>
      <c r="Z108" s="127" t="e">
        <f t="shared" si="281"/>
        <v>#DIV/0!</v>
      </c>
      <c r="AA108" s="128"/>
      <c r="AB108" s="130"/>
      <c r="AC108" s="130"/>
      <c r="AD108" s="130"/>
      <c r="AE108" s="130"/>
      <c r="AF108" s="130"/>
      <c r="AG108" s="130"/>
    </row>
    <row r="109" spans="1:33" ht="30" customHeight="1" x14ac:dyDescent="0.5">
      <c r="A109" s="131" t="s">
        <v>71</v>
      </c>
      <c r="B109" s="132" t="s">
        <v>202</v>
      </c>
      <c r="C109" s="162" t="s">
        <v>200</v>
      </c>
      <c r="D109" s="133" t="s">
        <v>106</v>
      </c>
      <c r="E109" s="134"/>
      <c r="F109" s="135"/>
      <c r="G109" s="136">
        <f t="shared" si="282"/>
        <v>0</v>
      </c>
      <c r="H109" s="134"/>
      <c r="I109" s="135"/>
      <c r="J109" s="136">
        <f t="shared" si="283"/>
        <v>0</v>
      </c>
      <c r="K109" s="134"/>
      <c r="L109" s="135"/>
      <c r="M109" s="136">
        <f t="shared" si="284"/>
        <v>0</v>
      </c>
      <c r="N109" s="134"/>
      <c r="O109" s="135"/>
      <c r="P109" s="136">
        <f t="shared" si="285"/>
        <v>0</v>
      </c>
      <c r="Q109" s="134"/>
      <c r="R109" s="135"/>
      <c r="S109" s="136">
        <f t="shared" si="286"/>
        <v>0</v>
      </c>
      <c r="T109" s="134"/>
      <c r="U109" s="135"/>
      <c r="V109" s="136">
        <f t="shared" si="287"/>
        <v>0</v>
      </c>
      <c r="W109" s="137">
        <f t="shared" si="288"/>
        <v>0</v>
      </c>
      <c r="X109" s="126">
        <f t="shared" si="289"/>
        <v>0</v>
      </c>
      <c r="Y109" s="126">
        <f t="shared" si="280"/>
        <v>0</v>
      </c>
      <c r="Z109" s="127" t="e">
        <f t="shared" si="281"/>
        <v>#DIV/0!</v>
      </c>
      <c r="AA109" s="138"/>
      <c r="AB109" s="130"/>
      <c r="AC109" s="130"/>
      <c r="AD109" s="130"/>
      <c r="AE109" s="130"/>
      <c r="AF109" s="130"/>
      <c r="AG109" s="130"/>
    </row>
    <row r="110" spans="1:33" ht="30" customHeight="1" x14ac:dyDescent="0.5">
      <c r="A110" s="107" t="s">
        <v>66</v>
      </c>
      <c r="B110" s="154" t="s">
        <v>203</v>
      </c>
      <c r="C110" s="221" t="s">
        <v>204</v>
      </c>
      <c r="D110" s="140"/>
      <c r="E110" s="141">
        <f>SUM(E111:E113)</f>
        <v>0</v>
      </c>
      <c r="F110" s="142"/>
      <c r="G110" s="143">
        <f t="shared" ref="G110:H110" si="290">SUM(G111:G113)</f>
        <v>0</v>
      </c>
      <c r="H110" s="141">
        <f t="shared" si="290"/>
        <v>0</v>
      </c>
      <c r="I110" s="142"/>
      <c r="J110" s="143">
        <f t="shared" ref="J110:K110" si="291">SUM(J111:J113)</f>
        <v>0</v>
      </c>
      <c r="K110" s="141">
        <f t="shared" si="291"/>
        <v>0</v>
      </c>
      <c r="L110" s="142"/>
      <c r="M110" s="143">
        <f t="shared" ref="M110:N110" si="292">SUM(M111:M113)</f>
        <v>0</v>
      </c>
      <c r="N110" s="141">
        <f t="shared" si="292"/>
        <v>0</v>
      </c>
      <c r="O110" s="142"/>
      <c r="P110" s="143">
        <f t="shared" ref="P110:Q110" si="293">SUM(P111:P113)</f>
        <v>0</v>
      </c>
      <c r="Q110" s="141">
        <f t="shared" si="293"/>
        <v>0</v>
      </c>
      <c r="R110" s="142"/>
      <c r="S110" s="143">
        <f t="shared" ref="S110:T110" si="294">SUM(S111:S113)</f>
        <v>0</v>
      </c>
      <c r="T110" s="141">
        <f t="shared" si="294"/>
        <v>0</v>
      </c>
      <c r="U110" s="142"/>
      <c r="V110" s="143">
        <f t="shared" ref="V110:X110" si="295">SUM(V111:V113)</f>
        <v>0</v>
      </c>
      <c r="W110" s="143">
        <f t="shared" si="295"/>
        <v>0</v>
      </c>
      <c r="X110" s="143">
        <f t="shared" si="295"/>
        <v>0</v>
      </c>
      <c r="Y110" s="143">
        <f t="shared" si="280"/>
        <v>0</v>
      </c>
      <c r="Z110" s="143" t="e">
        <f t="shared" si="281"/>
        <v>#DIV/0!</v>
      </c>
      <c r="AA110" s="145"/>
      <c r="AB110" s="117"/>
      <c r="AC110" s="117"/>
      <c r="AD110" s="117"/>
      <c r="AE110" s="117"/>
      <c r="AF110" s="117"/>
      <c r="AG110" s="117"/>
    </row>
    <row r="111" spans="1:33" ht="30" customHeight="1" x14ac:dyDescent="0.5">
      <c r="A111" s="118" t="s">
        <v>71</v>
      </c>
      <c r="B111" s="119" t="s">
        <v>205</v>
      </c>
      <c r="C111" s="186" t="s">
        <v>200</v>
      </c>
      <c r="D111" s="121" t="s">
        <v>106</v>
      </c>
      <c r="E111" s="122"/>
      <c r="F111" s="123"/>
      <c r="G111" s="124">
        <f t="shared" ref="G111:G113" si="296">E111*F111</f>
        <v>0</v>
      </c>
      <c r="H111" s="122"/>
      <c r="I111" s="123"/>
      <c r="J111" s="124">
        <f t="shared" ref="J111:J113" si="297">H111*I111</f>
        <v>0</v>
      </c>
      <c r="K111" s="122"/>
      <c r="L111" s="123"/>
      <c r="M111" s="124">
        <f t="shared" ref="M111:M113" si="298">K111*L111</f>
        <v>0</v>
      </c>
      <c r="N111" s="122"/>
      <c r="O111" s="123"/>
      <c r="P111" s="124">
        <f t="shared" ref="P111:P113" si="299">N111*O111</f>
        <v>0</v>
      </c>
      <c r="Q111" s="122"/>
      <c r="R111" s="123"/>
      <c r="S111" s="124">
        <f t="shared" ref="S111:S113" si="300">Q111*R111</f>
        <v>0</v>
      </c>
      <c r="T111" s="122"/>
      <c r="U111" s="123"/>
      <c r="V111" s="124">
        <f t="shared" ref="V111:V113" si="301">T111*U111</f>
        <v>0</v>
      </c>
      <c r="W111" s="125">
        <f t="shared" ref="W111:W113" si="302">G111+M111+S111</f>
        <v>0</v>
      </c>
      <c r="X111" s="126">
        <f t="shared" ref="X111:X113" si="303">J111+P111+V111</f>
        <v>0</v>
      </c>
      <c r="Y111" s="126">
        <f t="shared" si="280"/>
        <v>0</v>
      </c>
      <c r="Z111" s="127" t="e">
        <f t="shared" si="281"/>
        <v>#DIV/0!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5">
      <c r="A112" s="118" t="s">
        <v>71</v>
      </c>
      <c r="B112" s="119" t="s">
        <v>206</v>
      </c>
      <c r="C112" s="186" t="s">
        <v>200</v>
      </c>
      <c r="D112" s="121" t="s">
        <v>106</v>
      </c>
      <c r="E112" s="122"/>
      <c r="F112" s="123"/>
      <c r="G112" s="124">
        <f t="shared" si="296"/>
        <v>0</v>
      </c>
      <c r="H112" s="122"/>
      <c r="I112" s="123"/>
      <c r="J112" s="124">
        <f t="shared" si="297"/>
        <v>0</v>
      </c>
      <c r="K112" s="122"/>
      <c r="L112" s="123"/>
      <c r="M112" s="124">
        <f t="shared" si="298"/>
        <v>0</v>
      </c>
      <c r="N112" s="122"/>
      <c r="O112" s="123"/>
      <c r="P112" s="124">
        <f t="shared" si="299"/>
        <v>0</v>
      </c>
      <c r="Q112" s="122"/>
      <c r="R112" s="123"/>
      <c r="S112" s="124">
        <f t="shared" si="300"/>
        <v>0</v>
      </c>
      <c r="T112" s="122"/>
      <c r="U112" s="123"/>
      <c r="V112" s="124">
        <f t="shared" si="301"/>
        <v>0</v>
      </c>
      <c r="W112" s="125">
        <f t="shared" si="302"/>
        <v>0</v>
      </c>
      <c r="X112" s="126">
        <f t="shared" si="303"/>
        <v>0</v>
      </c>
      <c r="Y112" s="126">
        <f t="shared" si="280"/>
        <v>0</v>
      </c>
      <c r="Z112" s="127" t="e">
        <f t="shared" si="281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5">
      <c r="A113" s="131" t="s">
        <v>71</v>
      </c>
      <c r="B113" s="132" t="s">
        <v>207</v>
      </c>
      <c r="C113" s="162" t="s">
        <v>200</v>
      </c>
      <c r="D113" s="133" t="s">
        <v>106</v>
      </c>
      <c r="E113" s="134"/>
      <c r="F113" s="135"/>
      <c r="G113" s="136">
        <f t="shared" si="296"/>
        <v>0</v>
      </c>
      <c r="H113" s="134"/>
      <c r="I113" s="135"/>
      <c r="J113" s="136">
        <f t="shared" si="297"/>
        <v>0</v>
      </c>
      <c r="K113" s="134"/>
      <c r="L113" s="135"/>
      <c r="M113" s="136">
        <f t="shared" si="298"/>
        <v>0</v>
      </c>
      <c r="N113" s="134"/>
      <c r="O113" s="135"/>
      <c r="P113" s="136">
        <f t="shared" si="299"/>
        <v>0</v>
      </c>
      <c r="Q113" s="134"/>
      <c r="R113" s="135"/>
      <c r="S113" s="136">
        <f t="shared" si="300"/>
        <v>0</v>
      </c>
      <c r="T113" s="134"/>
      <c r="U113" s="135"/>
      <c r="V113" s="136">
        <f t="shared" si="301"/>
        <v>0</v>
      </c>
      <c r="W113" s="137">
        <f t="shared" si="302"/>
        <v>0</v>
      </c>
      <c r="X113" s="126">
        <f t="shared" si="303"/>
        <v>0</v>
      </c>
      <c r="Y113" s="126">
        <f t="shared" si="280"/>
        <v>0</v>
      </c>
      <c r="Z113" s="127" t="e">
        <f t="shared" si="281"/>
        <v>#DIV/0!</v>
      </c>
      <c r="AA113" s="138"/>
      <c r="AB113" s="130"/>
      <c r="AC113" s="130"/>
      <c r="AD113" s="130"/>
      <c r="AE113" s="130"/>
      <c r="AF113" s="130"/>
      <c r="AG113" s="130"/>
    </row>
    <row r="114" spans="1:33" ht="30" customHeight="1" x14ac:dyDescent="0.5">
      <c r="A114" s="107" t="s">
        <v>66</v>
      </c>
      <c r="B114" s="154" t="s">
        <v>208</v>
      </c>
      <c r="C114" s="221" t="s">
        <v>209</v>
      </c>
      <c r="D114" s="140"/>
      <c r="E114" s="141">
        <f>SUM(E115:E117)</f>
        <v>0</v>
      </c>
      <c r="F114" s="142"/>
      <c r="G114" s="143">
        <f t="shared" ref="G114:H114" si="304">SUM(G115:G117)</f>
        <v>0</v>
      </c>
      <c r="H114" s="141">
        <f t="shared" si="304"/>
        <v>0</v>
      </c>
      <c r="I114" s="142"/>
      <c r="J114" s="143">
        <f t="shared" ref="J114:K114" si="305">SUM(J115:J117)</f>
        <v>0</v>
      </c>
      <c r="K114" s="141">
        <f t="shared" si="305"/>
        <v>0</v>
      </c>
      <c r="L114" s="142"/>
      <c r="M114" s="143">
        <f t="shared" ref="M114:N114" si="306">SUM(M115:M117)</f>
        <v>0</v>
      </c>
      <c r="N114" s="141">
        <f t="shared" si="306"/>
        <v>0</v>
      </c>
      <c r="O114" s="142"/>
      <c r="P114" s="143">
        <f t="shared" ref="P114:Q114" si="307">SUM(P115:P117)</f>
        <v>0</v>
      </c>
      <c r="Q114" s="141">
        <f t="shared" si="307"/>
        <v>0</v>
      </c>
      <c r="R114" s="142"/>
      <c r="S114" s="143">
        <f t="shared" ref="S114:T114" si="308">SUM(S115:S117)</f>
        <v>0</v>
      </c>
      <c r="T114" s="141">
        <f t="shared" si="308"/>
        <v>0</v>
      </c>
      <c r="U114" s="142"/>
      <c r="V114" s="143">
        <f t="shared" ref="V114:X114" si="309">SUM(V115:V117)</f>
        <v>0</v>
      </c>
      <c r="W114" s="143">
        <f t="shared" si="309"/>
        <v>0</v>
      </c>
      <c r="X114" s="143">
        <f t="shared" si="309"/>
        <v>0</v>
      </c>
      <c r="Y114" s="143">
        <f t="shared" si="280"/>
        <v>0</v>
      </c>
      <c r="Z114" s="143" t="e">
        <f t="shared" si="281"/>
        <v>#DIV/0!</v>
      </c>
      <c r="AA114" s="145"/>
      <c r="AB114" s="117"/>
      <c r="AC114" s="117"/>
      <c r="AD114" s="117"/>
      <c r="AE114" s="117"/>
      <c r="AF114" s="117"/>
      <c r="AG114" s="117"/>
    </row>
    <row r="115" spans="1:33" ht="30" customHeight="1" x14ac:dyDescent="0.5">
      <c r="A115" s="118" t="s">
        <v>71</v>
      </c>
      <c r="B115" s="119" t="s">
        <v>210</v>
      </c>
      <c r="C115" s="186" t="s">
        <v>200</v>
      </c>
      <c r="D115" s="121" t="s">
        <v>106</v>
      </c>
      <c r="E115" s="122"/>
      <c r="F115" s="123"/>
      <c r="G115" s="124">
        <f t="shared" ref="G115:G117" si="310">E115*F115</f>
        <v>0</v>
      </c>
      <c r="H115" s="122"/>
      <c r="I115" s="123"/>
      <c r="J115" s="124">
        <f t="shared" ref="J115:J117" si="311">H115*I115</f>
        <v>0</v>
      </c>
      <c r="K115" s="122"/>
      <c r="L115" s="123"/>
      <c r="M115" s="124">
        <f t="shared" ref="M115:M117" si="312">K115*L115</f>
        <v>0</v>
      </c>
      <c r="N115" s="122"/>
      <c r="O115" s="123"/>
      <c r="P115" s="124">
        <f t="shared" ref="P115:P117" si="313">N115*O115</f>
        <v>0</v>
      </c>
      <c r="Q115" s="122"/>
      <c r="R115" s="123"/>
      <c r="S115" s="124">
        <f t="shared" ref="S115:S117" si="314">Q115*R115</f>
        <v>0</v>
      </c>
      <c r="T115" s="122"/>
      <c r="U115" s="123"/>
      <c r="V115" s="124">
        <f t="shared" ref="V115:V117" si="315">T115*U115</f>
        <v>0</v>
      </c>
      <c r="W115" s="125">
        <f t="shared" ref="W115:W117" si="316">G115+M115+S115</f>
        <v>0</v>
      </c>
      <c r="X115" s="126">
        <f t="shared" ref="X115:X117" si="317">J115+P115+V115</f>
        <v>0</v>
      </c>
      <c r="Y115" s="126">
        <f t="shared" si="280"/>
        <v>0</v>
      </c>
      <c r="Z115" s="127" t="e">
        <f t="shared" si="281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5">
      <c r="A116" s="118" t="s">
        <v>71</v>
      </c>
      <c r="B116" s="119" t="s">
        <v>211</v>
      </c>
      <c r="C116" s="186" t="s">
        <v>200</v>
      </c>
      <c r="D116" s="121" t="s">
        <v>106</v>
      </c>
      <c r="E116" s="122"/>
      <c r="F116" s="123"/>
      <c r="G116" s="124">
        <f t="shared" si="310"/>
        <v>0</v>
      </c>
      <c r="H116" s="122"/>
      <c r="I116" s="123"/>
      <c r="J116" s="124">
        <f t="shared" si="311"/>
        <v>0</v>
      </c>
      <c r="K116" s="122"/>
      <c r="L116" s="123"/>
      <c r="M116" s="124">
        <f t="shared" si="312"/>
        <v>0</v>
      </c>
      <c r="N116" s="122"/>
      <c r="O116" s="123"/>
      <c r="P116" s="124">
        <f t="shared" si="313"/>
        <v>0</v>
      </c>
      <c r="Q116" s="122"/>
      <c r="R116" s="123"/>
      <c r="S116" s="124">
        <f t="shared" si="314"/>
        <v>0</v>
      </c>
      <c r="T116" s="122"/>
      <c r="U116" s="123"/>
      <c r="V116" s="124">
        <f t="shared" si="315"/>
        <v>0</v>
      </c>
      <c r="W116" s="125">
        <f t="shared" si="316"/>
        <v>0</v>
      </c>
      <c r="X116" s="126">
        <f t="shared" si="317"/>
        <v>0</v>
      </c>
      <c r="Y116" s="126">
        <f t="shared" si="280"/>
        <v>0</v>
      </c>
      <c r="Z116" s="127" t="e">
        <f t="shared" si="281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5">
      <c r="A117" s="131" t="s">
        <v>71</v>
      </c>
      <c r="B117" s="132" t="s">
        <v>212</v>
      </c>
      <c r="C117" s="162" t="s">
        <v>200</v>
      </c>
      <c r="D117" s="133" t="s">
        <v>106</v>
      </c>
      <c r="E117" s="148"/>
      <c r="F117" s="149"/>
      <c r="G117" s="150">
        <f t="shared" si="310"/>
        <v>0</v>
      </c>
      <c r="H117" s="148"/>
      <c r="I117" s="149"/>
      <c r="J117" s="150">
        <f t="shared" si="311"/>
        <v>0</v>
      </c>
      <c r="K117" s="148"/>
      <c r="L117" s="149"/>
      <c r="M117" s="150">
        <f t="shared" si="312"/>
        <v>0</v>
      </c>
      <c r="N117" s="148"/>
      <c r="O117" s="149"/>
      <c r="P117" s="150">
        <f t="shared" si="313"/>
        <v>0</v>
      </c>
      <c r="Q117" s="148"/>
      <c r="R117" s="149"/>
      <c r="S117" s="150">
        <f t="shared" si="314"/>
        <v>0</v>
      </c>
      <c r="T117" s="148"/>
      <c r="U117" s="149"/>
      <c r="V117" s="150">
        <f t="shared" si="315"/>
        <v>0</v>
      </c>
      <c r="W117" s="137">
        <f t="shared" si="316"/>
        <v>0</v>
      </c>
      <c r="X117" s="164">
        <f t="shared" si="317"/>
        <v>0</v>
      </c>
      <c r="Y117" s="164">
        <f t="shared" si="280"/>
        <v>0</v>
      </c>
      <c r="Z117" s="222" t="e">
        <f t="shared" si="281"/>
        <v>#DIV/0!</v>
      </c>
      <c r="AA117" s="138"/>
      <c r="AB117" s="130"/>
      <c r="AC117" s="130"/>
      <c r="AD117" s="130"/>
      <c r="AE117" s="130"/>
      <c r="AF117" s="130"/>
      <c r="AG117" s="130"/>
    </row>
    <row r="118" spans="1:33" ht="30" customHeight="1" x14ac:dyDescent="0.5">
      <c r="A118" s="165" t="s">
        <v>213</v>
      </c>
      <c r="B118" s="166"/>
      <c r="C118" s="167"/>
      <c r="D118" s="168"/>
      <c r="E118" s="172">
        <f>E114+E110+E106</f>
        <v>0</v>
      </c>
      <c r="F118" s="188"/>
      <c r="G118" s="171">
        <f t="shared" ref="G118:H118" si="318">G114+G110+G106</f>
        <v>0</v>
      </c>
      <c r="H118" s="172">
        <f t="shared" si="318"/>
        <v>0</v>
      </c>
      <c r="I118" s="188"/>
      <c r="J118" s="171">
        <f t="shared" ref="J118:K118" si="319">J114+J110+J106</f>
        <v>0</v>
      </c>
      <c r="K118" s="189">
        <f t="shared" si="319"/>
        <v>0</v>
      </c>
      <c r="L118" s="188"/>
      <c r="M118" s="171">
        <f t="shared" ref="M118:N118" si="320">M114+M110+M106</f>
        <v>0</v>
      </c>
      <c r="N118" s="189">
        <f t="shared" si="320"/>
        <v>0</v>
      </c>
      <c r="O118" s="188"/>
      <c r="P118" s="171">
        <f t="shared" ref="P118:Q118" si="321">P114+P110+P106</f>
        <v>0</v>
      </c>
      <c r="Q118" s="189">
        <f t="shared" si="321"/>
        <v>0</v>
      </c>
      <c r="R118" s="188"/>
      <c r="S118" s="171">
        <f t="shared" ref="S118:T118" si="322">S114+S110+S106</f>
        <v>0</v>
      </c>
      <c r="T118" s="189">
        <f t="shared" si="322"/>
        <v>0</v>
      </c>
      <c r="U118" s="188"/>
      <c r="V118" s="173">
        <f t="shared" ref="V118:X118" si="323">V114+V110+V106</f>
        <v>0</v>
      </c>
      <c r="W118" s="223">
        <f t="shared" si="323"/>
        <v>0</v>
      </c>
      <c r="X118" s="224">
        <f t="shared" si="323"/>
        <v>0</v>
      </c>
      <c r="Y118" s="224">
        <f t="shared" si="280"/>
        <v>0</v>
      </c>
      <c r="Z118" s="224" t="e">
        <f t="shared" si="281"/>
        <v>#DIV/0!</v>
      </c>
      <c r="AA118" s="225"/>
      <c r="AB118" s="6"/>
      <c r="AC118" s="6"/>
      <c r="AD118" s="6"/>
      <c r="AE118" s="6"/>
      <c r="AF118" s="6"/>
      <c r="AG118" s="6"/>
    </row>
    <row r="119" spans="1:33" ht="30" customHeight="1" x14ac:dyDescent="0.5">
      <c r="A119" s="177" t="s">
        <v>66</v>
      </c>
      <c r="B119" s="207">
        <v>7</v>
      </c>
      <c r="C119" s="179" t="s">
        <v>214</v>
      </c>
      <c r="D119" s="180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226"/>
      <c r="X119" s="226"/>
      <c r="Y119" s="181"/>
      <c r="Z119" s="226"/>
      <c r="AA119" s="227"/>
      <c r="AB119" s="6"/>
      <c r="AC119" s="6"/>
      <c r="AD119" s="6"/>
      <c r="AE119" s="6"/>
      <c r="AF119" s="6"/>
      <c r="AG119" s="6"/>
    </row>
    <row r="120" spans="1:33" ht="30" customHeight="1" x14ac:dyDescent="0.5">
      <c r="A120" s="118" t="s">
        <v>71</v>
      </c>
      <c r="B120" s="119" t="s">
        <v>215</v>
      </c>
      <c r="C120" s="186" t="s">
        <v>216</v>
      </c>
      <c r="D120" s="121" t="s">
        <v>106</v>
      </c>
      <c r="E120" s="122"/>
      <c r="F120" s="123"/>
      <c r="G120" s="124">
        <f t="shared" ref="G120:G130" si="324">E120*F120</f>
        <v>0</v>
      </c>
      <c r="H120" s="122"/>
      <c r="I120" s="123"/>
      <c r="J120" s="124">
        <f t="shared" ref="J120:J130" si="325">H120*I120</f>
        <v>0</v>
      </c>
      <c r="K120" s="122"/>
      <c r="L120" s="123"/>
      <c r="M120" s="124">
        <f t="shared" ref="M120:M130" si="326">K120*L120</f>
        <v>0</v>
      </c>
      <c r="N120" s="122"/>
      <c r="O120" s="123"/>
      <c r="P120" s="124">
        <f t="shared" ref="P120:P130" si="327">N120*O120</f>
        <v>0</v>
      </c>
      <c r="Q120" s="122"/>
      <c r="R120" s="123"/>
      <c r="S120" s="124">
        <f t="shared" ref="S120:S130" si="328">Q120*R120</f>
        <v>0</v>
      </c>
      <c r="T120" s="122"/>
      <c r="U120" s="123"/>
      <c r="V120" s="228">
        <f t="shared" ref="V120:V130" si="329">T120*U120</f>
        <v>0</v>
      </c>
      <c r="W120" s="229">
        <f t="shared" ref="W120:W130" si="330">G120+M120+S120</f>
        <v>0</v>
      </c>
      <c r="X120" s="230">
        <f t="shared" ref="X120:X130" si="331">J120+P120+V120</f>
        <v>0</v>
      </c>
      <c r="Y120" s="230">
        <f t="shared" ref="Y120:Y131" si="332">W120-X120</f>
        <v>0</v>
      </c>
      <c r="Z120" s="231" t="e">
        <f t="shared" ref="Z120:Z131" si="333">Y120/W120</f>
        <v>#DIV/0!</v>
      </c>
      <c r="AA120" s="232"/>
      <c r="AB120" s="130"/>
      <c r="AC120" s="130"/>
      <c r="AD120" s="130"/>
      <c r="AE120" s="130"/>
      <c r="AF120" s="130"/>
      <c r="AG120" s="130"/>
    </row>
    <row r="121" spans="1:33" ht="30" customHeight="1" x14ac:dyDescent="0.5">
      <c r="A121" s="118" t="s">
        <v>71</v>
      </c>
      <c r="B121" s="119" t="s">
        <v>217</v>
      </c>
      <c r="C121" s="186" t="s">
        <v>218</v>
      </c>
      <c r="D121" s="121" t="s">
        <v>106</v>
      </c>
      <c r="E121" s="122"/>
      <c r="F121" s="123"/>
      <c r="G121" s="124">
        <f t="shared" si="324"/>
        <v>0</v>
      </c>
      <c r="H121" s="122"/>
      <c r="I121" s="123"/>
      <c r="J121" s="124">
        <f t="shared" si="325"/>
        <v>0</v>
      </c>
      <c r="K121" s="122"/>
      <c r="L121" s="123"/>
      <c r="M121" s="124">
        <f t="shared" si="326"/>
        <v>0</v>
      </c>
      <c r="N121" s="122"/>
      <c r="O121" s="123"/>
      <c r="P121" s="124">
        <f t="shared" si="327"/>
        <v>0</v>
      </c>
      <c r="Q121" s="122"/>
      <c r="R121" s="123"/>
      <c r="S121" s="124">
        <f t="shared" si="328"/>
        <v>0</v>
      </c>
      <c r="T121" s="122"/>
      <c r="U121" s="123"/>
      <c r="V121" s="228">
        <f t="shared" si="329"/>
        <v>0</v>
      </c>
      <c r="W121" s="233">
        <f t="shared" si="330"/>
        <v>0</v>
      </c>
      <c r="X121" s="126">
        <f t="shared" si="331"/>
        <v>0</v>
      </c>
      <c r="Y121" s="126">
        <f t="shared" si="332"/>
        <v>0</v>
      </c>
      <c r="Z121" s="127" t="e">
        <f t="shared" si="333"/>
        <v>#DIV/0!</v>
      </c>
      <c r="AA121" s="128"/>
      <c r="AB121" s="130"/>
      <c r="AC121" s="130"/>
      <c r="AD121" s="130"/>
      <c r="AE121" s="130"/>
      <c r="AF121" s="130"/>
      <c r="AG121" s="130"/>
    </row>
    <row r="122" spans="1:33" ht="30" customHeight="1" x14ac:dyDescent="0.5">
      <c r="A122" s="118" t="s">
        <v>71</v>
      </c>
      <c r="B122" s="119" t="s">
        <v>219</v>
      </c>
      <c r="C122" s="186" t="s">
        <v>220</v>
      </c>
      <c r="D122" s="121" t="s">
        <v>106</v>
      </c>
      <c r="E122" s="122"/>
      <c r="F122" s="123"/>
      <c r="G122" s="124">
        <f t="shared" si="324"/>
        <v>0</v>
      </c>
      <c r="H122" s="122"/>
      <c r="I122" s="123"/>
      <c r="J122" s="124">
        <f t="shared" si="325"/>
        <v>0</v>
      </c>
      <c r="K122" s="122"/>
      <c r="L122" s="123"/>
      <c r="M122" s="124">
        <f t="shared" si="326"/>
        <v>0</v>
      </c>
      <c r="N122" s="122"/>
      <c r="O122" s="123"/>
      <c r="P122" s="124">
        <f t="shared" si="327"/>
        <v>0</v>
      </c>
      <c r="Q122" s="122"/>
      <c r="R122" s="123"/>
      <c r="S122" s="124">
        <f t="shared" si="328"/>
        <v>0</v>
      </c>
      <c r="T122" s="122"/>
      <c r="U122" s="123"/>
      <c r="V122" s="228">
        <f t="shared" si="329"/>
        <v>0</v>
      </c>
      <c r="W122" s="233">
        <f t="shared" si="330"/>
        <v>0</v>
      </c>
      <c r="X122" s="126">
        <f t="shared" si="331"/>
        <v>0</v>
      </c>
      <c r="Y122" s="126">
        <f t="shared" si="332"/>
        <v>0</v>
      </c>
      <c r="Z122" s="127" t="e">
        <f t="shared" si="333"/>
        <v>#DIV/0!</v>
      </c>
      <c r="AA122" s="128"/>
      <c r="AB122" s="130"/>
      <c r="AC122" s="130"/>
      <c r="AD122" s="130"/>
      <c r="AE122" s="130"/>
      <c r="AF122" s="130"/>
      <c r="AG122" s="130"/>
    </row>
    <row r="123" spans="1:33" ht="30" customHeight="1" x14ac:dyDescent="0.5">
      <c r="A123" s="118" t="s">
        <v>71</v>
      </c>
      <c r="B123" s="119" t="s">
        <v>221</v>
      </c>
      <c r="C123" s="186" t="s">
        <v>222</v>
      </c>
      <c r="D123" s="121" t="s">
        <v>106</v>
      </c>
      <c r="E123" s="122"/>
      <c r="F123" s="123"/>
      <c r="G123" s="124">
        <f t="shared" si="324"/>
        <v>0</v>
      </c>
      <c r="H123" s="122"/>
      <c r="I123" s="123"/>
      <c r="J123" s="124">
        <f t="shared" si="325"/>
        <v>0</v>
      </c>
      <c r="K123" s="122"/>
      <c r="L123" s="123"/>
      <c r="M123" s="124">
        <f t="shared" si="326"/>
        <v>0</v>
      </c>
      <c r="N123" s="122"/>
      <c r="O123" s="123"/>
      <c r="P123" s="124">
        <f t="shared" si="327"/>
        <v>0</v>
      </c>
      <c r="Q123" s="122"/>
      <c r="R123" s="123"/>
      <c r="S123" s="124">
        <f t="shared" si="328"/>
        <v>0</v>
      </c>
      <c r="T123" s="122"/>
      <c r="U123" s="123"/>
      <c r="V123" s="228">
        <f t="shared" si="329"/>
        <v>0</v>
      </c>
      <c r="W123" s="233">
        <f t="shared" si="330"/>
        <v>0</v>
      </c>
      <c r="X123" s="126">
        <f t="shared" si="331"/>
        <v>0</v>
      </c>
      <c r="Y123" s="126">
        <f t="shared" si="332"/>
        <v>0</v>
      </c>
      <c r="Z123" s="127" t="e">
        <f t="shared" si="333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5">
      <c r="A124" s="118" t="s">
        <v>71</v>
      </c>
      <c r="B124" s="119" t="s">
        <v>223</v>
      </c>
      <c r="C124" s="186" t="s">
        <v>224</v>
      </c>
      <c r="D124" s="121" t="s">
        <v>106</v>
      </c>
      <c r="E124" s="122"/>
      <c r="F124" s="123"/>
      <c r="G124" s="124">
        <f t="shared" si="324"/>
        <v>0</v>
      </c>
      <c r="H124" s="122"/>
      <c r="I124" s="123"/>
      <c r="J124" s="124">
        <f t="shared" si="325"/>
        <v>0</v>
      </c>
      <c r="K124" s="122"/>
      <c r="L124" s="123"/>
      <c r="M124" s="124">
        <f t="shared" si="326"/>
        <v>0</v>
      </c>
      <c r="N124" s="122"/>
      <c r="O124" s="123"/>
      <c r="P124" s="124">
        <f t="shared" si="327"/>
        <v>0</v>
      </c>
      <c r="Q124" s="122"/>
      <c r="R124" s="123"/>
      <c r="S124" s="124">
        <f t="shared" si="328"/>
        <v>0</v>
      </c>
      <c r="T124" s="122"/>
      <c r="U124" s="123"/>
      <c r="V124" s="228">
        <f t="shared" si="329"/>
        <v>0</v>
      </c>
      <c r="W124" s="233">
        <f t="shared" si="330"/>
        <v>0</v>
      </c>
      <c r="X124" s="126">
        <f t="shared" si="331"/>
        <v>0</v>
      </c>
      <c r="Y124" s="126">
        <f t="shared" si="332"/>
        <v>0</v>
      </c>
      <c r="Z124" s="127" t="e">
        <f t="shared" si="333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5">
      <c r="A125" s="118" t="s">
        <v>71</v>
      </c>
      <c r="B125" s="119" t="s">
        <v>225</v>
      </c>
      <c r="C125" s="186" t="s">
        <v>226</v>
      </c>
      <c r="D125" s="121" t="s">
        <v>106</v>
      </c>
      <c r="E125" s="122"/>
      <c r="F125" s="123"/>
      <c r="G125" s="124">
        <f t="shared" si="324"/>
        <v>0</v>
      </c>
      <c r="H125" s="122"/>
      <c r="I125" s="123"/>
      <c r="J125" s="124">
        <f t="shared" si="325"/>
        <v>0</v>
      </c>
      <c r="K125" s="122"/>
      <c r="L125" s="123"/>
      <c r="M125" s="124">
        <f t="shared" si="326"/>
        <v>0</v>
      </c>
      <c r="N125" s="122"/>
      <c r="O125" s="123"/>
      <c r="P125" s="124">
        <f t="shared" si="327"/>
        <v>0</v>
      </c>
      <c r="Q125" s="122"/>
      <c r="R125" s="123"/>
      <c r="S125" s="124">
        <f t="shared" si="328"/>
        <v>0</v>
      </c>
      <c r="T125" s="122"/>
      <c r="U125" s="123"/>
      <c r="V125" s="228">
        <f t="shared" si="329"/>
        <v>0</v>
      </c>
      <c r="W125" s="233">
        <f t="shared" si="330"/>
        <v>0</v>
      </c>
      <c r="X125" s="126">
        <f t="shared" si="331"/>
        <v>0</v>
      </c>
      <c r="Y125" s="126">
        <f t="shared" si="332"/>
        <v>0</v>
      </c>
      <c r="Z125" s="127" t="e">
        <f t="shared" si="333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5">
      <c r="A126" s="118" t="s">
        <v>71</v>
      </c>
      <c r="B126" s="119" t="s">
        <v>227</v>
      </c>
      <c r="C126" s="186" t="s">
        <v>228</v>
      </c>
      <c r="D126" s="121" t="s">
        <v>106</v>
      </c>
      <c r="E126" s="122"/>
      <c r="F126" s="123"/>
      <c r="G126" s="124">
        <f t="shared" si="324"/>
        <v>0</v>
      </c>
      <c r="H126" s="122"/>
      <c r="I126" s="123"/>
      <c r="J126" s="124">
        <f t="shared" si="325"/>
        <v>0</v>
      </c>
      <c r="K126" s="122"/>
      <c r="L126" s="123"/>
      <c r="M126" s="124">
        <f t="shared" si="326"/>
        <v>0</v>
      </c>
      <c r="N126" s="122"/>
      <c r="O126" s="123"/>
      <c r="P126" s="124">
        <f t="shared" si="327"/>
        <v>0</v>
      </c>
      <c r="Q126" s="122"/>
      <c r="R126" s="123"/>
      <c r="S126" s="124">
        <f t="shared" si="328"/>
        <v>0</v>
      </c>
      <c r="T126" s="122"/>
      <c r="U126" s="123"/>
      <c r="V126" s="228">
        <f t="shared" si="329"/>
        <v>0</v>
      </c>
      <c r="W126" s="233">
        <f t="shared" si="330"/>
        <v>0</v>
      </c>
      <c r="X126" s="126">
        <f t="shared" si="331"/>
        <v>0</v>
      </c>
      <c r="Y126" s="126">
        <f t="shared" si="332"/>
        <v>0</v>
      </c>
      <c r="Z126" s="127" t="e">
        <f t="shared" si="333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5">
      <c r="A127" s="118" t="s">
        <v>71</v>
      </c>
      <c r="B127" s="119" t="s">
        <v>229</v>
      </c>
      <c r="C127" s="186" t="s">
        <v>230</v>
      </c>
      <c r="D127" s="121" t="s">
        <v>106</v>
      </c>
      <c r="E127" s="122"/>
      <c r="F127" s="123"/>
      <c r="G127" s="124">
        <f t="shared" si="324"/>
        <v>0</v>
      </c>
      <c r="H127" s="122"/>
      <c r="I127" s="123"/>
      <c r="J127" s="124">
        <f t="shared" si="325"/>
        <v>0</v>
      </c>
      <c r="K127" s="122"/>
      <c r="L127" s="123"/>
      <c r="M127" s="124">
        <f t="shared" si="326"/>
        <v>0</v>
      </c>
      <c r="N127" s="122"/>
      <c r="O127" s="123"/>
      <c r="P127" s="124">
        <f t="shared" si="327"/>
        <v>0</v>
      </c>
      <c r="Q127" s="122"/>
      <c r="R127" s="123"/>
      <c r="S127" s="124">
        <f t="shared" si="328"/>
        <v>0</v>
      </c>
      <c r="T127" s="122"/>
      <c r="U127" s="123"/>
      <c r="V127" s="228">
        <f t="shared" si="329"/>
        <v>0</v>
      </c>
      <c r="W127" s="233">
        <f t="shared" si="330"/>
        <v>0</v>
      </c>
      <c r="X127" s="126">
        <f t="shared" si="331"/>
        <v>0</v>
      </c>
      <c r="Y127" s="126">
        <f t="shared" si="332"/>
        <v>0</v>
      </c>
      <c r="Z127" s="127" t="e">
        <f t="shared" si="333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5">
      <c r="A128" s="131" t="s">
        <v>71</v>
      </c>
      <c r="B128" s="119" t="s">
        <v>231</v>
      </c>
      <c r="C128" s="162" t="s">
        <v>232</v>
      </c>
      <c r="D128" s="121" t="s">
        <v>106</v>
      </c>
      <c r="E128" s="134"/>
      <c r="F128" s="135"/>
      <c r="G128" s="124">
        <f t="shared" si="324"/>
        <v>0</v>
      </c>
      <c r="H128" s="134"/>
      <c r="I128" s="135"/>
      <c r="J128" s="124">
        <f t="shared" si="325"/>
        <v>0</v>
      </c>
      <c r="K128" s="122"/>
      <c r="L128" s="123"/>
      <c r="M128" s="124">
        <f t="shared" si="326"/>
        <v>0</v>
      </c>
      <c r="N128" s="122"/>
      <c r="O128" s="123"/>
      <c r="P128" s="124">
        <f t="shared" si="327"/>
        <v>0</v>
      </c>
      <c r="Q128" s="122"/>
      <c r="R128" s="123"/>
      <c r="S128" s="124">
        <f t="shared" si="328"/>
        <v>0</v>
      </c>
      <c r="T128" s="122"/>
      <c r="U128" s="123"/>
      <c r="V128" s="228">
        <f t="shared" si="329"/>
        <v>0</v>
      </c>
      <c r="W128" s="233">
        <f t="shared" si="330"/>
        <v>0</v>
      </c>
      <c r="X128" s="126">
        <f t="shared" si="331"/>
        <v>0</v>
      </c>
      <c r="Y128" s="126">
        <f t="shared" si="332"/>
        <v>0</v>
      </c>
      <c r="Z128" s="127" t="e">
        <f t="shared" si="333"/>
        <v>#DIV/0!</v>
      </c>
      <c r="AA128" s="138"/>
      <c r="AB128" s="130"/>
      <c r="AC128" s="130"/>
      <c r="AD128" s="130"/>
      <c r="AE128" s="130"/>
      <c r="AF128" s="130"/>
      <c r="AG128" s="130"/>
    </row>
    <row r="129" spans="1:33" ht="30" customHeight="1" x14ac:dyDescent="0.5">
      <c r="A129" s="131" t="s">
        <v>71</v>
      </c>
      <c r="B129" s="119" t="s">
        <v>233</v>
      </c>
      <c r="C129" s="162" t="s">
        <v>234</v>
      </c>
      <c r="D129" s="133" t="s">
        <v>106</v>
      </c>
      <c r="E129" s="122"/>
      <c r="F129" s="123"/>
      <c r="G129" s="124">
        <f t="shared" si="324"/>
        <v>0</v>
      </c>
      <c r="H129" s="122"/>
      <c r="I129" s="123"/>
      <c r="J129" s="124">
        <f t="shared" si="325"/>
        <v>0</v>
      </c>
      <c r="K129" s="122"/>
      <c r="L129" s="123"/>
      <c r="M129" s="124">
        <f t="shared" si="326"/>
        <v>0</v>
      </c>
      <c r="N129" s="122"/>
      <c r="O129" s="123"/>
      <c r="P129" s="124">
        <f t="shared" si="327"/>
        <v>0</v>
      </c>
      <c r="Q129" s="122"/>
      <c r="R129" s="123"/>
      <c r="S129" s="124">
        <f t="shared" si="328"/>
        <v>0</v>
      </c>
      <c r="T129" s="122"/>
      <c r="U129" s="123"/>
      <c r="V129" s="228">
        <f t="shared" si="329"/>
        <v>0</v>
      </c>
      <c r="W129" s="233">
        <f t="shared" si="330"/>
        <v>0</v>
      </c>
      <c r="X129" s="126">
        <f t="shared" si="331"/>
        <v>0</v>
      </c>
      <c r="Y129" s="126">
        <f t="shared" si="332"/>
        <v>0</v>
      </c>
      <c r="Z129" s="127" t="e">
        <f t="shared" si="333"/>
        <v>#DIV/0!</v>
      </c>
      <c r="AA129" s="128"/>
      <c r="AB129" s="130"/>
      <c r="AC129" s="130"/>
      <c r="AD129" s="130"/>
      <c r="AE129" s="130"/>
      <c r="AF129" s="130"/>
      <c r="AG129" s="130"/>
    </row>
    <row r="130" spans="1:33" ht="30" customHeight="1" x14ac:dyDescent="0.5">
      <c r="A130" s="131" t="s">
        <v>71</v>
      </c>
      <c r="B130" s="119" t="s">
        <v>235</v>
      </c>
      <c r="C130" s="234" t="s">
        <v>236</v>
      </c>
      <c r="D130" s="133"/>
      <c r="E130" s="134"/>
      <c r="F130" s="135">
        <v>0.22</v>
      </c>
      <c r="G130" s="136">
        <f t="shared" si="324"/>
        <v>0</v>
      </c>
      <c r="H130" s="134"/>
      <c r="I130" s="135">
        <v>0.22</v>
      </c>
      <c r="J130" s="136">
        <f t="shared" si="325"/>
        <v>0</v>
      </c>
      <c r="K130" s="134"/>
      <c r="L130" s="135">
        <v>0.22</v>
      </c>
      <c r="M130" s="136">
        <f t="shared" si="326"/>
        <v>0</v>
      </c>
      <c r="N130" s="134"/>
      <c r="O130" s="135">
        <v>0.22</v>
      </c>
      <c r="P130" s="136">
        <f t="shared" si="327"/>
        <v>0</v>
      </c>
      <c r="Q130" s="134"/>
      <c r="R130" s="135">
        <v>0.22</v>
      </c>
      <c r="S130" s="136">
        <f t="shared" si="328"/>
        <v>0</v>
      </c>
      <c r="T130" s="134"/>
      <c r="U130" s="135">
        <v>0.22</v>
      </c>
      <c r="V130" s="235">
        <f t="shared" si="329"/>
        <v>0</v>
      </c>
      <c r="W130" s="236">
        <f t="shared" si="330"/>
        <v>0</v>
      </c>
      <c r="X130" s="237">
        <f t="shared" si="331"/>
        <v>0</v>
      </c>
      <c r="Y130" s="237">
        <f t="shared" si="332"/>
        <v>0</v>
      </c>
      <c r="Z130" s="238" t="e">
        <f t="shared" si="333"/>
        <v>#DIV/0!</v>
      </c>
      <c r="AA130" s="151"/>
      <c r="AB130" s="6"/>
      <c r="AC130" s="6"/>
      <c r="AD130" s="6"/>
      <c r="AE130" s="6"/>
      <c r="AF130" s="6"/>
      <c r="AG130" s="6"/>
    </row>
    <row r="131" spans="1:33" ht="30" customHeight="1" x14ac:dyDescent="0.5">
      <c r="A131" s="165" t="s">
        <v>237</v>
      </c>
      <c r="B131" s="239"/>
      <c r="C131" s="167"/>
      <c r="D131" s="168"/>
      <c r="E131" s="172">
        <f>SUM(E120:E129)</f>
        <v>0</v>
      </c>
      <c r="F131" s="188"/>
      <c r="G131" s="171">
        <f>SUM(G120:G130)</f>
        <v>0</v>
      </c>
      <c r="H131" s="172">
        <f>SUM(H120:H129)</f>
        <v>0</v>
      </c>
      <c r="I131" s="188"/>
      <c r="J131" s="171">
        <f>SUM(J120:J130)</f>
        <v>0</v>
      </c>
      <c r="K131" s="189">
        <f>SUM(K120:K129)</f>
        <v>0</v>
      </c>
      <c r="L131" s="188"/>
      <c r="M131" s="171">
        <f>SUM(M120:M130)</f>
        <v>0</v>
      </c>
      <c r="N131" s="189">
        <f>SUM(N120:N129)</f>
        <v>0</v>
      </c>
      <c r="O131" s="188"/>
      <c r="P131" s="171">
        <f>SUM(P120:P130)</f>
        <v>0</v>
      </c>
      <c r="Q131" s="189">
        <f>SUM(Q120:Q129)</f>
        <v>0</v>
      </c>
      <c r="R131" s="188"/>
      <c r="S131" s="171">
        <f>SUM(S120:S130)</f>
        <v>0</v>
      </c>
      <c r="T131" s="189">
        <f>SUM(T120:T129)</f>
        <v>0</v>
      </c>
      <c r="U131" s="188"/>
      <c r="V131" s="173">
        <f t="shared" ref="V131:X131" si="334">SUM(V120:V130)</f>
        <v>0</v>
      </c>
      <c r="W131" s="223">
        <f t="shared" si="334"/>
        <v>0</v>
      </c>
      <c r="X131" s="224">
        <f t="shared" si="334"/>
        <v>0</v>
      </c>
      <c r="Y131" s="224">
        <f t="shared" si="332"/>
        <v>0</v>
      </c>
      <c r="Z131" s="224" t="e">
        <f t="shared" si="333"/>
        <v>#DIV/0!</v>
      </c>
      <c r="AA131" s="225"/>
      <c r="AB131" s="6"/>
      <c r="AC131" s="6"/>
      <c r="AD131" s="6"/>
      <c r="AE131" s="6"/>
      <c r="AF131" s="6"/>
      <c r="AG131" s="6"/>
    </row>
    <row r="132" spans="1:33" ht="30" customHeight="1" x14ac:dyDescent="0.5">
      <c r="A132" s="177" t="s">
        <v>66</v>
      </c>
      <c r="B132" s="207">
        <v>8</v>
      </c>
      <c r="C132" s="240" t="s">
        <v>238</v>
      </c>
      <c r="D132" s="180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226"/>
      <c r="X132" s="226"/>
      <c r="Y132" s="181"/>
      <c r="Z132" s="226"/>
      <c r="AA132" s="227"/>
      <c r="AB132" s="117"/>
      <c r="AC132" s="117"/>
      <c r="AD132" s="117"/>
      <c r="AE132" s="117"/>
      <c r="AF132" s="117"/>
      <c r="AG132" s="117"/>
    </row>
    <row r="133" spans="1:33" ht="30" customHeight="1" x14ac:dyDescent="0.5">
      <c r="A133" s="118" t="s">
        <v>71</v>
      </c>
      <c r="B133" s="119" t="s">
        <v>239</v>
      </c>
      <c r="C133" s="186" t="s">
        <v>240</v>
      </c>
      <c r="D133" s="121" t="s">
        <v>241</v>
      </c>
      <c r="E133" s="122"/>
      <c r="F133" s="123"/>
      <c r="G133" s="124">
        <f t="shared" ref="G133:G138" si="335">E133*F133</f>
        <v>0</v>
      </c>
      <c r="H133" s="122"/>
      <c r="I133" s="123"/>
      <c r="J133" s="124">
        <f t="shared" ref="J133:J138" si="336">H133*I133</f>
        <v>0</v>
      </c>
      <c r="K133" s="122"/>
      <c r="L133" s="123"/>
      <c r="M133" s="124">
        <f t="shared" ref="M133:M138" si="337">K133*L133</f>
        <v>0</v>
      </c>
      <c r="N133" s="122"/>
      <c r="O133" s="123"/>
      <c r="P133" s="124">
        <f t="shared" ref="P133:P138" si="338">N133*O133</f>
        <v>0</v>
      </c>
      <c r="Q133" s="122"/>
      <c r="R133" s="123"/>
      <c r="S133" s="124">
        <f t="shared" ref="S133:S138" si="339">Q133*R133</f>
        <v>0</v>
      </c>
      <c r="T133" s="122"/>
      <c r="U133" s="123"/>
      <c r="V133" s="228">
        <f t="shared" ref="V133:V138" si="340">T133*U133</f>
        <v>0</v>
      </c>
      <c r="W133" s="229">
        <f t="shared" ref="W133:W138" si="341">G133+M133+S133</f>
        <v>0</v>
      </c>
      <c r="X133" s="230">
        <f t="shared" ref="X133:X138" si="342">J133+P133+V133</f>
        <v>0</v>
      </c>
      <c r="Y133" s="230">
        <f t="shared" ref="Y133:Y139" si="343">W133-X133</f>
        <v>0</v>
      </c>
      <c r="Z133" s="231" t="e">
        <f t="shared" ref="Z133:Z139" si="344">Y133/W133</f>
        <v>#DIV/0!</v>
      </c>
      <c r="AA133" s="232"/>
      <c r="AB133" s="130"/>
      <c r="AC133" s="130"/>
      <c r="AD133" s="130"/>
      <c r="AE133" s="130"/>
      <c r="AF133" s="130"/>
      <c r="AG133" s="130"/>
    </row>
    <row r="134" spans="1:33" ht="30" customHeight="1" x14ac:dyDescent="0.5">
      <c r="A134" s="118" t="s">
        <v>71</v>
      </c>
      <c r="B134" s="119" t="s">
        <v>242</v>
      </c>
      <c r="C134" s="186" t="s">
        <v>243</v>
      </c>
      <c r="D134" s="121" t="s">
        <v>241</v>
      </c>
      <c r="E134" s="122"/>
      <c r="F134" s="123"/>
      <c r="G134" s="124">
        <f t="shared" si="335"/>
        <v>0</v>
      </c>
      <c r="H134" s="122"/>
      <c r="I134" s="123"/>
      <c r="J134" s="124">
        <f t="shared" si="336"/>
        <v>0</v>
      </c>
      <c r="K134" s="122"/>
      <c r="L134" s="123"/>
      <c r="M134" s="124">
        <f t="shared" si="337"/>
        <v>0</v>
      </c>
      <c r="N134" s="122"/>
      <c r="O134" s="123"/>
      <c r="P134" s="124">
        <f t="shared" si="338"/>
        <v>0</v>
      </c>
      <c r="Q134" s="122"/>
      <c r="R134" s="123"/>
      <c r="S134" s="124">
        <f t="shared" si="339"/>
        <v>0</v>
      </c>
      <c r="T134" s="122"/>
      <c r="U134" s="123"/>
      <c r="V134" s="228">
        <f t="shared" si="340"/>
        <v>0</v>
      </c>
      <c r="W134" s="233">
        <f t="shared" si="341"/>
        <v>0</v>
      </c>
      <c r="X134" s="126">
        <f t="shared" si="342"/>
        <v>0</v>
      </c>
      <c r="Y134" s="126">
        <f t="shared" si="343"/>
        <v>0</v>
      </c>
      <c r="Z134" s="127" t="e">
        <f t="shared" si="344"/>
        <v>#DIV/0!</v>
      </c>
      <c r="AA134" s="128"/>
      <c r="AB134" s="130"/>
      <c r="AC134" s="130"/>
      <c r="AD134" s="130"/>
      <c r="AE134" s="130"/>
      <c r="AF134" s="130"/>
      <c r="AG134" s="130"/>
    </row>
    <row r="135" spans="1:33" ht="30" customHeight="1" x14ac:dyDescent="0.5">
      <c r="A135" s="118" t="s">
        <v>71</v>
      </c>
      <c r="B135" s="119" t="s">
        <v>244</v>
      </c>
      <c r="C135" s="186" t="s">
        <v>245</v>
      </c>
      <c r="D135" s="121" t="s">
        <v>246</v>
      </c>
      <c r="E135" s="241"/>
      <c r="F135" s="242"/>
      <c r="G135" s="124">
        <f t="shared" si="335"/>
        <v>0</v>
      </c>
      <c r="H135" s="241"/>
      <c r="I135" s="242"/>
      <c r="J135" s="124">
        <f t="shared" si="336"/>
        <v>0</v>
      </c>
      <c r="K135" s="122"/>
      <c r="L135" s="123"/>
      <c r="M135" s="124">
        <f t="shared" si="337"/>
        <v>0</v>
      </c>
      <c r="N135" s="122"/>
      <c r="O135" s="123"/>
      <c r="P135" s="124">
        <f t="shared" si="338"/>
        <v>0</v>
      </c>
      <c r="Q135" s="122"/>
      <c r="R135" s="123"/>
      <c r="S135" s="124">
        <f t="shared" si="339"/>
        <v>0</v>
      </c>
      <c r="T135" s="122"/>
      <c r="U135" s="123"/>
      <c r="V135" s="228">
        <f t="shared" si="340"/>
        <v>0</v>
      </c>
      <c r="W135" s="243">
        <f t="shared" si="341"/>
        <v>0</v>
      </c>
      <c r="X135" s="126">
        <f t="shared" si="342"/>
        <v>0</v>
      </c>
      <c r="Y135" s="126">
        <f t="shared" si="343"/>
        <v>0</v>
      </c>
      <c r="Z135" s="127" t="e">
        <f t="shared" si="344"/>
        <v>#DIV/0!</v>
      </c>
      <c r="AA135" s="128"/>
      <c r="AB135" s="130"/>
      <c r="AC135" s="130"/>
      <c r="AD135" s="130"/>
      <c r="AE135" s="130"/>
      <c r="AF135" s="130"/>
      <c r="AG135" s="130"/>
    </row>
    <row r="136" spans="1:33" ht="30" customHeight="1" x14ac:dyDescent="0.5">
      <c r="A136" s="118" t="s">
        <v>71</v>
      </c>
      <c r="B136" s="119" t="s">
        <v>247</v>
      </c>
      <c r="C136" s="186" t="s">
        <v>248</v>
      </c>
      <c r="D136" s="121" t="s">
        <v>246</v>
      </c>
      <c r="E136" s="122"/>
      <c r="F136" s="123"/>
      <c r="G136" s="124">
        <f t="shared" si="335"/>
        <v>0</v>
      </c>
      <c r="H136" s="122"/>
      <c r="I136" s="123"/>
      <c r="J136" s="124">
        <f t="shared" si="336"/>
        <v>0</v>
      </c>
      <c r="K136" s="241"/>
      <c r="L136" s="242"/>
      <c r="M136" s="124">
        <f t="shared" si="337"/>
        <v>0</v>
      </c>
      <c r="N136" s="241"/>
      <c r="O136" s="242"/>
      <c r="P136" s="124">
        <f t="shared" si="338"/>
        <v>0</v>
      </c>
      <c r="Q136" s="241"/>
      <c r="R136" s="242"/>
      <c r="S136" s="124">
        <f t="shared" si="339"/>
        <v>0</v>
      </c>
      <c r="T136" s="241"/>
      <c r="U136" s="242"/>
      <c r="V136" s="228">
        <f t="shared" si="340"/>
        <v>0</v>
      </c>
      <c r="W136" s="243">
        <f t="shared" si="341"/>
        <v>0</v>
      </c>
      <c r="X136" s="126">
        <f t="shared" si="342"/>
        <v>0</v>
      </c>
      <c r="Y136" s="126">
        <f t="shared" si="343"/>
        <v>0</v>
      </c>
      <c r="Z136" s="127" t="e">
        <f t="shared" si="344"/>
        <v>#DIV/0!</v>
      </c>
      <c r="AA136" s="128"/>
      <c r="AB136" s="130"/>
      <c r="AC136" s="130"/>
      <c r="AD136" s="130"/>
      <c r="AE136" s="130"/>
      <c r="AF136" s="130"/>
      <c r="AG136" s="130"/>
    </row>
    <row r="137" spans="1:33" ht="30" customHeight="1" x14ac:dyDescent="0.5">
      <c r="A137" s="118" t="s">
        <v>71</v>
      </c>
      <c r="B137" s="119" t="s">
        <v>249</v>
      </c>
      <c r="C137" s="186" t="s">
        <v>250</v>
      </c>
      <c r="D137" s="121" t="s">
        <v>246</v>
      </c>
      <c r="E137" s="122"/>
      <c r="F137" s="123"/>
      <c r="G137" s="124">
        <f t="shared" si="335"/>
        <v>0</v>
      </c>
      <c r="H137" s="122"/>
      <c r="I137" s="123"/>
      <c r="J137" s="124">
        <f t="shared" si="336"/>
        <v>0</v>
      </c>
      <c r="K137" s="122"/>
      <c r="L137" s="123"/>
      <c r="M137" s="124">
        <f t="shared" si="337"/>
        <v>0</v>
      </c>
      <c r="N137" s="122"/>
      <c r="O137" s="123"/>
      <c r="P137" s="124">
        <f t="shared" si="338"/>
        <v>0</v>
      </c>
      <c r="Q137" s="122"/>
      <c r="R137" s="123"/>
      <c r="S137" s="124">
        <f t="shared" si="339"/>
        <v>0</v>
      </c>
      <c r="T137" s="122"/>
      <c r="U137" s="123"/>
      <c r="V137" s="228">
        <f t="shared" si="340"/>
        <v>0</v>
      </c>
      <c r="W137" s="233">
        <f t="shared" si="341"/>
        <v>0</v>
      </c>
      <c r="X137" s="126">
        <f t="shared" si="342"/>
        <v>0</v>
      </c>
      <c r="Y137" s="126">
        <f t="shared" si="343"/>
        <v>0</v>
      </c>
      <c r="Z137" s="127" t="e">
        <f t="shared" si="344"/>
        <v>#DIV/0!</v>
      </c>
      <c r="AA137" s="128"/>
      <c r="AB137" s="130"/>
      <c r="AC137" s="130"/>
      <c r="AD137" s="130"/>
      <c r="AE137" s="130"/>
      <c r="AF137" s="130"/>
      <c r="AG137" s="130"/>
    </row>
    <row r="138" spans="1:33" ht="30" customHeight="1" x14ac:dyDescent="0.5">
      <c r="A138" s="131" t="s">
        <v>71</v>
      </c>
      <c r="B138" s="153" t="s">
        <v>251</v>
      </c>
      <c r="C138" s="163" t="s">
        <v>252</v>
      </c>
      <c r="D138" s="133"/>
      <c r="E138" s="134"/>
      <c r="F138" s="135">
        <v>0.22</v>
      </c>
      <c r="G138" s="136">
        <f t="shared" si="335"/>
        <v>0</v>
      </c>
      <c r="H138" s="134"/>
      <c r="I138" s="135">
        <v>0.22</v>
      </c>
      <c r="J138" s="136">
        <f t="shared" si="336"/>
        <v>0</v>
      </c>
      <c r="K138" s="134"/>
      <c r="L138" s="135">
        <v>0.22</v>
      </c>
      <c r="M138" s="136">
        <f t="shared" si="337"/>
        <v>0</v>
      </c>
      <c r="N138" s="134"/>
      <c r="O138" s="135">
        <v>0.22</v>
      </c>
      <c r="P138" s="136">
        <f t="shared" si="338"/>
        <v>0</v>
      </c>
      <c r="Q138" s="134"/>
      <c r="R138" s="135">
        <v>0.22</v>
      </c>
      <c r="S138" s="136">
        <f t="shared" si="339"/>
        <v>0</v>
      </c>
      <c r="T138" s="134"/>
      <c r="U138" s="135">
        <v>0.22</v>
      </c>
      <c r="V138" s="235">
        <f t="shared" si="340"/>
        <v>0</v>
      </c>
      <c r="W138" s="236">
        <f t="shared" si="341"/>
        <v>0</v>
      </c>
      <c r="X138" s="237">
        <f t="shared" si="342"/>
        <v>0</v>
      </c>
      <c r="Y138" s="237">
        <f t="shared" si="343"/>
        <v>0</v>
      </c>
      <c r="Z138" s="238" t="e">
        <f t="shared" si="344"/>
        <v>#DIV/0!</v>
      </c>
      <c r="AA138" s="151"/>
      <c r="AB138" s="6"/>
      <c r="AC138" s="6"/>
      <c r="AD138" s="6"/>
      <c r="AE138" s="6"/>
      <c r="AF138" s="6"/>
      <c r="AG138" s="6"/>
    </row>
    <row r="139" spans="1:33" ht="30" customHeight="1" x14ac:dyDescent="0.5">
      <c r="A139" s="165" t="s">
        <v>253</v>
      </c>
      <c r="B139" s="244"/>
      <c r="C139" s="167"/>
      <c r="D139" s="168"/>
      <c r="E139" s="172">
        <f>SUM(E133:E137)</f>
        <v>0</v>
      </c>
      <c r="F139" s="188"/>
      <c r="G139" s="172">
        <f>SUM(G133:G138)</f>
        <v>0</v>
      </c>
      <c r="H139" s="172">
        <f>SUM(H133:H137)</f>
        <v>0</v>
      </c>
      <c r="I139" s="188"/>
      <c r="J139" s="172">
        <f>SUM(J133:J138)</f>
        <v>0</v>
      </c>
      <c r="K139" s="172">
        <f>SUM(K133:K137)</f>
        <v>0</v>
      </c>
      <c r="L139" s="188"/>
      <c r="M139" s="172">
        <f>SUM(M133:M138)</f>
        <v>0</v>
      </c>
      <c r="N139" s="172">
        <f>SUM(N133:N137)</f>
        <v>0</v>
      </c>
      <c r="O139" s="188"/>
      <c r="P139" s="172">
        <f>SUM(P133:P138)</f>
        <v>0</v>
      </c>
      <c r="Q139" s="172">
        <f>SUM(Q133:Q137)</f>
        <v>0</v>
      </c>
      <c r="R139" s="188"/>
      <c r="S139" s="172">
        <f>SUM(S133:S138)</f>
        <v>0</v>
      </c>
      <c r="T139" s="172">
        <f>SUM(T133:T137)</f>
        <v>0</v>
      </c>
      <c r="U139" s="188"/>
      <c r="V139" s="245">
        <f t="shared" ref="V139:X139" si="345">SUM(V133:V138)</f>
        <v>0</v>
      </c>
      <c r="W139" s="223">
        <f t="shared" si="345"/>
        <v>0</v>
      </c>
      <c r="X139" s="224">
        <f t="shared" si="345"/>
        <v>0</v>
      </c>
      <c r="Y139" s="224">
        <f t="shared" si="343"/>
        <v>0</v>
      </c>
      <c r="Z139" s="224" t="e">
        <f t="shared" si="344"/>
        <v>#DIV/0!</v>
      </c>
      <c r="AA139" s="225"/>
      <c r="AB139" s="6"/>
      <c r="AC139" s="6"/>
      <c r="AD139" s="6"/>
      <c r="AE139" s="6"/>
      <c r="AF139" s="6"/>
      <c r="AG139" s="6"/>
    </row>
    <row r="140" spans="1:33" ht="30" customHeight="1" x14ac:dyDescent="0.5">
      <c r="A140" s="177" t="s">
        <v>66</v>
      </c>
      <c r="B140" s="178">
        <v>9</v>
      </c>
      <c r="C140" s="179" t="s">
        <v>254</v>
      </c>
      <c r="D140" s="180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246"/>
      <c r="X140" s="246"/>
      <c r="Y140" s="209"/>
      <c r="Z140" s="246"/>
      <c r="AA140" s="247"/>
      <c r="AB140" s="6"/>
      <c r="AC140" s="6"/>
      <c r="AD140" s="6"/>
      <c r="AE140" s="6"/>
      <c r="AF140" s="6"/>
      <c r="AG140" s="6"/>
    </row>
    <row r="141" spans="1:33" ht="30" customHeight="1" x14ac:dyDescent="0.5">
      <c r="A141" s="248" t="s">
        <v>71</v>
      </c>
      <c r="B141" s="249">
        <v>43839</v>
      </c>
      <c r="C141" s="250" t="s">
        <v>255</v>
      </c>
      <c r="D141" s="251"/>
      <c r="E141" s="252"/>
      <c r="F141" s="253"/>
      <c r="G141" s="254">
        <f t="shared" ref="G141:G146" si="346">E141*F141</f>
        <v>0</v>
      </c>
      <c r="H141" s="252"/>
      <c r="I141" s="253"/>
      <c r="J141" s="254">
        <f t="shared" ref="J141:J146" si="347">H141*I141</f>
        <v>0</v>
      </c>
      <c r="K141" s="255"/>
      <c r="L141" s="253"/>
      <c r="M141" s="254">
        <f t="shared" ref="M141:M146" si="348">K141*L141</f>
        <v>0</v>
      </c>
      <c r="N141" s="255"/>
      <c r="O141" s="253"/>
      <c r="P141" s="254">
        <f t="shared" ref="P141:P146" si="349">N141*O141</f>
        <v>0</v>
      </c>
      <c r="Q141" s="255"/>
      <c r="R141" s="253"/>
      <c r="S141" s="254">
        <f t="shared" ref="S141:S146" si="350">Q141*R141</f>
        <v>0</v>
      </c>
      <c r="T141" s="255"/>
      <c r="U141" s="253"/>
      <c r="V141" s="254">
        <f t="shared" ref="V141:V146" si="351">T141*U141</f>
        <v>0</v>
      </c>
      <c r="W141" s="230">
        <f t="shared" ref="W141:W146" si="352">G141+M141+S141</f>
        <v>0</v>
      </c>
      <c r="X141" s="126">
        <f t="shared" ref="X141:X146" si="353">J141+P141+V141</f>
        <v>0</v>
      </c>
      <c r="Y141" s="126">
        <f t="shared" ref="Y141:Y147" si="354">W141-X141</f>
        <v>0</v>
      </c>
      <c r="Z141" s="127" t="e">
        <f t="shared" ref="Z141:Z147" si="355">Y141/W141</f>
        <v>#DIV/0!</v>
      </c>
      <c r="AA141" s="232"/>
      <c r="AB141" s="129"/>
      <c r="AC141" s="130"/>
      <c r="AD141" s="130"/>
      <c r="AE141" s="130"/>
      <c r="AF141" s="130"/>
      <c r="AG141" s="130"/>
    </row>
    <row r="142" spans="1:33" ht="30" customHeight="1" x14ac:dyDescent="0.5">
      <c r="A142" s="118" t="s">
        <v>71</v>
      </c>
      <c r="B142" s="256">
        <v>43870</v>
      </c>
      <c r="C142" s="186" t="s">
        <v>256</v>
      </c>
      <c r="D142" s="257"/>
      <c r="E142" s="258"/>
      <c r="F142" s="123"/>
      <c r="G142" s="124">
        <f t="shared" si="346"/>
        <v>0</v>
      </c>
      <c r="H142" s="258"/>
      <c r="I142" s="123"/>
      <c r="J142" s="124">
        <f t="shared" si="347"/>
        <v>0</v>
      </c>
      <c r="K142" s="122"/>
      <c r="L142" s="123"/>
      <c r="M142" s="124">
        <f t="shared" si="348"/>
        <v>0</v>
      </c>
      <c r="N142" s="122"/>
      <c r="O142" s="123"/>
      <c r="P142" s="124">
        <f t="shared" si="349"/>
        <v>0</v>
      </c>
      <c r="Q142" s="122"/>
      <c r="R142" s="123"/>
      <c r="S142" s="124">
        <f t="shared" si="350"/>
        <v>0</v>
      </c>
      <c r="T142" s="122"/>
      <c r="U142" s="123"/>
      <c r="V142" s="124">
        <f t="shared" si="351"/>
        <v>0</v>
      </c>
      <c r="W142" s="125">
        <f t="shared" si="352"/>
        <v>0</v>
      </c>
      <c r="X142" s="126">
        <f t="shared" si="353"/>
        <v>0</v>
      </c>
      <c r="Y142" s="126">
        <f t="shared" si="354"/>
        <v>0</v>
      </c>
      <c r="Z142" s="127" t="e">
        <f t="shared" si="355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5">
      <c r="A143" s="118" t="s">
        <v>71</v>
      </c>
      <c r="B143" s="256">
        <v>43899</v>
      </c>
      <c r="C143" s="186" t="s">
        <v>257</v>
      </c>
      <c r="D143" s="257"/>
      <c r="E143" s="258"/>
      <c r="F143" s="123"/>
      <c r="G143" s="124">
        <f t="shared" si="346"/>
        <v>0</v>
      </c>
      <c r="H143" s="258"/>
      <c r="I143" s="123"/>
      <c r="J143" s="124">
        <f t="shared" si="347"/>
        <v>0</v>
      </c>
      <c r="K143" s="122"/>
      <c r="L143" s="123"/>
      <c r="M143" s="124">
        <f t="shared" si="348"/>
        <v>0</v>
      </c>
      <c r="N143" s="122"/>
      <c r="O143" s="123"/>
      <c r="P143" s="124">
        <f t="shared" si="349"/>
        <v>0</v>
      </c>
      <c r="Q143" s="122"/>
      <c r="R143" s="123"/>
      <c r="S143" s="124">
        <f t="shared" si="350"/>
        <v>0</v>
      </c>
      <c r="T143" s="122"/>
      <c r="U143" s="123"/>
      <c r="V143" s="124">
        <f t="shared" si="351"/>
        <v>0</v>
      </c>
      <c r="W143" s="125">
        <f t="shared" si="352"/>
        <v>0</v>
      </c>
      <c r="X143" s="126">
        <f t="shared" si="353"/>
        <v>0</v>
      </c>
      <c r="Y143" s="126">
        <f t="shared" si="354"/>
        <v>0</v>
      </c>
      <c r="Z143" s="127" t="e">
        <f t="shared" si="355"/>
        <v>#DIV/0!</v>
      </c>
      <c r="AA143" s="128"/>
      <c r="AB143" s="130"/>
      <c r="AC143" s="130"/>
      <c r="AD143" s="130"/>
      <c r="AE143" s="130"/>
      <c r="AF143" s="130"/>
      <c r="AG143" s="130"/>
    </row>
    <row r="144" spans="1:33" ht="30" customHeight="1" x14ac:dyDescent="0.5">
      <c r="A144" s="118" t="s">
        <v>71</v>
      </c>
      <c r="B144" s="256">
        <v>43930</v>
      </c>
      <c r="C144" s="186" t="s">
        <v>353</v>
      </c>
      <c r="D144" s="257" t="s">
        <v>137</v>
      </c>
      <c r="E144" s="258">
        <v>1</v>
      </c>
      <c r="F144" s="123">
        <v>34000</v>
      </c>
      <c r="G144" s="124">
        <f t="shared" si="346"/>
        <v>34000</v>
      </c>
      <c r="H144" s="258">
        <v>1</v>
      </c>
      <c r="I144" s="123">
        <v>34000</v>
      </c>
      <c r="J144" s="124">
        <f t="shared" si="347"/>
        <v>34000</v>
      </c>
      <c r="K144" s="122"/>
      <c r="L144" s="123"/>
      <c r="M144" s="124">
        <f t="shared" si="348"/>
        <v>0</v>
      </c>
      <c r="N144" s="122"/>
      <c r="O144" s="123"/>
      <c r="P144" s="124">
        <f t="shared" si="349"/>
        <v>0</v>
      </c>
      <c r="Q144" s="122"/>
      <c r="R144" s="123"/>
      <c r="S144" s="124">
        <f t="shared" si="350"/>
        <v>0</v>
      </c>
      <c r="T144" s="122"/>
      <c r="U144" s="123"/>
      <c r="V144" s="124">
        <f t="shared" si="351"/>
        <v>0</v>
      </c>
      <c r="W144" s="125">
        <f t="shared" si="352"/>
        <v>34000</v>
      </c>
      <c r="X144" s="126">
        <f t="shared" si="353"/>
        <v>34000</v>
      </c>
      <c r="Y144" s="126">
        <f t="shared" si="354"/>
        <v>0</v>
      </c>
      <c r="Z144" s="127">
        <f t="shared" si="355"/>
        <v>0</v>
      </c>
      <c r="AA144" s="128"/>
      <c r="AB144" s="130"/>
      <c r="AC144" s="130"/>
      <c r="AD144" s="130"/>
      <c r="AE144" s="130"/>
      <c r="AF144" s="130"/>
      <c r="AG144" s="130"/>
    </row>
    <row r="145" spans="1:33" ht="30" customHeight="1" x14ac:dyDescent="0.5">
      <c r="A145" s="131" t="s">
        <v>71</v>
      </c>
      <c r="B145" s="256">
        <v>43960</v>
      </c>
      <c r="C145" s="162" t="s">
        <v>336</v>
      </c>
      <c r="D145" s="259"/>
      <c r="E145" s="260"/>
      <c r="F145" s="135"/>
      <c r="G145" s="136">
        <f t="shared" si="346"/>
        <v>0</v>
      </c>
      <c r="H145" s="260"/>
      <c r="I145" s="135"/>
      <c r="J145" s="136">
        <f t="shared" si="347"/>
        <v>0</v>
      </c>
      <c r="K145" s="134"/>
      <c r="L145" s="135"/>
      <c r="M145" s="136">
        <f t="shared" si="348"/>
        <v>0</v>
      </c>
      <c r="N145" s="134"/>
      <c r="O145" s="135"/>
      <c r="P145" s="136">
        <f t="shared" si="349"/>
        <v>0</v>
      </c>
      <c r="Q145" s="134"/>
      <c r="R145" s="135"/>
      <c r="S145" s="136">
        <f t="shared" si="350"/>
        <v>0</v>
      </c>
      <c r="T145" s="134"/>
      <c r="U145" s="135"/>
      <c r="V145" s="136">
        <f t="shared" si="351"/>
        <v>0</v>
      </c>
      <c r="W145" s="137">
        <f t="shared" si="352"/>
        <v>0</v>
      </c>
      <c r="X145" s="126">
        <f t="shared" si="353"/>
        <v>0</v>
      </c>
      <c r="Y145" s="126">
        <f t="shared" si="354"/>
        <v>0</v>
      </c>
      <c r="Z145" s="127" t="e">
        <f t="shared" si="355"/>
        <v>#DIV/0!</v>
      </c>
      <c r="AA145" s="138"/>
      <c r="AB145" s="130"/>
      <c r="AC145" s="130"/>
      <c r="AD145" s="130"/>
      <c r="AE145" s="130"/>
      <c r="AF145" s="130"/>
      <c r="AG145" s="130"/>
    </row>
    <row r="146" spans="1:33" ht="30" customHeight="1" x14ac:dyDescent="0.5">
      <c r="A146" s="131" t="s">
        <v>71</v>
      </c>
      <c r="B146" s="256">
        <v>43991</v>
      </c>
      <c r="C146" s="234" t="s">
        <v>258</v>
      </c>
      <c r="D146" s="147"/>
      <c r="E146" s="134"/>
      <c r="F146" s="135">
        <v>0.22</v>
      </c>
      <c r="G146" s="136">
        <f t="shared" si="346"/>
        <v>0</v>
      </c>
      <c r="H146" s="134"/>
      <c r="I146" s="135">
        <v>0.22</v>
      </c>
      <c r="J146" s="136">
        <f t="shared" si="347"/>
        <v>0</v>
      </c>
      <c r="K146" s="134"/>
      <c r="L146" s="135">
        <v>0.22</v>
      </c>
      <c r="M146" s="136">
        <f t="shared" si="348"/>
        <v>0</v>
      </c>
      <c r="N146" s="134"/>
      <c r="O146" s="135">
        <v>0.22</v>
      </c>
      <c r="P146" s="136">
        <f t="shared" si="349"/>
        <v>0</v>
      </c>
      <c r="Q146" s="134"/>
      <c r="R146" s="135">
        <v>0.22</v>
      </c>
      <c r="S146" s="136">
        <f t="shared" si="350"/>
        <v>0</v>
      </c>
      <c r="T146" s="134"/>
      <c r="U146" s="135">
        <v>0.22</v>
      </c>
      <c r="V146" s="136">
        <f t="shared" si="351"/>
        <v>0</v>
      </c>
      <c r="W146" s="137">
        <f t="shared" si="352"/>
        <v>0</v>
      </c>
      <c r="X146" s="164">
        <f t="shared" si="353"/>
        <v>0</v>
      </c>
      <c r="Y146" s="164">
        <f t="shared" si="354"/>
        <v>0</v>
      </c>
      <c r="Z146" s="222" t="e">
        <f t="shared" si="355"/>
        <v>#DIV/0!</v>
      </c>
      <c r="AA146" s="138"/>
      <c r="AB146" s="6"/>
      <c r="AC146" s="6"/>
      <c r="AD146" s="6"/>
      <c r="AE146" s="6"/>
      <c r="AF146" s="6"/>
      <c r="AG146" s="6"/>
    </row>
    <row r="147" spans="1:33" ht="30" customHeight="1" x14ac:dyDescent="0.5">
      <c r="A147" s="165" t="s">
        <v>259</v>
      </c>
      <c r="B147" s="166"/>
      <c r="C147" s="167"/>
      <c r="D147" s="168"/>
      <c r="E147" s="172">
        <f>SUM(E141:E145)</f>
        <v>1</v>
      </c>
      <c r="F147" s="188"/>
      <c r="G147" s="171">
        <f>SUM(G141:G146)</f>
        <v>34000</v>
      </c>
      <c r="H147" s="172">
        <f>SUM(H141:H145)</f>
        <v>1</v>
      </c>
      <c r="I147" s="188"/>
      <c r="J147" s="171">
        <f>SUM(J141:J146)</f>
        <v>34000</v>
      </c>
      <c r="K147" s="189">
        <f>SUM(K141:K145)</f>
        <v>0</v>
      </c>
      <c r="L147" s="188"/>
      <c r="M147" s="171">
        <f>SUM(M141:M146)</f>
        <v>0</v>
      </c>
      <c r="N147" s="189">
        <f>SUM(N141:N145)</f>
        <v>0</v>
      </c>
      <c r="O147" s="188"/>
      <c r="P147" s="171">
        <f>SUM(P141:P146)</f>
        <v>0</v>
      </c>
      <c r="Q147" s="189">
        <f>SUM(Q141:Q145)</f>
        <v>0</v>
      </c>
      <c r="R147" s="188"/>
      <c r="S147" s="171">
        <f>SUM(S141:S146)</f>
        <v>0</v>
      </c>
      <c r="T147" s="189">
        <f>SUM(T141:T145)</f>
        <v>0</v>
      </c>
      <c r="U147" s="188"/>
      <c r="V147" s="173">
        <f t="shared" ref="V147:X147" si="356">SUM(V141:V146)</f>
        <v>0</v>
      </c>
      <c r="W147" s="223">
        <f t="shared" si="356"/>
        <v>34000</v>
      </c>
      <c r="X147" s="224">
        <f t="shared" si="356"/>
        <v>34000</v>
      </c>
      <c r="Y147" s="224">
        <f t="shared" si="354"/>
        <v>0</v>
      </c>
      <c r="Z147" s="224">
        <f t="shared" si="355"/>
        <v>0</v>
      </c>
      <c r="AA147" s="225"/>
      <c r="AB147" s="6"/>
      <c r="AC147" s="6"/>
      <c r="AD147" s="6"/>
      <c r="AE147" s="6"/>
      <c r="AF147" s="6"/>
      <c r="AG147" s="6"/>
    </row>
    <row r="148" spans="1:33" ht="30" customHeight="1" x14ac:dyDescent="0.5">
      <c r="A148" s="177" t="s">
        <v>66</v>
      </c>
      <c r="B148" s="207">
        <v>10</v>
      </c>
      <c r="C148" s="240" t="s">
        <v>260</v>
      </c>
      <c r="D148" s="180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6"/>
      <c r="AC148" s="6"/>
      <c r="AD148" s="6"/>
      <c r="AE148" s="6"/>
      <c r="AF148" s="6"/>
      <c r="AG148" s="6"/>
    </row>
    <row r="149" spans="1:33" ht="30" customHeight="1" x14ac:dyDescent="0.5">
      <c r="A149" s="118" t="s">
        <v>71</v>
      </c>
      <c r="B149" s="256">
        <v>43840</v>
      </c>
      <c r="C149" s="261" t="s">
        <v>261</v>
      </c>
      <c r="D149" s="251"/>
      <c r="E149" s="262"/>
      <c r="F149" s="159"/>
      <c r="G149" s="160">
        <f t="shared" ref="G149:G153" si="357">E149*F149</f>
        <v>0</v>
      </c>
      <c r="H149" s="262"/>
      <c r="I149" s="159"/>
      <c r="J149" s="160">
        <f t="shared" ref="J149:J153" si="358">H149*I149</f>
        <v>0</v>
      </c>
      <c r="K149" s="158"/>
      <c r="L149" s="159"/>
      <c r="M149" s="160">
        <f t="shared" ref="M149:M153" si="359">K149*L149</f>
        <v>0</v>
      </c>
      <c r="N149" s="158"/>
      <c r="O149" s="159"/>
      <c r="P149" s="160">
        <f t="shared" ref="P149:P153" si="360">N149*O149</f>
        <v>0</v>
      </c>
      <c r="Q149" s="158"/>
      <c r="R149" s="159"/>
      <c r="S149" s="160">
        <f t="shared" ref="S149:S153" si="361">Q149*R149</f>
        <v>0</v>
      </c>
      <c r="T149" s="158"/>
      <c r="U149" s="159"/>
      <c r="V149" s="263">
        <f t="shared" ref="V149:V153" si="362">T149*U149</f>
        <v>0</v>
      </c>
      <c r="W149" s="264">
        <f t="shared" ref="W149:W153" si="363">G149+M149+S149</f>
        <v>0</v>
      </c>
      <c r="X149" s="230">
        <f t="shared" ref="X149:X153" si="364">J149+P149+V149</f>
        <v>0</v>
      </c>
      <c r="Y149" s="230">
        <f t="shared" ref="Y149:Y154" si="365">W149-X149</f>
        <v>0</v>
      </c>
      <c r="Z149" s="231" t="e">
        <f t="shared" ref="Z149:Z154" si="366">Y149/W149</f>
        <v>#DIV/0!</v>
      </c>
      <c r="AA149" s="265"/>
      <c r="AB149" s="130"/>
      <c r="AC149" s="130"/>
      <c r="AD149" s="130"/>
      <c r="AE149" s="130"/>
      <c r="AF149" s="130"/>
      <c r="AG149" s="130"/>
    </row>
    <row r="150" spans="1:33" ht="30" customHeight="1" x14ac:dyDescent="0.5">
      <c r="A150" s="118" t="s">
        <v>71</v>
      </c>
      <c r="B150" s="256">
        <v>43871</v>
      </c>
      <c r="C150" s="261" t="s">
        <v>261</v>
      </c>
      <c r="D150" s="257"/>
      <c r="E150" s="258"/>
      <c r="F150" s="123"/>
      <c r="G150" s="124">
        <f t="shared" si="357"/>
        <v>0</v>
      </c>
      <c r="H150" s="258"/>
      <c r="I150" s="123"/>
      <c r="J150" s="124">
        <f t="shared" si="358"/>
        <v>0</v>
      </c>
      <c r="K150" s="122"/>
      <c r="L150" s="123"/>
      <c r="M150" s="124">
        <f t="shared" si="359"/>
        <v>0</v>
      </c>
      <c r="N150" s="122"/>
      <c r="O150" s="123"/>
      <c r="P150" s="124">
        <f t="shared" si="360"/>
        <v>0</v>
      </c>
      <c r="Q150" s="122"/>
      <c r="R150" s="123"/>
      <c r="S150" s="124">
        <f t="shared" si="361"/>
        <v>0</v>
      </c>
      <c r="T150" s="122"/>
      <c r="U150" s="123"/>
      <c r="V150" s="228">
        <f t="shared" si="362"/>
        <v>0</v>
      </c>
      <c r="W150" s="233">
        <f t="shared" si="363"/>
        <v>0</v>
      </c>
      <c r="X150" s="126">
        <f t="shared" si="364"/>
        <v>0</v>
      </c>
      <c r="Y150" s="126">
        <f t="shared" si="365"/>
        <v>0</v>
      </c>
      <c r="Z150" s="127" t="e">
        <f t="shared" si="366"/>
        <v>#DIV/0!</v>
      </c>
      <c r="AA150" s="128"/>
      <c r="AB150" s="130"/>
      <c r="AC150" s="130"/>
      <c r="AD150" s="130"/>
      <c r="AE150" s="130"/>
      <c r="AF150" s="130"/>
      <c r="AG150" s="130"/>
    </row>
    <row r="151" spans="1:33" ht="30" customHeight="1" x14ac:dyDescent="0.5">
      <c r="A151" s="118" t="s">
        <v>71</v>
      </c>
      <c r="B151" s="256">
        <v>43900</v>
      </c>
      <c r="C151" s="261" t="s">
        <v>261</v>
      </c>
      <c r="D151" s="257"/>
      <c r="E151" s="258"/>
      <c r="F151" s="123"/>
      <c r="G151" s="124">
        <f t="shared" si="357"/>
        <v>0</v>
      </c>
      <c r="H151" s="258"/>
      <c r="I151" s="123"/>
      <c r="J151" s="124">
        <f t="shared" si="358"/>
        <v>0</v>
      </c>
      <c r="K151" s="122"/>
      <c r="L151" s="123"/>
      <c r="M151" s="124">
        <f t="shared" si="359"/>
        <v>0</v>
      </c>
      <c r="N151" s="122"/>
      <c r="O151" s="123"/>
      <c r="P151" s="124">
        <f t="shared" si="360"/>
        <v>0</v>
      </c>
      <c r="Q151" s="122"/>
      <c r="R151" s="123"/>
      <c r="S151" s="124">
        <f t="shared" si="361"/>
        <v>0</v>
      </c>
      <c r="T151" s="122"/>
      <c r="U151" s="123"/>
      <c r="V151" s="228">
        <f t="shared" si="362"/>
        <v>0</v>
      </c>
      <c r="W151" s="233">
        <f t="shared" si="363"/>
        <v>0</v>
      </c>
      <c r="X151" s="126">
        <f t="shared" si="364"/>
        <v>0</v>
      </c>
      <c r="Y151" s="126">
        <f t="shared" si="365"/>
        <v>0</v>
      </c>
      <c r="Z151" s="127" t="e">
        <f t="shared" si="366"/>
        <v>#DIV/0!</v>
      </c>
      <c r="AA151" s="128"/>
      <c r="AB151" s="130"/>
      <c r="AC151" s="130"/>
      <c r="AD151" s="130"/>
      <c r="AE151" s="130"/>
      <c r="AF151" s="130"/>
      <c r="AG151" s="130"/>
    </row>
    <row r="152" spans="1:33" ht="30" customHeight="1" x14ac:dyDescent="0.5">
      <c r="A152" s="131" t="s">
        <v>71</v>
      </c>
      <c r="B152" s="266">
        <v>43931</v>
      </c>
      <c r="C152" s="162" t="s">
        <v>262</v>
      </c>
      <c r="D152" s="259" t="s">
        <v>74</v>
      </c>
      <c r="E152" s="260"/>
      <c r="F152" s="135"/>
      <c r="G152" s="124">
        <f t="shared" si="357"/>
        <v>0</v>
      </c>
      <c r="H152" s="260"/>
      <c r="I152" s="135"/>
      <c r="J152" s="124">
        <f t="shared" si="358"/>
        <v>0</v>
      </c>
      <c r="K152" s="134"/>
      <c r="L152" s="135"/>
      <c r="M152" s="136">
        <f t="shared" si="359"/>
        <v>0</v>
      </c>
      <c r="N152" s="134"/>
      <c r="O152" s="135"/>
      <c r="P152" s="136">
        <f t="shared" si="360"/>
        <v>0</v>
      </c>
      <c r="Q152" s="134"/>
      <c r="R152" s="135"/>
      <c r="S152" s="136">
        <f t="shared" si="361"/>
        <v>0</v>
      </c>
      <c r="T152" s="134"/>
      <c r="U152" s="135"/>
      <c r="V152" s="235">
        <f t="shared" si="362"/>
        <v>0</v>
      </c>
      <c r="W152" s="267">
        <f t="shared" si="363"/>
        <v>0</v>
      </c>
      <c r="X152" s="126">
        <f t="shared" si="364"/>
        <v>0</v>
      </c>
      <c r="Y152" s="126">
        <f t="shared" si="365"/>
        <v>0</v>
      </c>
      <c r="Z152" s="127" t="e">
        <f t="shared" si="366"/>
        <v>#DIV/0!</v>
      </c>
      <c r="AA152" s="219"/>
      <c r="AB152" s="130"/>
      <c r="AC152" s="130"/>
      <c r="AD152" s="130"/>
      <c r="AE152" s="130"/>
      <c r="AF152" s="130"/>
      <c r="AG152" s="130"/>
    </row>
    <row r="153" spans="1:33" ht="30" customHeight="1" x14ac:dyDescent="0.5">
      <c r="A153" s="131" t="s">
        <v>71</v>
      </c>
      <c r="B153" s="268">
        <v>43961</v>
      </c>
      <c r="C153" s="234" t="s">
        <v>263</v>
      </c>
      <c r="D153" s="269"/>
      <c r="E153" s="134"/>
      <c r="F153" s="135">
        <v>0.22</v>
      </c>
      <c r="G153" s="136">
        <f t="shared" si="357"/>
        <v>0</v>
      </c>
      <c r="H153" s="134"/>
      <c r="I153" s="135">
        <v>0.22</v>
      </c>
      <c r="J153" s="136">
        <f t="shared" si="358"/>
        <v>0</v>
      </c>
      <c r="K153" s="134"/>
      <c r="L153" s="135">
        <v>0.22</v>
      </c>
      <c r="M153" s="136">
        <f t="shared" si="359"/>
        <v>0</v>
      </c>
      <c r="N153" s="134"/>
      <c r="O153" s="135">
        <v>0.22</v>
      </c>
      <c r="P153" s="136">
        <f t="shared" si="360"/>
        <v>0</v>
      </c>
      <c r="Q153" s="134"/>
      <c r="R153" s="135">
        <v>0.22</v>
      </c>
      <c r="S153" s="136">
        <f t="shared" si="361"/>
        <v>0</v>
      </c>
      <c r="T153" s="134"/>
      <c r="U153" s="135">
        <v>0.22</v>
      </c>
      <c r="V153" s="235">
        <f t="shared" si="362"/>
        <v>0</v>
      </c>
      <c r="W153" s="236">
        <f t="shared" si="363"/>
        <v>0</v>
      </c>
      <c r="X153" s="237">
        <f t="shared" si="364"/>
        <v>0</v>
      </c>
      <c r="Y153" s="237">
        <f t="shared" si="365"/>
        <v>0</v>
      </c>
      <c r="Z153" s="238" t="e">
        <f t="shared" si="366"/>
        <v>#DIV/0!</v>
      </c>
      <c r="AA153" s="270"/>
      <c r="AB153" s="6"/>
      <c r="AC153" s="6"/>
      <c r="AD153" s="6"/>
      <c r="AE153" s="6"/>
      <c r="AF153" s="6"/>
      <c r="AG153" s="6"/>
    </row>
    <row r="154" spans="1:33" ht="30" customHeight="1" x14ac:dyDescent="0.5">
      <c r="A154" s="165" t="s">
        <v>264</v>
      </c>
      <c r="B154" s="166"/>
      <c r="C154" s="167"/>
      <c r="D154" s="168"/>
      <c r="E154" s="172">
        <f>SUM(E149:E152)</f>
        <v>0</v>
      </c>
      <c r="F154" s="188"/>
      <c r="G154" s="171">
        <f>SUM(G149:G153)</f>
        <v>0</v>
      </c>
      <c r="H154" s="172">
        <f>SUM(H149:H152)</f>
        <v>0</v>
      </c>
      <c r="I154" s="188"/>
      <c r="J154" s="171">
        <f>SUM(J149:J153)</f>
        <v>0</v>
      </c>
      <c r="K154" s="189">
        <f>SUM(K149:K152)</f>
        <v>0</v>
      </c>
      <c r="L154" s="188"/>
      <c r="M154" s="171">
        <f>SUM(M149:M153)</f>
        <v>0</v>
      </c>
      <c r="N154" s="189">
        <f>SUM(N149:N152)</f>
        <v>0</v>
      </c>
      <c r="O154" s="188"/>
      <c r="P154" s="171">
        <f>SUM(P149:P153)</f>
        <v>0</v>
      </c>
      <c r="Q154" s="189">
        <f>SUM(Q149:Q152)</f>
        <v>0</v>
      </c>
      <c r="R154" s="188"/>
      <c r="S154" s="171">
        <f>SUM(S149:S153)</f>
        <v>0</v>
      </c>
      <c r="T154" s="189">
        <f>SUM(T149:T152)</f>
        <v>0</v>
      </c>
      <c r="U154" s="188"/>
      <c r="V154" s="173">
        <f t="shared" ref="V154:X154" si="367">SUM(V149:V153)</f>
        <v>0</v>
      </c>
      <c r="W154" s="223">
        <f t="shared" si="367"/>
        <v>0</v>
      </c>
      <c r="X154" s="224">
        <f t="shared" si="367"/>
        <v>0</v>
      </c>
      <c r="Y154" s="224">
        <f t="shared" si="365"/>
        <v>0</v>
      </c>
      <c r="Z154" s="224" t="e">
        <f t="shared" si="366"/>
        <v>#DIV/0!</v>
      </c>
      <c r="AA154" s="225"/>
      <c r="AB154" s="6"/>
      <c r="AC154" s="6"/>
      <c r="AD154" s="6"/>
      <c r="AE154" s="6"/>
      <c r="AF154" s="6"/>
      <c r="AG154" s="6"/>
    </row>
    <row r="155" spans="1:33" ht="30" customHeight="1" x14ac:dyDescent="0.5">
      <c r="A155" s="177" t="s">
        <v>66</v>
      </c>
      <c r="B155" s="207">
        <v>11</v>
      </c>
      <c r="C155" s="179" t="s">
        <v>265</v>
      </c>
      <c r="D155" s="180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226"/>
      <c r="X155" s="226"/>
      <c r="Y155" s="181"/>
      <c r="Z155" s="226"/>
      <c r="AA155" s="227"/>
      <c r="AB155" s="6"/>
      <c r="AC155" s="6"/>
      <c r="AD155" s="6"/>
      <c r="AE155" s="6"/>
      <c r="AF155" s="6"/>
      <c r="AG155" s="6"/>
    </row>
    <row r="156" spans="1:33" ht="30" customHeight="1" x14ac:dyDescent="0.5">
      <c r="A156" s="271" t="s">
        <v>71</v>
      </c>
      <c r="B156" s="256">
        <v>43841</v>
      </c>
      <c r="C156" s="261" t="s">
        <v>266</v>
      </c>
      <c r="D156" s="157" t="s">
        <v>106</v>
      </c>
      <c r="E156" s="158"/>
      <c r="F156" s="159"/>
      <c r="G156" s="160">
        <f t="shared" ref="G156:G157" si="368">E156*F156</f>
        <v>0</v>
      </c>
      <c r="H156" s="158"/>
      <c r="I156" s="159"/>
      <c r="J156" s="160">
        <f t="shared" ref="J156:J157" si="369">H156*I156</f>
        <v>0</v>
      </c>
      <c r="K156" s="158"/>
      <c r="L156" s="159"/>
      <c r="M156" s="160">
        <f t="shared" ref="M156:M157" si="370">K156*L156</f>
        <v>0</v>
      </c>
      <c r="N156" s="158"/>
      <c r="O156" s="159"/>
      <c r="P156" s="160">
        <f t="shared" ref="P156:P157" si="371">N156*O156</f>
        <v>0</v>
      </c>
      <c r="Q156" s="158"/>
      <c r="R156" s="159"/>
      <c r="S156" s="160">
        <f t="shared" ref="S156:S157" si="372">Q156*R156</f>
        <v>0</v>
      </c>
      <c r="T156" s="158"/>
      <c r="U156" s="159"/>
      <c r="V156" s="263">
        <f t="shared" ref="V156:V157" si="373">T156*U156</f>
        <v>0</v>
      </c>
      <c r="W156" s="264">
        <f t="shared" ref="W156:W157" si="374">G156+M156+S156</f>
        <v>0</v>
      </c>
      <c r="X156" s="230">
        <f t="shared" ref="X156:X157" si="375">J156+P156+V156</f>
        <v>0</v>
      </c>
      <c r="Y156" s="230">
        <f t="shared" ref="Y156:Y158" si="376">W156-X156</f>
        <v>0</v>
      </c>
      <c r="Z156" s="231" t="e">
        <f t="shared" ref="Z156:Z158" si="377">Y156/W156</f>
        <v>#DIV/0!</v>
      </c>
      <c r="AA156" s="265"/>
      <c r="AB156" s="130"/>
      <c r="AC156" s="130"/>
      <c r="AD156" s="130"/>
      <c r="AE156" s="130"/>
      <c r="AF156" s="130"/>
      <c r="AG156" s="130"/>
    </row>
    <row r="157" spans="1:33" ht="30" customHeight="1" x14ac:dyDescent="0.5">
      <c r="A157" s="272" t="s">
        <v>71</v>
      </c>
      <c r="B157" s="256">
        <v>43872</v>
      </c>
      <c r="C157" s="162" t="s">
        <v>266</v>
      </c>
      <c r="D157" s="133" t="s">
        <v>106</v>
      </c>
      <c r="E157" s="134"/>
      <c r="F157" s="135"/>
      <c r="G157" s="124">
        <f t="shared" si="368"/>
        <v>0</v>
      </c>
      <c r="H157" s="134"/>
      <c r="I157" s="135"/>
      <c r="J157" s="124">
        <f t="shared" si="369"/>
        <v>0</v>
      </c>
      <c r="K157" s="134"/>
      <c r="L157" s="135"/>
      <c r="M157" s="136">
        <f t="shared" si="370"/>
        <v>0</v>
      </c>
      <c r="N157" s="134"/>
      <c r="O157" s="135"/>
      <c r="P157" s="136">
        <f t="shared" si="371"/>
        <v>0</v>
      </c>
      <c r="Q157" s="134"/>
      <c r="R157" s="135"/>
      <c r="S157" s="136">
        <f t="shared" si="372"/>
        <v>0</v>
      </c>
      <c r="T157" s="134"/>
      <c r="U157" s="135"/>
      <c r="V157" s="235">
        <f t="shared" si="373"/>
        <v>0</v>
      </c>
      <c r="W157" s="273">
        <f t="shared" si="374"/>
        <v>0</v>
      </c>
      <c r="X157" s="237">
        <f t="shared" si="375"/>
        <v>0</v>
      </c>
      <c r="Y157" s="237">
        <f t="shared" si="376"/>
        <v>0</v>
      </c>
      <c r="Z157" s="238" t="e">
        <f t="shared" si="377"/>
        <v>#DIV/0!</v>
      </c>
      <c r="AA157" s="270"/>
      <c r="AB157" s="129"/>
      <c r="AC157" s="130"/>
      <c r="AD157" s="130"/>
      <c r="AE157" s="130"/>
      <c r="AF157" s="130"/>
      <c r="AG157" s="130"/>
    </row>
    <row r="158" spans="1:33" ht="30" customHeight="1" x14ac:dyDescent="0.5">
      <c r="A158" s="363" t="s">
        <v>267</v>
      </c>
      <c r="B158" s="364"/>
      <c r="C158" s="364"/>
      <c r="D158" s="365"/>
      <c r="E158" s="172">
        <f>SUM(E156:E157)</f>
        <v>0</v>
      </c>
      <c r="F158" s="188"/>
      <c r="G158" s="171">
        <f t="shared" ref="G158:H158" si="378">SUM(G156:G157)</f>
        <v>0</v>
      </c>
      <c r="H158" s="172">
        <f t="shared" si="378"/>
        <v>0</v>
      </c>
      <c r="I158" s="188"/>
      <c r="J158" s="171">
        <f t="shared" ref="J158:K158" si="379">SUM(J156:J157)</f>
        <v>0</v>
      </c>
      <c r="K158" s="189">
        <f t="shared" si="379"/>
        <v>0</v>
      </c>
      <c r="L158" s="188"/>
      <c r="M158" s="171">
        <f t="shared" ref="M158:N158" si="380">SUM(M156:M157)</f>
        <v>0</v>
      </c>
      <c r="N158" s="189">
        <f t="shared" si="380"/>
        <v>0</v>
      </c>
      <c r="O158" s="188"/>
      <c r="P158" s="171">
        <f t="shared" ref="P158:Q158" si="381">SUM(P156:P157)</f>
        <v>0</v>
      </c>
      <c r="Q158" s="189">
        <f t="shared" si="381"/>
        <v>0</v>
      </c>
      <c r="R158" s="188"/>
      <c r="S158" s="171">
        <f t="shared" ref="S158:T158" si="382">SUM(S156:S157)</f>
        <v>0</v>
      </c>
      <c r="T158" s="189">
        <f t="shared" si="382"/>
        <v>0</v>
      </c>
      <c r="U158" s="188"/>
      <c r="V158" s="173">
        <f t="shared" ref="V158:X158" si="383">SUM(V156:V157)</f>
        <v>0</v>
      </c>
      <c r="W158" s="223">
        <f t="shared" si="383"/>
        <v>0</v>
      </c>
      <c r="X158" s="224">
        <f t="shared" si="383"/>
        <v>0</v>
      </c>
      <c r="Y158" s="224">
        <f t="shared" si="376"/>
        <v>0</v>
      </c>
      <c r="Z158" s="224" t="e">
        <f t="shared" si="377"/>
        <v>#DIV/0!</v>
      </c>
      <c r="AA158" s="225"/>
      <c r="AB158" s="6"/>
      <c r="AC158" s="6"/>
      <c r="AD158" s="6"/>
      <c r="AE158" s="6"/>
      <c r="AF158" s="6"/>
      <c r="AG158" s="6"/>
    </row>
    <row r="159" spans="1:33" ht="30" customHeight="1" x14ac:dyDescent="0.5">
      <c r="A159" s="206" t="s">
        <v>66</v>
      </c>
      <c r="B159" s="207">
        <v>12</v>
      </c>
      <c r="C159" s="208" t="s">
        <v>268</v>
      </c>
      <c r="D159" s="27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226"/>
      <c r="X159" s="226"/>
      <c r="Y159" s="181"/>
      <c r="Z159" s="226"/>
      <c r="AA159" s="227"/>
      <c r="AB159" s="6"/>
      <c r="AC159" s="6"/>
      <c r="AD159" s="6"/>
      <c r="AE159" s="6"/>
      <c r="AF159" s="6"/>
      <c r="AG159" s="6"/>
    </row>
    <row r="160" spans="1:33" ht="30" customHeight="1" x14ac:dyDescent="0.5">
      <c r="A160" s="155" t="s">
        <v>71</v>
      </c>
      <c r="B160" s="275">
        <v>43842</v>
      </c>
      <c r="C160" s="276" t="s">
        <v>269</v>
      </c>
      <c r="D160" s="251" t="s">
        <v>270</v>
      </c>
      <c r="E160" s="262"/>
      <c r="F160" s="159"/>
      <c r="G160" s="160">
        <f t="shared" ref="G160:G163" si="384">E160*F160</f>
        <v>0</v>
      </c>
      <c r="H160" s="262"/>
      <c r="I160" s="159"/>
      <c r="J160" s="160">
        <f t="shared" ref="J160:J163" si="385">H160*I160</f>
        <v>0</v>
      </c>
      <c r="K160" s="158"/>
      <c r="L160" s="159"/>
      <c r="M160" s="160">
        <f t="shared" ref="M160:M163" si="386">K160*L160</f>
        <v>0</v>
      </c>
      <c r="N160" s="158"/>
      <c r="O160" s="159"/>
      <c r="P160" s="160">
        <f t="shared" ref="P160:P163" si="387">N160*O160</f>
        <v>0</v>
      </c>
      <c r="Q160" s="158"/>
      <c r="R160" s="159"/>
      <c r="S160" s="160">
        <f t="shared" ref="S160:S163" si="388">Q160*R160</f>
        <v>0</v>
      </c>
      <c r="T160" s="158"/>
      <c r="U160" s="159"/>
      <c r="V160" s="263">
        <f t="shared" ref="V160:V163" si="389">T160*U160</f>
        <v>0</v>
      </c>
      <c r="W160" s="264">
        <f t="shared" ref="W160:W163" si="390">G160+M160+S160</f>
        <v>0</v>
      </c>
      <c r="X160" s="230">
        <f t="shared" ref="X160:X163" si="391">J160+P160+V160</f>
        <v>0</v>
      </c>
      <c r="Y160" s="230">
        <f t="shared" ref="Y160:Y164" si="392">W160-X160</f>
        <v>0</v>
      </c>
      <c r="Z160" s="231" t="e">
        <f t="shared" ref="Z160:Z164" si="393">Y160/W160</f>
        <v>#DIV/0!</v>
      </c>
      <c r="AA160" s="277"/>
      <c r="AB160" s="129"/>
      <c r="AC160" s="130"/>
      <c r="AD160" s="130"/>
      <c r="AE160" s="130"/>
      <c r="AF160" s="130"/>
      <c r="AG160" s="130"/>
    </row>
    <row r="161" spans="1:33" ht="30" customHeight="1" x14ac:dyDescent="0.5">
      <c r="A161" s="118" t="s">
        <v>71</v>
      </c>
      <c r="B161" s="256">
        <v>43873</v>
      </c>
      <c r="C161" s="186" t="s">
        <v>271</v>
      </c>
      <c r="D161" s="257" t="s">
        <v>241</v>
      </c>
      <c r="E161" s="258"/>
      <c r="F161" s="123"/>
      <c r="G161" s="124">
        <f t="shared" si="384"/>
        <v>0</v>
      </c>
      <c r="H161" s="258"/>
      <c r="I161" s="123"/>
      <c r="J161" s="124">
        <f t="shared" si="385"/>
        <v>0</v>
      </c>
      <c r="K161" s="122"/>
      <c r="L161" s="123"/>
      <c r="M161" s="124">
        <f t="shared" si="386"/>
        <v>0</v>
      </c>
      <c r="N161" s="122"/>
      <c r="O161" s="123"/>
      <c r="P161" s="124">
        <f t="shared" si="387"/>
        <v>0</v>
      </c>
      <c r="Q161" s="122"/>
      <c r="R161" s="123"/>
      <c r="S161" s="124">
        <f t="shared" si="388"/>
        <v>0</v>
      </c>
      <c r="T161" s="122"/>
      <c r="U161" s="123"/>
      <c r="V161" s="228">
        <f t="shared" si="389"/>
        <v>0</v>
      </c>
      <c r="W161" s="278">
        <f t="shared" si="390"/>
        <v>0</v>
      </c>
      <c r="X161" s="126">
        <f t="shared" si="391"/>
        <v>0</v>
      </c>
      <c r="Y161" s="126">
        <f t="shared" si="392"/>
        <v>0</v>
      </c>
      <c r="Z161" s="127" t="e">
        <f t="shared" si="393"/>
        <v>#DIV/0!</v>
      </c>
      <c r="AA161" s="279"/>
      <c r="AB161" s="130"/>
      <c r="AC161" s="130"/>
      <c r="AD161" s="130"/>
      <c r="AE161" s="130"/>
      <c r="AF161" s="130"/>
      <c r="AG161" s="130"/>
    </row>
    <row r="162" spans="1:33" ht="30" customHeight="1" x14ac:dyDescent="0.5">
      <c r="A162" s="131" t="s">
        <v>71</v>
      </c>
      <c r="B162" s="266">
        <v>43902</v>
      </c>
      <c r="C162" s="162" t="s">
        <v>272</v>
      </c>
      <c r="D162" s="259" t="s">
        <v>241</v>
      </c>
      <c r="E162" s="260"/>
      <c r="F162" s="135"/>
      <c r="G162" s="136">
        <f t="shared" si="384"/>
        <v>0</v>
      </c>
      <c r="H162" s="260"/>
      <c r="I162" s="135"/>
      <c r="J162" s="136">
        <f t="shared" si="385"/>
        <v>0</v>
      </c>
      <c r="K162" s="134"/>
      <c r="L162" s="135"/>
      <c r="M162" s="136">
        <f t="shared" si="386"/>
        <v>0</v>
      </c>
      <c r="N162" s="134"/>
      <c r="O162" s="135"/>
      <c r="P162" s="136">
        <f t="shared" si="387"/>
        <v>0</v>
      </c>
      <c r="Q162" s="134"/>
      <c r="R162" s="135"/>
      <c r="S162" s="136">
        <f t="shared" si="388"/>
        <v>0</v>
      </c>
      <c r="T162" s="134"/>
      <c r="U162" s="135"/>
      <c r="V162" s="235">
        <f t="shared" si="389"/>
        <v>0</v>
      </c>
      <c r="W162" s="267">
        <f t="shared" si="390"/>
        <v>0</v>
      </c>
      <c r="X162" s="126">
        <f t="shared" si="391"/>
        <v>0</v>
      </c>
      <c r="Y162" s="126">
        <f t="shared" si="392"/>
        <v>0</v>
      </c>
      <c r="Z162" s="127" t="e">
        <f t="shared" si="393"/>
        <v>#DIV/0!</v>
      </c>
      <c r="AA162" s="280"/>
      <c r="AB162" s="130"/>
      <c r="AC162" s="130"/>
      <c r="AD162" s="130"/>
      <c r="AE162" s="130"/>
      <c r="AF162" s="130"/>
      <c r="AG162" s="130"/>
    </row>
    <row r="163" spans="1:33" ht="30" customHeight="1" x14ac:dyDescent="0.5">
      <c r="A163" s="131" t="s">
        <v>71</v>
      </c>
      <c r="B163" s="266">
        <v>43933</v>
      </c>
      <c r="C163" s="234" t="s">
        <v>273</v>
      </c>
      <c r="D163" s="269"/>
      <c r="E163" s="260"/>
      <c r="F163" s="135">
        <v>0.22</v>
      </c>
      <c r="G163" s="136">
        <f t="shared" si="384"/>
        <v>0</v>
      </c>
      <c r="H163" s="260"/>
      <c r="I163" s="135">
        <v>0.22</v>
      </c>
      <c r="J163" s="136">
        <f t="shared" si="385"/>
        <v>0</v>
      </c>
      <c r="K163" s="134"/>
      <c r="L163" s="135">
        <v>0.22</v>
      </c>
      <c r="M163" s="136">
        <f t="shared" si="386"/>
        <v>0</v>
      </c>
      <c r="N163" s="134"/>
      <c r="O163" s="135">
        <v>0.22</v>
      </c>
      <c r="P163" s="136">
        <f t="shared" si="387"/>
        <v>0</v>
      </c>
      <c r="Q163" s="134"/>
      <c r="R163" s="135">
        <v>0.22</v>
      </c>
      <c r="S163" s="136">
        <f t="shared" si="388"/>
        <v>0</v>
      </c>
      <c r="T163" s="134"/>
      <c r="U163" s="135">
        <v>0.22</v>
      </c>
      <c r="V163" s="235">
        <f t="shared" si="389"/>
        <v>0</v>
      </c>
      <c r="W163" s="236">
        <f t="shared" si="390"/>
        <v>0</v>
      </c>
      <c r="X163" s="237">
        <f t="shared" si="391"/>
        <v>0</v>
      </c>
      <c r="Y163" s="237">
        <f t="shared" si="392"/>
        <v>0</v>
      </c>
      <c r="Z163" s="238" t="e">
        <f t="shared" si="393"/>
        <v>#DIV/0!</v>
      </c>
      <c r="AA163" s="151"/>
      <c r="AB163" s="6"/>
      <c r="AC163" s="6"/>
      <c r="AD163" s="6"/>
      <c r="AE163" s="6"/>
      <c r="AF163" s="6"/>
      <c r="AG163" s="6"/>
    </row>
    <row r="164" spans="1:33" ht="30" customHeight="1" x14ac:dyDescent="0.5">
      <c r="A164" s="165" t="s">
        <v>274</v>
      </c>
      <c r="B164" s="166"/>
      <c r="C164" s="167"/>
      <c r="D164" s="281"/>
      <c r="E164" s="172">
        <f>SUM(E160:E162)</f>
        <v>0</v>
      </c>
      <c r="F164" s="188"/>
      <c r="G164" s="171">
        <f>SUM(G160:G163)</f>
        <v>0</v>
      </c>
      <c r="H164" s="172">
        <f>SUM(H160:H162)</f>
        <v>0</v>
      </c>
      <c r="I164" s="188"/>
      <c r="J164" s="171">
        <f>SUM(J160:J163)</f>
        <v>0</v>
      </c>
      <c r="K164" s="189">
        <f>SUM(K160:K162)</f>
        <v>0</v>
      </c>
      <c r="L164" s="188"/>
      <c r="M164" s="171">
        <f>SUM(M160:M163)</f>
        <v>0</v>
      </c>
      <c r="N164" s="189">
        <f>SUM(N160:N162)</f>
        <v>0</v>
      </c>
      <c r="O164" s="188"/>
      <c r="P164" s="171">
        <f>SUM(P160:P163)</f>
        <v>0</v>
      </c>
      <c r="Q164" s="189">
        <f>SUM(Q160:Q162)</f>
        <v>0</v>
      </c>
      <c r="R164" s="188"/>
      <c r="S164" s="171">
        <f>SUM(S160:S163)</f>
        <v>0</v>
      </c>
      <c r="T164" s="189">
        <f>SUM(T160:T162)</f>
        <v>0</v>
      </c>
      <c r="U164" s="188"/>
      <c r="V164" s="173">
        <f t="shared" ref="V164:X164" si="394">SUM(V160:V163)</f>
        <v>0</v>
      </c>
      <c r="W164" s="223">
        <f t="shared" si="394"/>
        <v>0</v>
      </c>
      <c r="X164" s="224">
        <f t="shared" si="394"/>
        <v>0</v>
      </c>
      <c r="Y164" s="224">
        <f t="shared" si="392"/>
        <v>0</v>
      </c>
      <c r="Z164" s="224" t="e">
        <f t="shared" si="393"/>
        <v>#DIV/0!</v>
      </c>
      <c r="AA164" s="225"/>
      <c r="AB164" s="6"/>
      <c r="AC164" s="6"/>
      <c r="AD164" s="6"/>
      <c r="AE164" s="6"/>
      <c r="AF164" s="6"/>
      <c r="AG164" s="6"/>
    </row>
    <row r="165" spans="1:33" ht="30" customHeight="1" x14ac:dyDescent="0.5">
      <c r="A165" s="206" t="s">
        <v>66</v>
      </c>
      <c r="B165" s="282">
        <v>13</v>
      </c>
      <c r="C165" s="208" t="s">
        <v>275</v>
      </c>
      <c r="D165" s="103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226"/>
      <c r="X165" s="226"/>
      <c r="Y165" s="181"/>
      <c r="Z165" s="226"/>
      <c r="AA165" s="227"/>
      <c r="AB165" s="5"/>
      <c r="AC165" s="6"/>
      <c r="AD165" s="6"/>
      <c r="AE165" s="6"/>
      <c r="AF165" s="6"/>
      <c r="AG165" s="6"/>
    </row>
    <row r="166" spans="1:33" ht="30" customHeight="1" x14ac:dyDescent="0.5">
      <c r="A166" s="107" t="s">
        <v>68</v>
      </c>
      <c r="B166" s="154" t="s">
        <v>276</v>
      </c>
      <c r="C166" s="283" t="s">
        <v>277</v>
      </c>
      <c r="D166" s="140"/>
      <c r="E166" s="141">
        <f>SUM(E167:E169)</f>
        <v>0</v>
      </c>
      <c r="F166" s="142"/>
      <c r="G166" s="143">
        <f>SUM(G167:G170)</f>
        <v>0</v>
      </c>
      <c r="H166" s="141">
        <f>SUM(H167:H169)</f>
        <v>0</v>
      </c>
      <c r="I166" s="142"/>
      <c r="J166" s="143">
        <f>SUM(J167:J170)</f>
        <v>0</v>
      </c>
      <c r="K166" s="141">
        <f>SUM(K167:K169)</f>
        <v>2</v>
      </c>
      <c r="L166" s="142"/>
      <c r="M166" s="143">
        <f>SUM(M167:M170)</f>
        <v>26000</v>
      </c>
      <c r="N166" s="141">
        <f>SUM(N167:N169)</f>
        <v>2</v>
      </c>
      <c r="O166" s="142"/>
      <c r="P166" s="143">
        <f>SUM(P167:P170)</f>
        <v>26000</v>
      </c>
      <c r="Q166" s="141">
        <f>SUM(Q167:Q169)</f>
        <v>0</v>
      </c>
      <c r="R166" s="142"/>
      <c r="S166" s="143">
        <f>SUM(S167:S170)</f>
        <v>0</v>
      </c>
      <c r="T166" s="141">
        <f>SUM(T167:T169)</f>
        <v>0</v>
      </c>
      <c r="U166" s="142"/>
      <c r="V166" s="284">
        <f t="shared" ref="V166:X166" si="395">SUM(V167:V170)</f>
        <v>0</v>
      </c>
      <c r="W166" s="285">
        <f t="shared" si="395"/>
        <v>26000</v>
      </c>
      <c r="X166" s="143">
        <f t="shared" si="395"/>
        <v>26000</v>
      </c>
      <c r="Y166" s="143">
        <f t="shared" ref="Y166:Y189" si="396">W166-X166</f>
        <v>0</v>
      </c>
      <c r="Z166" s="143">
        <f t="shared" ref="Z166:Z190" si="397">Y166/W166</f>
        <v>0</v>
      </c>
      <c r="AA166" s="145"/>
      <c r="AB166" s="117"/>
      <c r="AC166" s="117"/>
      <c r="AD166" s="117"/>
      <c r="AE166" s="117"/>
      <c r="AF166" s="117"/>
      <c r="AG166" s="117"/>
    </row>
    <row r="167" spans="1:33" ht="30" customHeight="1" x14ac:dyDescent="0.5">
      <c r="A167" s="118" t="s">
        <v>71</v>
      </c>
      <c r="B167" s="119" t="s">
        <v>278</v>
      </c>
      <c r="C167" s="286" t="s">
        <v>279</v>
      </c>
      <c r="D167" s="121" t="s">
        <v>137</v>
      </c>
      <c r="E167" s="122"/>
      <c r="F167" s="123"/>
      <c r="G167" s="124">
        <f t="shared" ref="G167:G170" si="398">E167*F167</f>
        <v>0</v>
      </c>
      <c r="H167" s="122"/>
      <c r="I167" s="123"/>
      <c r="J167" s="124">
        <f t="shared" ref="J167:J170" si="399">H167*I167</f>
        <v>0</v>
      </c>
      <c r="K167" s="122">
        <v>1</v>
      </c>
      <c r="L167" s="123">
        <v>8000</v>
      </c>
      <c r="M167" s="124">
        <f t="shared" ref="M167:M170" si="400">K167*L167</f>
        <v>8000</v>
      </c>
      <c r="N167" s="122">
        <v>1</v>
      </c>
      <c r="O167" s="123">
        <v>8000</v>
      </c>
      <c r="P167" s="124">
        <f t="shared" ref="P167:P170" si="401">N167*O167</f>
        <v>8000</v>
      </c>
      <c r="Q167" s="122"/>
      <c r="R167" s="123"/>
      <c r="S167" s="124">
        <f t="shared" ref="S167:S170" si="402">Q167*R167</f>
        <v>0</v>
      </c>
      <c r="T167" s="122"/>
      <c r="U167" s="123"/>
      <c r="V167" s="228">
        <f t="shared" ref="V167:V170" si="403">T167*U167</f>
        <v>0</v>
      </c>
      <c r="W167" s="233">
        <f t="shared" ref="W167:W170" si="404">G167+M167+S167</f>
        <v>8000</v>
      </c>
      <c r="X167" s="126">
        <f t="shared" ref="X167:X170" si="405">J167+P167+V167</f>
        <v>8000</v>
      </c>
      <c r="Y167" s="126">
        <f t="shared" si="396"/>
        <v>0</v>
      </c>
      <c r="Z167" s="127">
        <f t="shared" si="397"/>
        <v>0</v>
      </c>
      <c r="AA167" s="128"/>
      <c r="AB167" s="130"/>
      <c r="AC167" s="130"/>
      <c r="AD167" s="130"/>
      <c r="AE167" s="130"/>
      <c r="AF167" s="130"/>
      <c r="AG167" s="130"/>
    </row>
    <row r="168" spans="1:33" ht="30" customHeight="1" x14ac:dyDescent="0.5">
      <c r="A168" s="118" t="s">
        <v>71</v>
      </c>
      <c r="B168" s="119" t="s">
        <v>280</v>
      </c>
      <c r="C168" s="287" t="s">
        <v>281</v>
      </c>
      <c r="D168" s="121" t="s">
        <v>137</v>
      </c>
      <c r="E168" s="122"/>
      <c r="F168" s="123"/>
      <c r="G168" s="124">
        <f t="shared" si="398"/>
        <v>0</v>
      </c>
      <c r="H168" s="122"/>
      <c r="I168" s="123"/>
      <c r="J168" s="124">
        <f t="shared" si="399"/>
        <v>0</v>
      </c>
      <c r="K168" s="122"/>
      <c r="L168" s="123"/>
      <c r="M168" s="124">
        <f t="shared" si="400"/>
        <v>0</v>
      </c>
      <c r="N168" s="122"/>
      <c r="O168" s="123"/>
      <c r="P168" s="124">
        <f t="shared" si="401"/>
        <v>0</v>
      </c>
      <c r="Q168" s="122"/>
      <c r="R168" s="123"/>
      <c r="S168" s="124">
        <f t="shared" si="402"/>
        <v>0</v>
      </c>
      <c r="T168" s="122"/>
      <c r="U168" s="123"/>
      <c r="V168" s="228">
        <f t="shared" si="403"/>
        <v>0</v>
      </c>
      <c r="W168" s="233">
        <f t="shared" si="404"/>
        <v>0</v>
      </c>
      <c r="X168" s="126">
        <f t="shared" si="405"/>
        <v>0</v>
      </c>
      <c r="Y168" s="126">
        <f t="shared" si="396"/>
        <v>0</v>
      </c>
      <c r="Z168" s="127" t="e">
        <f t="shared" si="397"/>
        <v>#DIV/0!</v>
      </c>
      <c r="AA168" s="128"/>
      <c r="AB168" s="130"/>
      <c r="AC168" s="130"/>
      <c r="AD168" s="130"/>
      <c r="AE168" s="130"/>
      <c r="AF168" s="130"/>
      <c r="AG168" s="130"/>
    </row>
    <row r="169" spans="1:33" ht="30" customHeight="1" x14ac:dyDescent="0.5">
      <c r="A169" s="118" t="s">
        <v>71</v>
      </c>
      <c r="B169" s="119" t="s">
        <v>282</v>
      </c>
      <c r="C169" s="287" t="s">
        <v>283</v>
      </c>
      <c r="D169" s="121" t="s">
        <v>137</v>
      </c>
      <c r="E169" s="122"/>
      <c r="F169" s="123"/>
      <c r="G169" s="124">
        <f t="shared" si="398"/>
        <v>0</v>
      </c>
      <c r="H169" s="122"/>
      <c r="I169" s="123"/>
      <c r="J169" s="124">
        <f t="shared" si="399"/>
        <v>0</v>
      </c>
      <c r="K169" s="122">
        <v>1</v>
      </c>
      <c r="L169" s="123">
        <v>18000</v>
      </c>
      <c r="M169" s="124">
        <f t="shared" si="400"/>
        <v>18000</v>
      </c>
      <c r="N169" s="122">
        <v>1</v>
      </c>
      <c r="O169" s="123">
        <v>18000</v>
      </c>
      <c r="P169" s="124">
        <f t="shared" si="401"/>
        <v>18000</v>
      </c>
      <c r="Q169" s="122"/>
      <c r="R169" s="123"/>
      <c r="S169" s="124">
        <f t="shared" si="402"/>
        <v>0</v>
      </c>
      <c r="T169" s="122"/>
      <c r="U169" s="123"/>
      <c r="V169" s="228">
        <f t="shared" si="403"/>
        <v>0</v>
      </c>
      <c r="W169" s="233">
        <f t="shared" si="404"/>
        <v>18000</v>
      </c>
      <c r="X169" s="126">
        <f t="shared" si="405"/>
        <v>18000</v>
      </c>
      <c r="Y169" s="126">
        <f t="shared" si="396"/>
        <v>0</v>
      </c>
      <c r="Z169" s="127">
        <f t="shared" si="397"/>
        <v>0</v>
      </c>
      <c r="AA169" s="128"/>
      <c r="AB169" s="130"/>
      <c r="AC169" s="130"/>
      <c r="AD169" s="130"/>
      <c r="AE169" s="130"/>
      <c r="AF169" s="130"/>
      <c r="AG169" s="130"/>
    </row>
    <row r="170" spans="1:33" ht="30" customHeight="1" x14ac:dyDescent="0.5">
      <c r="A170" s="146" t="s">
        <v>71</v>
      </c>
      <c r="B170" s="153" t="s">
        <v>284</v>
      </c>
      <c r="C170" s="287" t="s">
        <v>285</v>
      </c>
      <c r="D170" s="147"/>
      <c r="E170" s="148"/>
      <c r="F170" s="149">
        <v>0.22</v>
      </c>
      <c r="G170" s="150">
        <f t="shared" si="398"/>
        <v>0</v>
      </c>
      <c r="H170" s="148"/>
      <c r="I170" s="149">
        <v>0.22</v>
      </c>
      <c r="J170" s="150">
        <f t="shared" si="399"/>
        <v>0</v>
      </c>
      <c r="K170" s="148"/>
      <c r="L170" s="149">
        <v>0.22</v>
      </c>
      <c r="M170" s="150">
        <f t="shared" si="400"/>
        <v>0</v>
      </c>
      <c r="N170" s="148"/>
      <c r="O170" s="149">
        <v>0.22</v>
      </c>
      <c r="P170" s="150">
        <f t="shared" si="401"/>
        <v>0</v>
      </c>
      <c r="Q170" s="148"/>
      <c r="R170" s="149">
        <v>0.22</v>
      </c>
      <c r="S170" s="150">
        <f t="shared" si="402"/>
        <v>0</v>
      </c>
      <c r="T170" s="148"/>
      <c r="U170" s="149">
        <v>0.22</v>
      </c>
      <c r="V170" s="288">
        <f t="shared" si="403"/>
        <v>0</v>
      </c>
      <c r="W170" s="236">
        <f t="shared" si="404"/>
        <v>0</v>
      </c>
      <c r="X170" s="237">
        <f t="shared" si="405"/>
        <v>0</v>
      </c>
      <c r="Y170" s="237">
        <f t="shared" si="396"/>
        <v>0</v>
      </c>
      <c r="Z170" s="238" t="e">
        <f t="shared" si="397"/>
        <v>#DIV/0!</v>
      </c>
      <c r="AA170" s="151"/>
      <c r="AB170" s="130"/>
      <c r="AC170" s="130"/>
      <c r="AD170" s="130"/>
      <c r="AE170" s="130"/>
      <c r="AF170" s="130"/>
      <c r="AG170" s="130"/>
    </row>
    <row r="171" spans="1:33" ht="30" customHeight="1" x14ac:dyDescent="0.5">
      <c r="A171" s="289" t="s">
        <v>68</v>
      </c>
      <c r="B171" s="290" t="s">
        <v>286</v>
      </c>
      <c r="C171" s="221" t="s">
        <v>287</v>
      </c>
      <c r="D171" s="110"/>
      <c r="E171" s="111">
        <f>SUM(E172:E174)</f>
        <v>22</v>
      </c>
      <c r="F171" s="112"/>
      <c r="G171" s="113">
        <f>SUM(G172:G175)</f>
        <v>77800</v>
      </c>
      <c r="H171" s="111">
        <f>SUM(H172:H174)</f>
        <v>22</v>
      </c>
      <c r="I171" s="112"/>
      <c r="J171" s="113">
        <f>SUM(J172:J175)</f>
        <v>77800</v>
      </c>
      <c r="K171" s="111">
        <f>SUM(K172:K174)</f>
        <v>0</v>
      </c>
      <c r="L171" s="112"/>
      <c r="M171" s="113">
        <f>SUM(M172:M175)</f>
        <v>0</v>
      </c>
      <c r="N171" s="111">
        <f>SUM(N172:N174)</f>
        <v>0</v>
      </c>
      <c r="O171" s="112"/>
      <c r="P171" s="113">
        <f>SUM(P172:P175)</f>
        <v>0</v>
      </c>
      <c r="Q171" s="111">
        <f>SUM(Q172:Q174)</f>
        <v>0</v>
      </c>
      <c r="R171" s="112"/>
      <c r="S171" s="113">
        <f>SUM(S172:S175)</f>
        <v>0</v>
      </c>
      <c r="T171" s="111">
        <f>SUM(T172:T174)</f>
        <v>0</v>
      </c>
      <c r="U171" s="112"/>
      <c r="V171" s="113">
        <f t="shared" ref="V171:X171" si="406">SUM(V172:V175)</f>
        <v>0</v>
      </c>
      <c r="W171" s="113">
        <f t="shared" si="406"/>
        <v>77800</v>
      </c>
      <c r="X171" s="113">
        <f t="shared" si="406"/>
        <v>77800</v>
      </c>
      <c r="Y171" s="113">
        <f t="shared" si="396"/>
        <v>0</v>
      </c>
      <c r="Z171" s="113">
        <f t="shared" si="397"/>
        <v>0</v>
      </c>
      <c r="AA171" s="113"/>
      <c r="AB171" s="117"/>
      <c r="AC171" s="117"/>
      <c r="AD171" s="117"/>
      <c r="AE171" s="117"/>
      <c r="AF171" s="117"/>
      <c r="AG171" s="117"/>
    </row>
    <row r="172" spans="1:33" ht="30" customHeight="1" x14ac:dyDescent="0.5">
      <c r="A172" s="118" t="s">
        <v>71</v>
      </c>
      <c r="B172" s="119" t="s">
        <v>288</v>
      </c>
      <c r="C172" s="186" t="s">
        <v>354</v>
      </c>
      <c r="D172" s="121" t="s">
        <v>337</v>
      </c>
      <c r="E172" s="122">
        <v>12</v>
      </c>
      <c r="F172" s="123">
        <v>4100</v>
      </c>
      <c r="G172" s="124">
        <f t="shared" ref="G172:G175" si="407">E172*F172</f>
        <v>49200</v>
      </c>
      <c r="H172" s="122">
        <v>12</v>
      </c>
      <c r="I172" s="123">
        <v>4100</v>
      </c>
      <c r="J172" s="124">
        <f t="shared" ref="J172:J175" si="408">H172*I172</f>
        <v>49200</v>
      </c>
      <c r="K172" s="122"/>
      <c r="L172" s="123"/>
      <c r="M172" s="124">
        <f t="shared" ref="M172:M175" si="409">K172*L172</f>
        <v>0</v>
      </c>
      <c r="N172" s="122"/>
      <c r="O172" s="123"/>
      <c r="P172" s="124">
        <f t="shared" ref="P172:P175" si="410">N172*O172</f>
        <v>0</v>
      </c>
      <c r="Q172" s="122"/>
      <c r="R172" s="123"/>
      <c r="S172" s="124">
        <f t="shared" ref="S172:S175" si="411">Q172*R172</f>
        <v>0</v>
      </c>
      <c r="T172" s="122"/>
      <c r="U172" s="123"/>
      <c r="V172" s="124">
        <f t="shared" ref="V172:V175" si="412">T172*U172</f>
        <v>0</v>
      </c>
      <c r="W172" s="125">
        <f t="shared" ref="W172:W175" si="413">G172+M172+S172</f>
        <v>49200</v>
      </c>
      <c r="X172" s="126">
        <f t="shared" ref="X172:X175" si="414">J172+P172+V172</f>
        <v>49200</v>
      </c>
      <c r="Y172" s="126">
        <f t="shared" si="396"/>
        <v>0</v>
      </c>
      <c r="Z172" s="127">
        <f t="shared" si="397"/>
        <v>0</v>
      </c>
      <c r="AA172" s="128"/>
      <c r="AB172" s="130"/>
      <c r="AC172" s="130"/>
      <c r="AD172" s="130"/>
      <c r="AE172" s="130"/>
      <c r="AF172" s="130"/>
      <c r="AG172" s="130"/>
    </row>
    <row r="173" spans="1:33" ht="30" customHeight="1" x14ac:dyDescent="0.5">
      <c r="A173" s="118" t="s">
        <v>71</v>
      </c>
      <c r="B173" s="119" t="s">
        <v>289</v>
      </c>
      <c r="C173" s="186" t="s">
        <v>338</v>
      </c>
      <c r="D173" s="121" t="s">
        <v>337</v>
      </c>
      <c r="E173" s="122">
        <v>6</v>
      </c>
      <c r="F173" s="123">
        <v>3100</v>
      </c>
      <c r="G173" s="124">
        <f t="shared" si="407"/>
        <v>18600</v>
      </c>
      <c r="H173" s="122">
        <v>6</v>
      </c>
      <c r="I173" s="123">
        <v>3100</v>
      </c>
      <c r="J173" s="124">
        <f t="shared" si="408"/>
        <v>18600</v>
      </c>
      <c r="K173" s="122"/>
      <c r="L173" s="123"/>
      <c r="M173" s="124">
        <f t="shared" si="409"/>
        <v>0</v>
      </c>
      <c r="N173" s="122"/>
      <c r="O173" s="123"/>
      <c r="P173" s="124">
        <f t="shared" si="410"/>
        <v>0</v>
      </c>
      <c r="Q173" s="122"/>
      <c r="R173" s="123"/>
      <c r="S173" s="124">
        <f t="shared" si="411"/>
        <v>0</v>
      </c>
      <c r="T173" s="122"/>
      <c r="U173" s="123"/>
      <c r="V173" s="124">
        <f t="shared" si="412"/>
        <v>0</v>
      </c>
      <c r="W173" s="125">
        <f t="shared" si="413"/>
        <v>18600</v>
      </c>
      <c r="X173" s="126">
        <f t="shared" si="414"/>
        <v>18600</v>
      </c>
      <c r="Y173" s="126">
        <f t="shared" si="396"/>
        <v>0</v>
      </c>
      <c r="Z173" s="127">
        <f t="shared" si="397"/>
        <v>0</v>
      </c>
      <c r="AA173" s="128"/>
      <c r="AB173" s="130"/>
      <c r="AC173" s="130"/>
      <c r="AD173" s="130"/>
      <c r="AE173" s="130"/>
      <c r="AF173" s="130"/>
      <c r="AG173" s="130"/>
    </row>
    <row r="174" spans="1:33" ht="30" customHeight="1" x14ac:dyDescent="0.5">
      <c r="A174" s="131" t="s">
        <v>71</v>
      </c>
      <c r="B174" s="132" t="s">
        <v>290</v>
      </c>
      <c r="C174" s="186" t="s">
        <v>355</v>
      </c>
      <c r="D174" s="133" t="s">
        <v>137</v>
      </c>
      <c r="E174" s="134">
        <v>4</v>
      </c>
      <c r="F174" s="135">
        <v>2500</v>
      </c>
      <c r="G174" s="136">
        <f t="shared" si="407"/>
        <v>10000</v>
      </c>
      <c r="H174" s="122">
        <v>4</v>
      </c>
      <c r="I174" s="123">
        <v>2500</v>
      </c>
      <c r="J174" s="136">
        <f t="shared" si="408"/>
        <v>10000</v>
      </c>
      <c r="K174" s="134"/>
      <c r="L174" s="135"/>
      <c r="M174" s="136">
        <f t="shared" si="409"/>
        <v>0</v>
      </c>
      <c r="N174" s="134"/>
      <c r="O174" s="135"/>
      <c r="P174" s="136">
        <f t="shared" si="410"/>
        <v>0</v>
      </c>
      <c r="Q174" s="134"/>
      <c r="R174" s="135"/>
      <c r="S174" s="136">
        <f t="shared" si="411"/>
        <v>0</v>
      </c>
      <c r="T174" s="134"/>
      <c r="U174" s="135"/>
      <c r="V174" s="136">
        <f t="shared" si="412"/>
        <v>0</v>
      </c>
      <c r="W174" s="137">
        <f t="shared" si="413"/>
        <v>10000</v>
      </c>
      <c r="X174" s="126">
        <f t="shared" si="414"/>
        <v>10000</v>
      </c>
      <c r="Y174" s="126">
        <f t="shared" si="396"/>
        <v>0</v>
      </c>
      <c r="Z174" s="127">
        <f t="shared" si="397"/>
        <v>0</v>
      </c>
      <c r="AA174" s="138"/>
      <c r="AB174" s="130"/>
      <c r="AC174" s="130"/>
      <c r="AD174" s="130"/>
      <c r="AE174" s="130"/>
      <c r="AF174" s="130"/>
      <c r="AG174" s="130"/>
    </row>
    <row r="175" spans="1:33" ht="30" customHeight="1" x14ac:dyDescent="0.5">
      <c r="A175" s="131" t="s">
        <v>71</v>
      </c>
      <c r="B175" s="132" t="s">
        <v>291</v>
      </c>
      <c r="C175" s="187" t="s">
        <v>292</v>
      </c>
      <c r="D175" s="147"/>
      <c r="E175" s="134"/>
      <c r="F175" s="135">
        <v>0.22</v>
      </c>
      <c r="G175" s="136">
        <f t="shared" si="407"/>
        <v>0</v>
      </c>
      <c r="H175" s="134"/>
      <c r="I175" s="135">
        <v>0.22</v>
      </c>
      <c r="J175" s="136">
        <f t="shared" si="408"/>
        <v>0</v>
      </c>
      <c r="K175" s="134"/>
      <c r="L175" s="135">
        <v>0.22</v>
      </c>
      <c r="M175" s="136">
        <f t="shared" si="409"/>
        <v>0</v>
      </c>
      <c r="N175" s="134"/>
      <c r="O175" s="135">
        <v>0.22</v>
      </c>
      <c r="P175" s="136">
        <f t="shared" si="410"/>
        <v>0</v>
      </c>
      <c r="Q175" s="134"/>
      <c r="R175" s="135">
        <v>0.22</v>
      </c>
      <c r="S175" s="136">
        <f t="shared" si="411"/>
        <v>0</v>
      </c>
      <c r="T175" s="134"/>
      <c r="U175" s="135">
        <v>0.22</v>
      </c>
      <c r="V175" s="136">
        <f t="shared" si="412"/>
        <v>0</v>
      </c>
      <c r="W175" s="137">
        <f t="shared" si="413"/>
        <v>0</v>
      </c>
      <c r="X175" s="126">
        <f t="shared" si="414"/>
        <v>0</v>
      </c>
      <c r="Y175" s="126">
        <f t="shared" si="396"/>
        <v>0</v>
      </c>
      <c r="Z175" s="127" t="e">
        <f t="shared" si="397"/>
        <v>#DIV/0!</v>
      </c>
      <c r="AA175" s="151"/>
      <c r="AB175" s="130"/>
      <c r="AC175" s="130"/>
      <c r="AD175" s="130"/>
      <c r="AE175" s="130"/>
      <c r="AF175" s="130"/>
      <c r="AG175" s="130"/>
    </row>
    <row r="176" spans="1:33" ht="30" customHeight="1" x14ac:dyDescent="0.5">
      <c r="A176" s="107" t="s">
        <v>68</v>
      </c>
      <c r="B176" s="154" t="s">
        <v>293</v>
      </c>
      <c r="C176" s="221" t="s">
        <v>294</v>
      </c>
      <c r="D176" s="140"/>
      <c r="E176" s="141">
        <f>SUM(E177:E179)</f>
        <v>0</v>
      </c>
      <c r="F176" s="142"/>
      <c r="G176" s="143">
        <f t="shared" ref="G176:H176" si="415">SUM(G177:G179)</f>
        <v>0</v>
      </c>
      <c r="H176" s="141">
        <f t="shared" si="415"/>
        <v>0</v>
      </c>
      <c r="I176" s="142"/>
      <c r="J176" s="143">
        <f t="shared" ref="J176:K176" si="416">SUM(J177:J179)</f>
        <v>0</v>
      </c>
      <c r="K176" s="141">
        <f t="shared" si="416"/>
        <v>0</v>
      </c>
      <c r="L176" s="142"/>
      <c r="M176" s="143">
        <f t="shared" ref="M176:N176" si="417">SUM(M177:M179)</f>
        <v>0</v>
      </c>
      <c r="N176" s="141">
        <f t="shared" si="417"/>
        <v>0</v>
      </c>
      <c r="O176" s="142"/>
      <c r="P176" s="143">
        <f t="shared" ref="P176:Q176" si="418">SUM(P177:P179)</f>
        <v>0</v>
      </c>
      <c r="Q176" s="141">
        <f t="shared" si="418"/>
        <v>0</v>
      </c>
      <c r="R176" s="142"/>
      <c r="S176" s="143">
        <f t="shared" ref="S176:T176" si="419">SUM(S177:S179)</f>
        <v>0</v>
      </c>
      <c r="T176" s="141">
        <f t="shared" si="419"/>
        <v>0</v>
      </c>
      <c r="U176" s="142"/>
      <c r="V176" s="143">
        <f t="shared" ref="V176:X176" si="420">SUM(V177:V179)</f>
        <v>0</v>
      </c>
      <c r="W176" s="143">
        <f t="shared" si="420"/>
        <v>0</v>
      </c>
      <c r="X176" s="143">
        <f t="shared" si="420"/>
        <v>0</v>
      </c>
      <c r="Y176" s="143">
        <f t="shared" si="396"/>
        <v>0</v>
      </c>
      <c r="Z176" s="143" t="e">
        <f t="shared" si="397"/>
        <v>#DIV/0!</v>
      </c>
      <c r="AA176" s="291"/>
      <c r="AB176" s="117"/>
      <c r="AC176" s="117"/>
      <c r="AD176" s="117"/>
      <c r="AE176" s="117"/>
      <c r="AF176" s="117"/>
      <c r="AG176" s="117"/>
    </row>
    <row r="177" spans="1:33" ht="30" customHeight="1" x14ac:dyDescent="0.5">
      <c r="A177" s="118" t="s">
        <v>71</v>
      </c>
      <c r="B177" s="119" t="s">
        <v>295</v>
      </c>
      <c r="C177" s="186" t="s">
        <v>296</v>
      </c>
      <c r="D177" s="121"/>
      <c r="E177" s="122"/>
      <c r="F177" s="123"/>
      <c r="G177" s="124">
        <f t="shared" ref="G177:G179" si="421">E177*F177</f>
        <v>0</v>
      </c>
      <c r="H177" s="122"/>
      <c r="I177" s="123"/>
      <c r="J177" s="124">
        <f t="shared" ref="J177:J179" si="422">H177*I177</f>
        <v>0</v>
      </c>
      <c r="K177" s="122"/>
      <c r="L177" s="123"/>
      <c r="M177" s="124">
        <f t="shared" ref="M177:M179" si="423">K177*L177</f>
        <v>0</v>
      </c>
      <c r="N177" s="122"/>
      <c r="O177" s="123"/>
      <c r="P177" s="124">
        <f t="shared" ref="P177:P179" si="424">N177*O177</f>
        <v>0</v>
      </c>
      <c r="Q177" s="122"/>
      <c r="R177" s="123"/>
      <c r="S177" s="124">
        <f t="shared" ref="S177:S179" si="425">Q177*R177</f>
        <v>0</v>
      </c>
      <c r="T177" s="122"/>
      <c r="U177" s="123"/>
      <c r="V177" s="124">
        <f t="shared" ref="V177:V179" si="426">T177*U177</f>
        <v>0</v>
      </c>
      <c r="W177" s="125">
        <f t="shared" ref="W177:W179" si="427">G177+M177+S177</f>
        <v>0</v>
      </c>
      <c r="X177" s="126">
        <f t="shared" ref="X177:X179" si="428">J177+P177+V177</f>
        <v>0</v>
      </c>
      <c r="Y177" s="126">
        <f t="shared" si="396"/>
        <v>0</v>
      </c>
      <c r="Z177" s="127" t="e">
        <f t="shared" si="397"/>
        <v>#DIV/0!</v>
      </c>
      <c r="AA177" s="279"/>
      <c r="AB177" s="130"/>
      <c r="AC177" s="130"/>
      <c r="AD177" s="130"/>
      <c r="AE177" s="130"/>
      <c r="AF177" s="130"/>
      <c r="AG177" s="130"/>
    </row>
    <row r="178" spans="1:33" ht="30" customHeight="1" x14ac:dyDescent="0.5">
      <c r="A178" s="118" t="s">
        <v>71</v>
      </c>
      <c r="B178" s="119" t="s">
        <v>297</v>
      </c>
      <c r="C178" s="186" t="s">
        <v>296</v>
      </c>
      <c r="D178" s="121"/>
      <c r="E178" s="122"/>
      <c r="F178" s="123"/>
      <c r="G178" s="124">
        <f t="shared" si="421"/>
        <v>0</v>
      </c>
      <c r="H178" s="122"/>
      <c r="I178" s="123"/>
      <c r="J178" s="124">
        <f t="shared" si="422"/>
        <v>0</v>
      </c>
      <c r="K178" s="122"/>
      <c r="L178" s="123"/>
      <c r="M178" s="124">
        <f t="shared" si="423"/>
        <v>0</v>
      </c>
      <c r="N178" s="122"/>
      <c r="O178" s="123"/>
      <c r="P178" s="124">
        <f t="shared" si="424"/>
        <v>0</v>
      </c>
      <c r="Q178" s="122"/>
      <c r="R178" s="123"/>
      <c r="S178" s="124">
        <f t="shared" si="425"/>
        <v>0</v>
      </c>
      <c r="T178" s="122"/>
      <c r="U178" s="123"/>
      <c r="V178" s="124">
        <f t="shared" si="426"/>
        <v>0</v>
      </c>
      <c r="W178" s="125">
        <f t="shared" si="427"/>
        <v>0</v>
      </c>
      <c r="X178" s="126">
        <f t="shared" si="428"/>
        <v>0</v>
      </c>
      <c r="Y178" s="126">
        <f t="shared" si="396"/>
        <v>0</v>
      </c>
      <c r="Z178" s="127" t="e">
        <f t="shared" si="397"/>
        <v>#DIV/0!</v>
      </c>
      <c r="AA178" s="279"/>
      <c r="AB178" s="130"/>
      <c r="AC178" s="130"/>
      <c r="AD178" s="130"/>
      <c r="AE178" s="130"/>
      <c r="AF178" s="130"/>
      <c r="AG178" s="130"/>
    </row>
    <row r="179" spans="1:33" ht="30" customHeight="1" x14ac:dyDescent="0.5">
      <c r="A179" s="131" t="s">
        <v>71</v>
      </c>
      <c r="B179" s="132" t="s">
        <v>298</v>
      </c>
      <c r="C179" s="162" t="s">
        <v>296</v>
      </c>
      <c r="D179" s="133"/>
      <c r="E179" s="134"/>
      <c r="F179" s="135"/>
      <c r="G179" s="136">
        <f t="shared" si="421"/>
        <v>0</v>
      </c>
      <c r="H179" s="134"/>
      <c r="I179" s="135"/>
      <c r="J179" s="136">
        <f t="shared" si="422"/>
        <v>0</v>
      </c>
      <c r="K179" s="134"/>
      <c r="L179" s="135"/>
      <c r="M179" s="136">
        <f t="shared" si="423"/>
        <v>0</v>
      </c>
      <c r="N179" s="134"/>
      <c r="O179" s="135"/>
      <c r="P179" s="136">
        <f t="shared" si="424"/>
        <v>0</v>
      </c>
      <c r="Q179" s="134"/>
      <c r="R179" s="135"/>
      <c r="S179" s="136">
        <f t="shared" si="425"/>
        <v>0</v>
      </c>
      <c r="T179" s="134"/>
      <c r="U179" s="135"/>
      <c r="V179" s="136">
        <f t="shared" si="426"/>
        <v>0</v>
      </c>
      <c r="W179" s="137">
        <f t="shared" si="427"/>
        <v>0</v>
      </c>
      <c r="X179" s="126">
        <f t="shared" si="428"/>
        <v>0</v>
      </c>
      <c r="Y179" s="126">
        <f t="shared" si="396"/>
        <v>0</v>
      </c>
      <c r="Z179" s="127" t="e">
        <f t="shared" si="397"/>
        <v>#DIV/0!</v>
      </c>
      <c r="AA179" s="280"/>
      <c r="AB179" s="130"/>
      <c r="AC179" s="130"/>
      <c r="AD179" s="130"/>
      <c r="AE179" s="130"/>
      <c r="AF179" s="130"/>
      <c r="AG179" s="130"/>
    </row>
    <row r="180" spans="1:33" ht="30" customHeight="1" x14ac:dyDescent="0.5">
      <c r="A180" s="107" t="s">
        <v>68</v>
      </c>
      <c r="B180" s="154" t="s">
        <v>299</v>
      </c>
      <c r="C180" s="292" t="s">
        <v>275</v>
      </c>
      <c r="D180" s="140"/>
      <c r="E180" s="141">
        <f>SUM(E181:E187)</f>
        <v>7</v>
      </c>
      <c r="F180" s="142"/>
      <c r="G180" s="143">
        <f>SUM(G181:G188)</f>
        <v>51600</v>
      </c>
      <c r="H180" s="141">
        <f>SUM(H181:H187)</f>
        <v>7</v>
      </c>
      <c r="I180" s="142"/>
      <c r="J180" s="143">
        <f>SUM(J181:J188)</f>
        <v>51600</v>
      </c>
      <c r="K180" s="141">
        <f>SUM(K181:K187)</f>
        <v>6</v>
      </c>
      <c r="L180" s="142"/>
      <c r="M180" s="143">
        <f>SUM(M181:M188)</f>
        <v>12000</v>
      </c>
      <c r="N180" s="141">
        <f>SUM(N181:N187)</f>
        <v>6</v>
      </c>
      <c r="O180" s="142"/>
      <c r="P180" s="143">
        <f>SUM(P181:P188)</f>
        <v>12000</v>
      </c>
      <c r="Q180" s="141">
        <f>SUM(Q181:Q187)</f>
        <v>0</v>
      </c>
      <c r="R180" s="142"/>
      <c r="S180" s="143">
        <f>SUM(S181:S188)</f>
        <v>0</v>
      </c>
      <c r="T180" s="141">
        <f>SUM(T181:T187)</f>
        <v>0</v>
      </c>
      <c r="U180" s="142"/>
      <c r="V180" s="143">
        <f t="shared" ref="V180:X180" si="429">SUM(V181:V188)</f>
        <v>0</v>
      </c>
      <c r="W180" s="143">
        <f t="shared" si="429"/>
        <v>63600</v>
      </c>
      <c r="X180" s="143">
        <f t="shared" si="429"/>
        <v>63600</v>
      </c>
      <c r="Y180" s="143">
        <f t="shared" si="396"/>
        <v>0</v>
      </c>
      <c r="Z180" s="143">
        <f t="shared" si="397"/>
        <v>0</v>
      </c>
      <c r="AA180" s="291"/>
      <c r="AB180" s="117"/>
      <c r="AC180" s="117"/>
      <c r="AD180" s="117"/>
      <c r="AE180" s="117"/>
      <c r="AF180" s="117"/>
      <c r="AG180" s="117"/>
    </row>
    <row r="181" spans="1:33" ht="30" customHeight="1" x14ac:dyDescent="0.5">
      <c r="A181" s="118" t="s">
        <v>71</v>
      </c>
      <c r="B181" s="119" t="s">
        <v>300</v>
      </c>
      <c r="C181" s="186" t="s">
        <v>301</v>
      </c>
      <c r="D181" s="121"/>
      <c r="E181" s="122"/>
      <c r="F181" s="123"/>
      <c r="G181" s="124">
        <f t="shared" ref="G181:G188" si="430">E181*F181</f>
        <v>0</v>
      </c>
      <c r="H181" s="122"/>
      <c r="I181" s="123"/>
      <c r="J181" s="124">
        <f t="shared" ref="J181:J188" si="431">H181*I181</f>
        <v>0</v>
      </c>
      <c r="K181" s="122"/>
      <c r="L181" s="123"/>
      <c r="M181" s="124">
        <f t="shared" ref="M181:M188" si="432">K181*L181</f>
        <v>0</v>
      </c>
      <c r="N181" s="122"/>
      <c r="O181" s="123"/>
      <c r="P181" s="124">
        <f t="shared" ref="P181:P188" si="433">N181*O181</f>
        <v>0</v>
      </c>
      <c r="Q181" s="122"/>
      <c r="R181" s="123"/>
      <c r="S181" s="124">
        <f t="shared" ref="S181:S188" si="434">Q181*R181</f>
        <v>0</v>
      </c>
      <c r="T181" s="122"/>
      <c r="U181" s="123"/>
      <c r="V181" s="124">
        <f t="shared" ref="V181:V188" si="435">T181*U181</f>
        <v>0</v>
      </c>
      <c r="W181" s="125">
        <f t="shared" ref="W181:W188" si="436">G181+M181+S181</f>
        <v>0</v>
      </c>
      <c r="X181" s="126">
        <f t="shared" ref="X181:X188" si="437">J181+P181+V181</f>
        <v>0</v>
      </c>
      <c r="Y181" s="126">
        <f t="shared" si="396"/>
        <v>0</v>
      </c>
      <c r="Z181" s="127" t="e">
        <f t="shared" si="397"/>
        <v>#DIV/0!</v>
      </c>
      <c r="AA181" s="279"/>
      <c r="AB181" s="130"/>
      <c r="AC181" s="130"/>
      <c r="AD181" s="130"/>
      <c r="AE181" s="130"/>
      <c r="AF181" s="130"/>
      <c r="AG181" s="130"/>
    </row>
    <row r="182" spans="1:33" ht="30" customHeight="1" x14ac:dyDescent="0.5">
      <c r="A182" s="118" t="s">
        <v>71</v>
      </c>
      <c r="B182" s="119" t="s">
        <v>302</v>
      </c>
      <c r="C182" s="186" t="s">
        <v>303</v>
      </c>
      <c r="D182" s="121"/>
      <c r="E182" s="122"/>
      <c r="F182" s="123"/>
      <c r="G182" s="124">
        <f t="shared" si="430"/>
        <v>0</v>
      </c>
      <c r="H182" s="122"/>
      <c r="I182" s="123"/>
      <c r="J182" s="124">
        <f t="shared" si="431"/>
        <v>0</v>
      </c>
      <c r="K182" s="122"/>
      <c r="L182" s="123"/>
      <c r="M182" s="124">
        <f t="shared" si="432"/>
        <v>0</v>
      </c>
      <c r="N182" s="122"/>
      <c r="O182" s="123"/>
      <c r="P182" s="124">
        <f t="shared" si="433"/>
        <v>0</v>
      </c>
      <c r="Q182" s="122"/>
      <c r="R182" s="123"/>
      <c r="S182" s="124">
        <f t="shared" si="434"/>
        <v>0</v>
      </c>
      <c r="T182" s="122"/>
      <c r="U182" s="123"/>
      <c r="V182" s="124">
        <f t="shared" si="435"/>
        <v>0</v>
      </c>
      <c r="W182" s="137">
        <f t="shared" si="436"/>
        <v>0</v>
      </c>
      <c r="X182" s="126">
        <f t="shared" si="437"/>
        <v>0</v>
      </c>
      <c r="Y182" s="126">
        <f t="shared" si="396"/>
        <v>0</v>
      </c>
      <c r="Z182" s="127" t="e">
        <f t="shared" si="397"/>
        <v>#DIV/0!</v>
      </c>
      <c r="AA182" s="279"/>
      <c r="AB182" s="130"/>
      <c r="AC182" s="130"/>
      <c r="AD182" s="130"/>
      <c r="AE182" s="130"/>
      <c r="AF182" s="130"/>
      <c r="AG182" s="130"/>
    </row>
    <row r="183" spans="1:33" ht="30" customHeight="1" x14ac:dyDescent="0.5">
      <c r="A183" s="118" t="s">
        <v>71</v>
      </c>
      <c r="B183" s="119" t="s">
        <v>304</v>
      </c>
      <c r="C183" s="186" t="s">
        <v>305</v>
      </c>
      <c r="D183" s="121"/>
      <c r="E183" s="122"/>
      <c r="F183" s="123"/>
      <c r="G183" s="124">
        <f t="shared" si="430"/>
        <v>0</v>
      </c>
      <c r="H183" s="122"/>
      <c r="I183" s="123"/>
      <c r="J183" s="124">
        <f t="shared" si="431"/>
        <v>0</v>
      </c>
      <c r="K183" s="122"/>
      <c r="L183" s="123"/>
      <c r="M183" s="124">
        <f t="shared" si="432"/>
        <v>0</v>
      </c>
      <c r="N183" s="122"/>
      <c r="O183" s="123"/>
      <c r="P183" s="124">
        <f t="shared" si="433"/>
        <v>0</v>
      </c>
      <c r="Q183" s="122"/>
      <c r="R183" s="123"/>
      <c r="S183" s="124">
        <f t="shared" si="434"/>
        <v>0</v>
      </c>
      <c r="T183" s="122"/>
      <c r="U183" s="123"/>
      <c r="V183" s="124">
        <f t="shared" si="435"/>
        <v>0</v>
      </c>
      <c r="W183" s="137">
        <f t="shared" si="436"/>
        <v>0</v>
      </c>
      <c r="X183" s="126">
        <f t="shared" si="437"/>
        <v>0</v>
      </c>
      <c r="Y183" s="126">
        <f t="shared" si="396"/>
        <v>0</v>
      </c>
      <c r="Z183" s="127" t="e">
        <f t="shared" si="397"/>
        <v>#DIV/0!</v>
      </c>
      <c r="AA183" s="279"/>
      <c r="AB183" s="130"/>
      <c r="AC183" s="130"/>
      <c r="AD183" s="130"/>
      <c r="AE183" s="130"/>
      <c r="AF183" s="130"/>
      <c r="AG183" s="130"/>
    </row>
    <row r="184" spans="1:33" ht="30" customHeight="1" x14ac:dyDescent="0.5">
      <c r="A184" s="118" t="s">
        <v>71</v>
      </c>
      <c r="B184" s="119" t="s">
        <v>306</v>
      </c>
      <c r="C184" s="186" t="s">
        <v>307</v>
      </c>
      <c r="D184" s="121"/>
      <c r="E184" s="122"/>
      <c r="F184" s="123"/>
      <c r="G184" s="124">
        <f t="shared" si="430"/>
        <v>0</v>
      </c>
      <c r="H184" s="122"/>
      <c r="I184" s="123"/>
      <c r="J184" s="124">
        <f t="shared" si="431"/>
        <v>0</v>
      </c>
      <c r="K184" s="122"/>
      <c r="L184" s="123"/>
      <c r="M184" s="124">
        <f t="shared" si="432"/>
        <v>0</v>
      </c>
      <c r="N184" s="122"/>
      <c r="O184" s="123"/>
      <c r="P184" s="124">
        <f t="shared" si="433"/>
        <v>0</v>
      </c>
      <c r="Q184" s="122"/>
      <c r="R184" s="123"/>
      <c r="S184" s="124">
        <f t="shared" si="434"/>
        <v>0</v>
      </c>
      <c r="T184" s="122"/>
      <c r="U184" s="123"/>
      <c r="V184" s="124">
        <f t="shared" si="435"/>
        <v>0</v>
      </c>
      <c r="W184" s="137">
        <f t="shared" si="436"/>
        <v>0</v>
      </c>
      <c r="X184" s="126">
        <f t="shared" si="437"/>
        <v>0</v>
      </c>
      <c r="Y184" s="126">
        <f t="shared" si="396"/>
        <v>0</v>
      </c>
      <c r="Z184" s="127" t="e">
        <f t="shared" si="397"/>
        <v>#DIV/0!</v>
      </c>
      <c r="AA184" s="279"/>
      <c r="AB184" s="130"/>
      <c r="AC184" s="130"/>
      <c r="AD184" s="130"/>
      <c r="AE184" s="130"/>
      <c r="AF184" s="130"/>
      <c r="AG184" s="130"/>
    </row>
    <row r="185" spans="1:33" ht="30" customHeight="1" x14ac:dyDescent="0.5">
      <c r="A185" s="118" t="s">
        <v>71</v>
      </c>
      <c r="B185" s="119" t="s">
        <v>308</v>
      </c>
      <c r="C185" s="162" t="s">
        <v>356</v>
      </c>
      <c r="D185" s="121" t="s">
        <v>337</v>
      </c>
      <c r="E185" s="122">
        <v>6</v>
      </c>
      <c r="F185" s="123">
        <v>7000</v>
      </c>
      <c r="G185" s="124">
        <f t="shared" si="430"/>
        <v>42000</v>
      </c>
      <c r="H185" s="122">
        <v>6</v>
      </c>
      <c r="I185" s="123">
        <v>7000</v>
      </c>
      <c r="J185" s="124">
        <f t="shared" si="431"/>
        <v>42000</v>
      </c>
      <c r="K185" s="122"/>
      <c r="L185" s="123"/>
      <c r="M185" s="124">
        <f t="shared" si="432"/>
        <v>0</v>
      </c>
      <c r="N185" s="122"/>
      <c r="O185" s="123"/>
      <c r="P185" s="124">
        <f t="shared" si="433"/>
        <v>0</v>
      </c>
      <c r="Q185" s="122"/>
      <c r="R185" s="123"/>
      <c r="S185" s="124">
        <f t="shared" si="434"/>
        <v>0</v>
      </c>
      <c r="T185" s="122"/>
      <c r="U185" s="123"/>
      <c r="V185" s="124">
        <f t="shared" si="435"/>
        <v>0</v>
      </c>
      <c r="W185" s="137">
        <f t="shared" si="436"/>
        <v>42000</v>
      </c>
      <c r="X185" s="126">
        <f t="shared" si="437"/>
        <v>42000</v>
      </c>
      <c r="Y185" s="126">
        <f t="shared" si="396"/>
        <v>0</v>
      </c>
      <c r="Z185" s="127">
        <f t="shared" si="397"/>
        <v>0</v>
      </c>
      <c r="AA185" s="279"/>
      <c r="AB185" s="129"/>
      <c r="AC185" s="130"/>
      <c r="AD185" s="130"/>
      <c r="AE185" s="130"/>
      <c r="AF185" s="130"/>
      <c r="AG185" s="130"/>
    </row>
    <row r="186" spans="1:33" ht="30" customHeight="1" x14ac:dyDescent="0.5">
      <c r="A186" s="118" t="s">
        <v>71</v>
      </c>
      <c r="B186" s="119" t="s">
        <v>309</v>
      </c>
      <c r="C186" s="162" t="s">
        <v>357</v>
      </c>
      <c r="D186" s="121" t="s">
        <v>137</v>
      </c>
      <c r="E186" s="122"/>
      <c r="F186" s="123"/>
      <c r="G186" s="124">
        <f t="shared" si="430"/>
        <v>0</v>
      </c>
      <c r="H186" s="122"/>
      <c r="I186" s="123"/>
      <c r="J186" s="124">
        <f t="shared" si="431"/>
        <v>0</v>
      </c>
      <c r="K186" s="122">
        <v>6</v>
      </c>
      <c r="L186" s="123">
        <v>2000</v>
      </c>
      <c r="M186" s="124">
        <f t="shared" si="432"/>
        <v>12000</v>
      </c>
      <c r="N186" s="122">
        <v>6</v>
      </c>
      <c r="O186" s="123">
        <v>2000</v>
      </c>
      <c r="P186" s="124">
        <f t="shared" si="433"/>
        <v>12000</v>
      </c>
      <c r="Q186" s="122"/>
      <c r="R186" s="123"/>
      <c r="S186" s="124">
        <f t="shared" si="434"/>
        <v>0</v>
      </c>
      <c r="T186" s="122"/>
      <c r="U186" s="123"/>
      <c r="V186" s="124">
        <f t="shared" si="435"/>
        <v>0</v>
      </c>
      <c r="W186" s="137">
        <f t="shared" si="436"/>
        <v>12000</v>
      </c>
      <c r="X186" s="126">
        <f t="shared" si="437"/>
        <v>12000</v>
      </c>
      <c r="Y186" s="126">
        <f t="shared" si="396"/>
        <v>0</v>
      </c>
      <c r="Z186" s="127">
        <f t="shared" si="397"/>
        <v>0</v>
      </c>
      <c r="AA186" s="279"/>
      <c r="AB186" s="130"/>
      <c r="AC186" s="130"/>
      <c r="AD186" s="130"/>
      <c r="AE186" s="130"/>
      <c r="AF186" s="130"/>
      <c r="AG186" s="130"/>
    </row>
    <row r="187" spans="1:33" ht="30" customHeight="1" x14ac:dyDescent="0.5">
      <c r="A187" s="131" t="s">
        <v>71</v>
      </c>
      <c r="B187" s="132" t="s">
        <v>310</v>
      </c>
      <c r="C187" s="162" t="s">
        <v>358</v>
      </c>
      <c r="D187" s="133" t="s">
        <v>137</v>
      </c>
      <c r="E187" s="134">
        <v>1</v>
      </c>
      <c r="F187" s="135">
        <v>9600</v>
      </c>
      <c r="G187" s="136">
        <f t="shared" si="430"/>
        <v>9600</v>
      </c>
      <c r="H187" s="134">
        <v>1</v>
      </c>
      <c r="I187" s="135">
        <v>9600</v>
      </c>
      <c r="J187" s="136">
        <f t="shared" si="431"/>
        <v>9600</v>
      </c>
      <c r="K187" s="134"/>
      <c r="L187" s="135"/>
      <c r="M187" s="136">
        <f t="shared" si="432"/>
        <v>0</v>
      </c>
      <c r="N187" s="134"/>
      <c r="O187" s="135"/>
      <c r="P187" s="136">
        <f t="shared" si="433"/>
        <v>0</v>
      </c>
      <c r="Q187" s="134"/>
      <c r="R187" s="135"/>
      <c r="S187" s="136">
        <f t="shared" si="434"/>
        <v>0</v>
      </c>
      <c r="T187" s="134"/>
      <c r="U187" s="135"/>
      <c r="V187" s="136">
        <f t="shared" si="435"/>
        <v>0</v>
      </c>
      <c r="W187" s="137">
        <f t="shared" si="436"/>
        <v>9600</v>
      </c>
      <c r="X187" s="126">
        <f t="shared" si="437"/>
        <v>9600</v>
      </c>
      <c r="Y187" s="126">
        <f t="shared" si="396"/>
        <v>0</v>
      </c>
      <c r="Z187" s="127">
        <f t="shared" si="397"/>
        <v>0</v>
      </c>
      <c r="AA187" s="280"/>
      <c r="AB187" s="130"/>
      <c r="AC187" s="130"/>
      <c r="AD187" s="130"/>
      <c r="AE187" s="130"/>
      <c r="AF187" s="130"/>
      <c r="AG187" s="130"/>
    </row>
    <row r="188" spans="1:33" ht="30" customHeight="1" x14ac:dyDescent="0.5">
      <c r="A188" s="131" t="s">
        <v>71</v>
      </c>
      <c r="B188" s="153" t="s">
        <v>311</v>
      </c>
      <c r="C188" s="187" t="s">
        <v>312</v>
      </c>
      <c r="D188" s="147"/>
      <c r="E188" s="134"/>
      <c r="F188" s="135">
        <v>0.22</v>
      </c>
      <c r="G188" s="136">
        <f t="shared" si="430"/>
        <v>0</v>
      </c>
      <c r="H188" s="134"/>
      <c r="I188" s="135">
        <v>0.22</v>
      </c>
      <c r="J188" s="136">
        <f t="shared" si="431"/>
        <v>0</v>
      </c>
      <c r="K188" s="134"/>
      <c r="L188" s="135">
        <v>0.22</v>
      </c>
      <c r="M188" s="136">
        <f t="shared" si="432"/>
        <v>0</v>
      </c>
      <c r="N188" s="134"/>
      <c r="O188" s="135">
        <v>0.22</v>
      </c>
      <c r="P188" s="136">
        <f t="shared" si="433"/>
        <v>0</v>
      </c>
      <c r="Q188" s="134"/>
      <c r="R188" s="135">
        <v>0.22</v>
      </c>
      <c r="S188" s="136">
        <f t="shared" si="434"/>
        <v>0</v>
      </c>
      <c r="T188" s="134"/>
      <c r="U188" s="135">
        <v>0.22</v>
      </c>
      <c r="V188" s="136">
        <f t="shared" si="435"/>
        <v>0</v>
      </c>
      <c r="W188" s="137">
        <f t="shared" si="436"/>
        <v>0</v>
      </c>
      <c r="X188" s="126">
        <f t="shared" si="437"/>
        <v>0</v>
      </c>
      <c r="Y188" s="126">
        <f t="shared" si="396"/>
        <v>0</v>
      </c>
      <c r="Z188" s="127" t="e">
        <f t="shared" si="397"/>
        <v>#DIV/0!</v>
      </c>
      <c r="AA188" s="151"/>
      <c r="AB188" s="6"/>
      <c r="AC188" s="6"/>
      <c r="AD188" s="6"/>
      <c r="AE188" s="6"/>
      <c r="AF188" s="6"/>
      <c r="AG188" s="6"/>
    </row>
    <row r="189" spans="1:33" ht="30" customHeight="1" x14ac:dyDescent="0.5">
      <c r="A189" s="293" t="s">
        <v>313</v>
      </c>
      <c r="B189" s="294"/>
      <c r="C189" s="295"/>
      <c r="D189" s="296"/>
      <c r="E189" s="172">
        <f>E180+E176+E171+E166</f>
        <v>29</v>
      </c>
      <c r="F189" s="188"/>
      <c r="G189" s="297">
        <f t="shared" ref="G189:H189" si="438">G180+G176+G171+G166</f>
        <v>129400</v>
      </c>
      <c r="H189" s="172">
        <f t="shared" si="438"/>
        <v>29</v>
      </c>
      <c r="I189" s="188"/>
      <c r="J189" s="297">
        <f t="shared" ref="J189:K189" si="439">J180+J176+J171+J166</f>
        <v>129400</v>
      </c>
      <c r="K189" s="172">
        <f t="shared" si="439"/>
        <v>8</v>
      </c>
      <c r="L189" s="188"/>
      <c r="M189" s="297">
        <f t="shared" ref="M189:N189" si="440">M180+M176+M171+M166</f>
        <v>38000</v>
      </c>
      <c r="N189" s="172">
        <f t="shared" si="440"/>
        <v>8</v>
      </c>
      <c r="O189" s="188"/>
      <c r="P189" s="297">
        <f t="shared" ref="P189:Q189" si="441">P180+P176+P171+P166</f>
        <v>38000</v>
      </c>
      <c r="Q189" s="172">
        <f t="shared" si="441"/>
        <v>0</v>
      </c>
      <c r="R189" s="188"/>
      <c r="S189" s="297">
        <f t="shared" ref="S189:T189" si="442">S180+S176+S171+S166</f>
        <v>0</v>
      </c>
      <c r="T189" s="172">
        <f t="shared" si="442"/>
        <v>0</v>
      </c>
      <c r="U189" s="188"/>
      <c r="V189" s="297">
        <f>V180+V176+V171+V166</f>
        <v>0</v>
      </c>
      <c r="W189" s="224">
        <f t="shared" ref="W189:X189" si="443">W180+W166+W176+W171</f>
        <v>167400</v>
      </c>
      <c r="X189" s="224">
        <f t="shared" si="443"/>
        <v>167400</v>
      </c>
      <c r="Y189" s="224">
        <f t="shared" si="396"/>
        <v>0</v>
      </c>
      <c r="Z189" s="224">
        <f t="shared" si="397"/>
        <v>0</v>
      </c>
      <c r="AA189" s="225"/>
      <c r="AB189" s="6"/>
      <c r="AC189" s="6"/>
      <c r="AD189" s="6"/>
      <c r="AE189" s="6"/>
      <c r="AF189" s="6"/>
      <c r="AG189" s="6"/>
    </row>
    <row r="190" spans="1:33" ht="30" customHeight="1" x14ac:dyDescent="0.5">
      <c r="A190" s="298" t="s">
        <v>314</v>
      </c>
      <c r="B190" s="299"/>
      <c r="C190" s="300"/>
      <c r="D190" s="301"/>
      <c r="E190" s="302"/>
      <c r="F190" s="303"/>
      <c r="G190" s="304">
        <f>G33+G47+G56+G90+G104+G118+G131+G139+G147+G154+G158+G164+G189</f>
        <v>340960</v>
      </c>
      <c r="H190" s="302"/>
      <c r="I190" s="303"/>
      <c r="J190" s="304">
        <f>J33+J47+J56+J90+J104+J118+J131+J139+J147+J154+J158+J164+J189</f>
        <v>340960</v>
      </c>
      <c r="K190" s="302"/>
      <c r="L190" s="303"/>
      <c r="M190" s="304">
        <f>M33+M47+M56+M90+M104+M118+M131+M139+M147+M154+M158+M164+M189</f>
        <v>38000</v>
      </c>
      <c r="N190" s="302"/>
      <c r="O190" s="303"/>
      <c r="P190" s="304">
        <f>P33+P47+P56+P90+P104+P118+P131+P139+P147+P154+P158+P164+P189</f>
        <v>38000</v>
      </c>
      <c r="Q190" s="302"/>
      <c r="R190" s="303"/>
      <c r="S190" s="304">
        <f>S33+S47+S56+S90+S104+S118+S131+S139+S147+S154+S158+S164+S189</f>
        <v>0</v>
      </c>
      <c r="T190" s="302"/>
      <c r="U190" s="303"/>
      <c r="V190" s="304">
        <f>V33+V47+V56+V90+V104+V118+V131+V139+V147+V154+V158+V164+V189</f>
        <v>0</v>
      </c>
      <c r="W190" s="304">
        <f>W33+W47+W56+W90+W104+W118+W131+W139+W147+W154+W158+W164+W189</f>
        <v>378960</v>
      </c>
      <c r="X190" s="304">
        <f>X33+X47+X56+X90+X104+X118+X131+X139+X147+X154+X158+X164+X189</f>
        <v>378960</v>
      </c>
      <c r="Y190" s="304">
        <f>Y33+Y47+Y56+Y90+Y104+Y118+Y131+Y139+Y147+Y154+Y158+Y164+Y189</f>
        <v>0</v>
      </c>
      <c r="Z190" s="305">
        <f t="shared" si="397"/>
        <v>0</v>
      </c>
      <c r="AA190" s="306"/>
      <c r="AB190" s="6"/>
      <c r="AC190" s="6"/>
      <c r="AD190" s="6"/>
      <c r="AE190" s="6"/>
      <c r="AF190" s="6"/>
      <c r="AG190" s="6"/>
    </row>
    <row r="191" spans="1:33" ht="15" customHeight="1" x14ac:dyDescent="0.5">
      <c r="A191" s="366"/>
      <c r="B191" s="340"/>
      <c r="C191" s="340"/>
      <c r="D191" s="73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307"/>
      <c r="X191" s="307"/>
      <c r="Y191" s="307"/>
      <c r="Z191" s="307"/>
      <c r="AA191" s="82"/>
      <c r="AB191" s="6"/>
      <c r="AC191" s="6"/>
      <c r="AD191" s="6"/>
      <c r="AE191" s="6"/>
      <c r="AF191" s="6"/>
      <c r="AG191" s="6"/>
    </row>
    <row r="192" spans="1:33" ht="30" customHeight="1" x14ac:dyDescent="0.5">
      <c r="A192" s="367" t="s">
        <v>315</v>
      </c>
      <c r="B192" s="354"/>
      <c r="C192" s="368"/>
      <c r="D192" s="308"/>
      <c r="E192" s="302"/>
      <c r="F192" s="303"/>
      <c r="G192" s="309">
        <f>Фінансування!C27-'Кошторис  витрат'!G190</f>
        <v>0</v>
      </c>
      <c r="H192" s="302"/>
      <c r="I192" s="303"/>
      <c r="J192" s="309">
        <f>Фінансування!C28-'Кошторис  витрат'!J190</f>
        <v>0</v>
      </c>
      <c r="K192" s="302"/>
      <c r="L192" s="303"/>
      <c r="M192" s="309">
        <f>Фінансування!J27-'Кошторис  витрат'!M190</f>
        <v>0</v>
      </c>
      <c r="N192" s="302"/>
      <c r="O192" s="303"/>
      <c r="P192" s="309">
        <f>Фінансування!J28-'Кошторис  витрат'!P190</f>
        <v>0</v>
      </c>
      <c r="Q192" s="302"/>
      <c r="R192" s="303"/>
      <c r="S192" s="309">
        <f>Фінансування!L27-'Кошторис  витрат'!S190</f>
        <v>0</v>
      </c>
      <c r="T192" s="302"/>
      <c r="U192" s="303"/>
      <c r="V192" s="309">
        <f>Фінансування!L28-'Кошторис  витрат'!V190</f>
        <v>0</v>
      </c>
      <c r="W192" s="310">
        <f>Фінансування!N27-'Кошторис  витрат'!W190</f>
        <v>0</v>
      </c>
      <c r="X192" s="310">
        <f>Фінансування!N28-'Кошторис  витрат'!X190</f>
        <v>0</v>
      </c>
      <c r="Y192" s="310"/>
      <c r="Z192" s="310"/>
      <c r="AA192" s="311"/>
      <c r="AB192" s="6"/>
      <c r="AC192" s="6"/>
      <c r="AD192" s="6"/>
      <c r="AE192" s="6"/>
      <c r="AF192" s="6"/>
      <c r="AG192" s="6"/>
    </row>
    <row r="193" spans="1:33" ht="15.75" customHeight="1" x14ac:dyDescent="0.5">
      <c r="A193" s="1"/>
      <c r="B193" s="312"/>
      <c r="C193" s="2"/>
      <c r="D193" s="313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70"/>
      <c r="X193" s="70"/>
      <c r="Y193" s="70"/>
      <c r="Z193" s="7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5">
      <c r="A194" s="1"/>
      <c r="B194" s="312"/>
      <c r="C194" s="2"/>
      <c r="D194" s="313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70"/>
      <c r="X194" s="70"/>
      <c r="Y194" s="70"/>
      <c r="Z194" s="7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5">
      <c r="A195" s="1"/>
      <c r="B195" s="312"/>
      <c r="C195" s="2"/>
      <c r="D195" s="31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70"/>
      <c r="X195" s="70"/>
      <c r="Y195" s="70"/>
      <c r="Z195" s="7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5">
      <c r="A196" s="314"/>
      <c r="B196" s="315"/>
      <c r="C196" s="316"/>
      <c r="D196" s="313"/>
      <c r="E196" s="317"/>
      <c r="F196" s="317"/>
      <c r="G196" s="69"/>
      <c r="H196" s="318"/>
      <c r="I196" s="314"/>
      <c r="J196" s="317"/>
      <c r="K196" s="319"/>
      <c r="L196" s="2"/>
      <c r="M196" s="69"/>
      <c r="N196" s="319"/>
      <c r="O196" s="2"/>
      <c r="P196" s="69"/>
      <c r="Q196" s="69"/>
      <c r="R196" s="69"/>
      <c r="S196" s="69"/>
      <c r="T196" s="69"/>
      <c r="U196" s="69"/>
      <c r="V196" s="69"/>
      <c r="W196" s="70"/>
      <c r="X196" s="70"/>
      <c r="Y196" s="70"/>
      <c r="Z196" s="70"/>
      <c r="AA196" s="2"/>
      <c r="AB196" s="1"/>
      <c r="AC196" s="2"/>
      <c r="AD196" s="1"/>
      <c r="AE196" s="1"/>
      <c r="AF196" s="1"/>
      <c r="AG196" s="1"/>
    </row>
    <row r="197" spans="1:33" ht="15.75" customHeight="1" x14ac:dyDescent="0.5">
      <c r="A197" s="320"/>
      <c r="B197" s="321"/>
      <c r="C197" s="322" t="s">
        <v>316</v>
      </c>
      <c r="D197" s="323"/>
      <c r="E197" s="324" t="s">
        <v>317</v>
      </c>
      <c r="F197" s="324"/>
      <c r="G197" s="325"/>
      <c r="H197" s="326"/>
      <c r="I197" s="327" t="s">
        <v>318</v>
      </c>
      <c r="J197" s="325"/>
      <c r="K197" s="326"/>
      <c r="L197" s="327"/>
      <c r="M197" s="325"/>
      <c r="N197" s="326"/>
      <c r="O197" s="327"/>
      <c r="P197" s="325"/>
      <c r="Q197" s="325"/>
      <c r="R197" s="325"/>
      <c r="S197" s="325"/>
      <c r="T197" s="325"/>
      <c r="U197" s="325"/>
      <c r="V197" s="325"/>
      <c r="W197" s="328"/>
      <c r="X197" s="328"/>
      <c r="Y197" s="328"/>
      <c r="Z197" s="328"/>
      <c r="AA197" s="329"/>
      <c r="AB197" s="330"/>
      <c r="AC197" s="329"/>
      <c r="AD197" s="330"/>
      <c r="AE197" s="330"/>
      <c r="AF197" s="330"/>
      <c r="AG197" s="330"/>
    </row>
    <row r="198" spans="1:33" ht="15.75" customHeight="1" x14ac:dyDescent="0.5">
      <c r="A198" s="1"/>
      <c r="B198" s="312"/>
      <c r="C198" s="2"/>
      <c r="D198" s="313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70"/>
      <c r="X198" s="70"/>
      <c r="Y198" s="70"/>
      <c r="Z198" s="7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5">
      <c r="A199" s="1"/>
      <c r="B199" s="312"/>
      <c r="C199" s="2"/>
      <c r="D199" s="313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70"/>
      <c r="X199" s="70"/>
      <c r="Y199" s="70"/>
      <c r="Z199" s="7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5">
      <c r="A200" s="1"/>
      <c r="B200" s="312"/>
      <c r="C200" s="2"/>
      <c r="D200" s="313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70"/>
      <c r="X200" s="70"/>
      <c r="Y200" s="70"/>
      <c r="Z200" s="7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5">
      <c r="A201" s="1"/>
      <c r="B201" s="312"/>
      <c r="C201" s="2"/>
      <c r="D201" s="313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5">
      <c r="A202" s="1"/>
      <c r="B202" s="312"/>
      <c r="C202" s="2"/>
      <c r="D202" s="313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5">
      <c r="A203" s="1"/>
      <c r="B203" s="312"/>
      <c r="C203" s="2"/>
      <c r="D203" s="313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5">
      <c r="A204" s="1"/>
      <c r="B204" s="312"/>
      <c r="C204" s="2"/>
      <c r="D204" s="313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5">
      <c r="A205" s="1"/>
      <c r="B205" s="312"/>
      <c r="C205" s="2"/>
      <c r="D205" s="313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5">
      <c r="A206" s="1"/>
      <c r="B206" s="312"/>
      <c r="C206" s="2"/>
      <c r="D206" s="313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5">
      <c r="A207" s="1"/>
      <c r="B207" s="312"/>
      <c r="C207" s="2"/>
      <c r="D207" s="313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5">
      <c r="A208" s="1"/>
      <c r="B208" s="312"/>
      <c r="C208" s="2"/>
      <c r="D208" s="313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5">
      <c r="A209" s="1"/>
      <c r="B209" s="312"/>
      <c r="C209" s="2"/>
      <c r="D209" s="313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5">
      <c r="A210" s="1"/>
      <c r="B210" s="312"/>
      <c r="C210" s="2"/>
      <c r="D210" s="313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5">
      <c r="A211" s="1"/>
      <c r="B211" s="312"/>
      <c r="C211" s="2"/>
      <c r="D211" s="31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5">
      <c r="A212" s="1"/>
      <c r="B212" s="312"/>
      <c r="C212" s="2"/>
      <c r="D212" s="313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5">
      <c r="A213" s="1"/>
      <c r="B213" s="312"/>
      <c r="C213" s="2"/>
      <c r="D213" s="313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5">
      <c r="A214" s="1"/>
      <c r="B214" s="312"/>
      <c r="C214" s="2"/>
      <c r="D214" s="313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5">
      <c r="A215" s="1"/>
      <c r="B215" s="312"/>
      <c r="C215" s="2"/>
      <c r="D215" s="313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5">
      <c r="A216" s="1"/>
      <c r="B216" s="312"/>
      <c r="C216" s="2"/>
      <c r="D216" s="313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5">
      <c r="A217" s="1"/>
      <c r="B217" s="312"/>
      <c r="C217" s="2"/>
      <c r="D217" s="313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5">
      <c r="A218" s="1"/>
      <c r="B218" s="312"/>
      <c r="C218" s="2"/>
      <c r="D218" s="313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5">
      <c r="A219" s="1"/>
      <c r="B219" s="312"/>
      <c r="C219" s="2"/>
      <c r="D219" s="313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5">
      <c r="A220" s="1"/>
      <c r="B220" s="312"/>
      <c r="C220" s="2"/>
      <c r="D220" s="313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5">
      <c r="A221" s="1"/>
      <c r="B221" s="312"/>
      <c r="C221" s="2"/>
      <c r="D221" s="313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5">
      <c r="A222" s="1"/>
      <c r="B222" s="312"/>
      <c r="C222" s="2"/>
      <c r="D222" s="313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5">
      <c r="A223" s="1"/>
      <c r="B223" s="312"/>
      <c r="C223" s="2"/>
      <c r="D223" s="313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5">
      <c r="A224" s="1"/>
      <c r="B224" s="312"/>
      <c r="C224" s="2"/>
      <c r="D224" s="313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5">
      <c r="A225" s="1"/>
      <c r="B225" s="312"/>
      <c r="C225" s="2"/>
      <c r="D225" s="313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5">
      <c r="A226" s="1"/>
      <c r="B226" s="312"/>
      <c r="C226" s="2"/>
      <c r="D226" s="313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5">
      <c r="A227" s="1"/>
      <c r="B227" s="312"/>
      <c r="C227" s="2"/>
      <c r="D227" s="313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5">
      <c r="A228" s="1"/>
      <c r="B228" s="312"/>
      <c r="C228" s="2"/>
      <c r="D228" s="313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5">
      <c r="A229" s="1"/>
      <c r="B229" s="312"/>
      <c r="C229" s="2"/>
      <c r="D229" s="313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5">
      <c r="A230" s="1"/>
      <c r="B230" s="312"/>
      <c r="C230" s="2"/>
      <c r="D230" s="313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5">
      <c r="A231" s="1"/>
      <c r="B231" s="312"/>
      <c r="C231" s="2"/>
      <c r="D231" s="313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5">
      <c r="A232" s="1"/>
      <c r="B232" s="312"/>
      <c r="C232" s="2"/>
      <c r="D232" s="313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5">
      <c r="A233" s="1"/>
      <c r="B233" s="312"/>
      <c r="C233" s="2"/>
      <c r="D233" s="313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5">
      <c r="A234" s="1"/>
      <c r="B234" s="312"/>
      <c r="C234" s="2"/>
      <c r="D234" s="313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5">
      <c r="A235" s="1"/>
      <c r="B235" s="312"/>
      <c r="C235" s="2"/>
      <c r="D235" s="313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5">
      <c r="A236" s="1"/>
      <c r="B236" s="312"/>
      <c r="C236" s="2"/>
      <c r="D236" s="313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5">
      <c r="A237" s="1"/>
      <c r="B237" s="312"/>
      <c r="C237" s="2"/>
      <c r="D237" s="313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5">
      <c r="A238" s="1"/>
      <c r="B238" s="312"/>
      <c r="C238" s="2"/>
      <c r="D238" s="313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5">
      <c r="A239" s="1"/>
      <c r="B239" s="312"/>
      <c r="C239" s="2"/>
      <c r="D239" s="313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5">
      <c r="A240" s="1"/>
      <c r="B240" s="312"/>
      <c r="C240" s="2"/>
      <c r="D240" s="313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5">
      <c r="A241" s="1"/>
      <c r="B241" s="312"/>
      <c r="C241" s="2"/>
      <c r="D241" s="313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5">
      <c r="A242" s="1"/>
      <c r="B242" s="312"/>
      <c r="C242" s="2"/>
      <c r="D242" s="313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5">
      <c r="A243" s="1"/>
      <c r="B243" s="312"/>
      <c r="C243" s="2"/>
      <c r="D243" s="313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5">
      <c r="A244" s="1"/>
      <c r="B244" s="312"/>
      <c r="C244" s="2"/>
      <c r="D244" s="313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5">
      <c r="A245" s="1"/>
      <c r="B245" s="312"/>
      <c r="C245" s="2"/>
      <c r="D245" s="313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5">
      <c r="A246" s="1"/>
      <c r="B246" s="312"/>
      <c r="C246" s="2"/>
      <c r="D246" s="313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5">
      <c r="A247" s="1"/>
      <c r="B247" s="312"/>
      <c r="C247" s="2"/>
      <c r="D247" s="313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5">
      <c r="A248" s="1"/>
      <c r="B248" s="312"/>
      <c r="C248" s="2"/>
      <c r="D248" s="313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5">
      <c r="A249" s="1"/>
      <c r="B249" s="312"/>
      <c r="C249" s="2"/>
      <c r="D249" s="313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5">
      <c r="A250" s="1"/>
      <c r="B250" s="312"/>
      <c r="C250" s="2"/>
      <c r="D250" s="31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5">
      <c r="A251" s="1"/>
      <c r="B251" s="312"/>
      <c r="C251" s="2"/>
      <c r="D251" s="31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5">
      <c r="A252" s="1"/>
      <c r="B252" s="312"/>
      <c r="C252" s="2"/>
      <c r="D252" s="313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5">
      <c r="A253" s="1"/>
      <c r="B253" s="312"/>
      <c r="C253" s="2"/>
      <c r="D253" s="313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5">
      <c r="A254" s="1"/>
      <c r="B254" s="312"/>
      <c r="C254" s="2"/>
      <c r="D254" s="313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5">
      <c r="A255" s="1"/>
      <c r="B255" s="312"/>
      <c r="C255" s="2"/>
      <c r="D255" s="313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5">
      <c r="A256" s="1"/>
      <c r="B256" s="312"/>
      <c r="C256" s="2"/>
      <c r="D256" s="313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5">
      <c r="A257" s="1"/>
      <c r="B257" s="312"/>
      <c r="C257" s="2"/>
      <c r="D257" s="313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5">
      <c r="A258" s="1"/>
      <c r="B258" s="312"/>
      <c r="C258" s="2"/>
      <c r="D258" s="313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5">
      <c r="A259" s="1"/>
      <c r="B259" s="312"/>
      <c r="C259" s="2"/>
      <c r="D259" s="313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5">
      <c r="A260" s="1"/>
      <c r="B260" s="312"/>
      <c r="C260" s="2"/>
      <c r="D260" s="313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5">
      <c r="A261" s="1"/>
      <c r="B261" s="312"/>
      <c r="C261" s="2"/>
      <c r="D261" s="313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5">
      <c r="A262" s="1"/>
      <c r="B262" s="312"/>
      <c r="C262" s="2"/>
      <c r="D262" s="313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5">
      <c r="A263" s="1"/>
      <c r="B263" s="312"/>
      <c r="C263" s="2"/>
      <c r="D263" s="313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5">
      <c r="A264" s="1"/>
      <c r="B264" s="312"/>
      <c r="C264" s="2"/>
      <c r="D264" s="313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5">
      <c r="A265" s="1"/>
      <c r="B265" s="312"/>
      <c r="C265" s="2"/>
      <c r="D265" s="313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5">
      <c r="A266" s="1"/>
      <c r="B266" s="312"/>
      <c r="C266" s="2"/>
      <c r="D266" s="313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5">
      <c r="A267" s="1"/>
      <c r="B267" s="312"/>
      <c r="C267" s="2"/>
      <c r="D267" s="313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5">
      <c r="A268" s="1"/>
      <c r="B268" s="312"/>
      <c r="C268" s="2"/>
      <c r="D268" s="313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5">
      <c r="A269" s="1"/>
      <c r="B269" s="312"/>
      <c r="C269" s="2"/>
      <c r="D269" s="313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5">
      <c r="A270" s="1"/>
      <c r="B270" s="312"/>
      <c r="C270" s="2"/>
      <c r="D270" s="313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5">
      <c r="A271" s="1"/>
      <c r="B271" s="312"/>
      <c r="C271" s="2"/>
      <c r="D271" s="313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5">
      <c r="A272" s="1"/>
      <c r="B272" s="312"/>
      <c r="C272" s="2"/>
      <c r="D272" s="313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5">
      <c r="A273" s="1"/>
      <c r="B273" s="312"/>
      <c r="C273" s="2"/>
      <c r="D273" s="313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5">
      <c r="A274" s="1"/>
      <c r="B274" s="312"/>
      <c r="C274" s="2"/>
      <c r="D274" s="313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5">
      <c r="A275" s="1"/>
      <c r="B275" s="312"/>
      <c r="C275" s="2"/>
      <c r="D275" s="313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5">
      <c r="A276" s="1"/>
      <c r="B276" s="312"/>
      <c r="C276" s="2"/>
      <c r="D276" s="313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5">
      <c r="A277" s="1"/>
      <c r="B277" s="312"/>
      <c r="C277" s="2"/>
      <c r="D277" s="313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5">
      <c r="A278" s="1"/>
      <c r="B278" s="312"/>
      <c r="C278" s="2"/>
      <c r="D278" s="313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5">
      <c r="A279" s="1"/>
      <c r="B279" s="312"/>
      <c r="C279" s="2"/>
      <c r="D279" s="313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5">
      <c r="A280" s="1"/>
      <c r="B280" s="312"/>
      <c r="C280" s="2"/>
      <c r="D280" s="313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5">
      <c r="A281" s="1"/>
      <c r="B281" s="312"/>
      <c r="C281" s="2"/>
      <c r="D281" s="313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5">
      <c r="A282" s="1"/>
      <c r="B282" s="312"/>
      <c r="C282" s="2"/>
      <c r="D282" s="313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5">
      <c r="A283" s="1"/>
      <c r="B283" s="312"/>
      <c r="C283" s="2"/>
      <c r="D283" s="313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5">
      <c r="A284" s="1"/>
      <c r="B284" s="312"/>
      <c r="C284" s="2"/>
      <c r="D284" s="313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5">
      <c r="A285" s="1"/>
      <c r="B285" s="312"/>
      <c r="C285" s="2"/>
      <c r="D285" s="313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5">
      <c r="A286" s="1"/>
      <c r="B286" s="312"/>
      <c r="C286" s="2"/>
      <c r="D286" s="313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5">
      <c r="A287" s="1"/>
      <c r="B287" s="312"/>
      <c r="C287" s="2"/>
      <c r="D287" s="313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5">
      <c r="A288" s="1"/>
      <c r="B288" s="312"/>
      <c r="C288" s="2"/>
      <c r="D288" s="313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5">
      <c r="A289" s="1"/>
      <c r="B289" s="312"/>
      <c r="C289" s="2"/>
      <c r="D289" s="313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5">
      <c r="A290" s="1"/>
      <c r="B290" s="312"/>
      <c r="C290" s="2"/>
      <c r="D290" s="313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5">
      <c r="A291" s="1"/>
      <c r="B291" s="312"/>
      <c r="C291" s="2"/>
      <c r="D291" s="313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5">
      <c r="A292" s="1"/>
      <c r="B292" s="312"/>
      <c r="C292" s="2"/>
      <c r="D292" s="313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5">
      <c r="A293" s="1"/>
      <c r="B293" s="312"/>
      <c r="C293" s="2"/>
      <c r="D293" s="313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5">
      <c r="A294" s="1"/>
      <c r="B294" s="312"/>
      <c r="C294" s="2"/>
      <c r="D294" s="31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5">
      <c r="A295" s="1"/>
      <c r="B295" s="312"/>
      <c r="C295" s="2"/>
      <c r="D295" s="313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5">
      <c r="A296" s="1"/>
      <c r="B296" s="312"/>
      <c r="C296" s="2"/>
      <c r="D296" s="313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5">
      <c r="A297" s="1"/>
      <c r="B297" s="312"/>
      <c r="C297" s="2"/>
      <c r="D297" s="313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5">
      <c r="A298" s="1"/>
      <c r="B298" s="312"/>
      <c r="C298" s="2"/>
      <c r="D298" s="313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5">
      <c r="A299" s="1"/>
      <c r="B299" s="312"/>
      <c r="C299" s="2"/>
      <c r="D299" s="313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5">
      <c r="A300" s="1"/>
      <c r="B300" s="312"/>
      <c r="C300" s="2"/>
      <c r="D300" s="313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5">
      <c r="A301" s="1"/>
      <c r="B301" s="312"/>
      <c r="C301" s="2"/>
      <c r="D301" s="313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5">
      <c r="A302" s="1"/>
      <c r="B302" s="312"/>
      <c r="C302" s="2"/>
      <c r="D302" s="313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5">
      <c r="A303" s="1"/>
      <c r="B303" s="312"/>
      <c r="C303" s="2"/>
      <c r="D303" s="313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5">
      <c r="A304" s="1"/>
      <c r="B304" s="312"/>
      <c r="C304" s="2"/>
      <c r="D304" s="313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5">
      <c r="A305" s="1"/>
      <c r="B305" s="312"/>
      <c r="C305" s="2"/>
      <c r="D305" s="313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5">
      <c r="A306" s="1"/>
      <c r="B306" s="312"/>
      <c r="C306" s="2"/>
      <c r="D306" s="313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5">
      <c r="A307" s="1"/>
      <c r="B307" s="312"/>
      <c r="C307" s="2"/>
      <c r="D307" s="313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5">
      <c r="A308" s="1"/>
      <c r="B308" s="312"/>
      <c r="C308" s="2"/>
      <c r="D308" s="313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5">
      <c r="A309" s="1"/>
      <c r="B309" s="312"/>
      <c r="C309" s="2"/>
      <c r="D309" s="313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5">
      <c r="A310" s="1"/>
      <c r="B310" s="312"/>
      <c r="C310" s="2"/>
      <c r="D310" s="313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5">
      <c r="A311" s="1"/>
      <c r="B311" s="312"/>
      <c r="C311" s="2"/>
      <c r="D311" s="313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5">
      <c r="A312" s="1"/>
      <c r="B312" s="312"/>
      <c r="C312" s="2"/>
      <c r="D312" s="313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5">
      <c r="A313" s="1"/>
      <c r="B313" s="312"/>
      <c r="C313" s="2"/>
      <c r="D313" s="313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5">
      <c r="A314" s="1"/>
      <c r="B314" s="312"/>
      <c r="C314" s="2"/>
      <c r="D314" s="313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5">
      <c r="A315" s="1"/>
      <c r="B315" s="312"/>
      <c r="C315" s="2"/>
      <c r="D315" s="313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5">
      <c r="A316" s="1"/>
      <c r="B316" s="312"/>
      <c r="C316" s="2"/>
      <c r="D316" s="313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5">
      <c r="A317" s="1"/>
      <c r="B317" s="312"/>
      <c r="C317" s="2"/>
      <c r="D317" s="313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5">
      <c r="A318" s="1"/>
      <c r="B318" s="312"/>
      <c r="C318" s="2"/>
      <c r="D318" s="313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5">
      <c r="A319" s="1"/>
      <c r="B319" s="312"/>
      <c r="C319" s="2"/>
      <c r="D319" s="313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5">
      <c r="A320" s="1"/>
      <c r="B320" s="312"/>
      <c r="C320" s="2"/>
      <c r="D320" s="313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5">
      <c r="A321" s="1"/>
      <c r="B321" s="312"/>
      <c r="C321" s="2"/>
      <c r="D321" s="313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5">
      <c r="A322" s="1"/>
      <c r="B322" s="312"/>
      <c r="C322" s="2"/>
      <c r="D322" s="313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5">
      <c r="A323" s="1"/>
      <c r="B323" s="312"/>
      <c r="C323" s="2"/>
      <c r="D323" s="313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5">
      <c r="A324" s="1"/>
      <c r="B324" s="312"/>
      <c r="C324" s="2"/>
      <c r="D324" s="313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5">
      <c r="A325" s="1"/>
      <c r="B325" s="312"/>
      <c r="C325" s="2"/>
      <c r="D325" s="313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5">
      <c r="A326" s="1"/>
      <c r="B326" s="312"/>
      <c r="C326" s="2"/>
      <c r="D326" s="313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5">
      <c r="A327" s="1"/>
      <c r="B327" s="312"/>
      <c r="C327" s="2"/>
      <c r="D327" s="313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5">
      <c r="A328" s="1"/>
      <c r="B328" s="312"/>
      <c r="C328" s="2"/>
      <c r="D328" s="313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5">
      <c r="A329" s="1"/>
      <c r="B329" s="312"/>
      <c r="C329" s="2"/>
      <c r="D329" s="313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5">
      <c r="A330" s="1"/>
      <c r="B330" s="312"/>
      <c r="C330" s="2"/>
      <c r="D330" s="313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5">
      <c r="A331" s="1"/>
      <c r="B331" s="312"/>
      <c r="C331" s="2"/>
      <c r="D331" s="313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5">
      <c r="A332" s="1"/>
      <c r="B332" s="312"/>
      <c r="C332" s="2"/>
      <c r="D332" s="313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5">
      <c r="A333" s="1"/>
      <c r="B333" s="312"/>
      <c r="C333" s="2"/>
      <c r="D333" s="313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5">
      <c r="A334" s="1"/>
      <c r="B334" s="312"/>
      <c r="C334" s="2"/>
      <c r="D334" s="313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5">
      <c r="A335" s="1"/>
      <c r="B335" s="312"/>
      <c r="C335" s="2"/>
      <c r="D335" s="313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5">
      <c r="A336" s="1"/>
      <c r="B336" s="312"/>
      <c r="C336" s="2"/>
      <c r="D336" s="313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5">
      <c r="A337" s="1"/>
      <c r="B337" s="312"/>
      <c r="C337" s="2"/>
      <c r="D337" s="313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5">
      <c r="A338" s="1"/>
      <c r="B338" s="312"/>
      <c r="C338" s="2"/>
      <c r="D338" s="313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5">
      <c r="A339" s="1"/>
      <c r="B339" s="312"/>
      <c r="C339" s="2"/>
      <c r="D339" s="313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5">
      <c r="A340" s="1"/>
      <c r="B340" s="312"/>
      <c r="C340" s="2"/>
      <c r="D340" s="313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5">
      <c r="A341" s="1"/>
      <c r="B341" s="312"/>
      <c r="C341" s="2"/>
      <c r="D341" s="313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5">
      <c r="A342" s="1"/>
      <c r="B342" s="312"/>
      <c r="C342" s="2"/>
      <c r="D342" s="313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5">
      <c r="A343" s="1"/>
      <c r="B343" s="312"/>
      <c r="C343" s="2"/>
      <c r="D343" s="313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5">
      <c r="A344" s="1"/>
      <c r="B344" s="312"/>
      <c r="C344" s="2"/>
      <c r="D344" s="313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5">
      <c r="A345" s="1"/>
      <c r="B345" s="312"/>
      <c r="C345" s="2"/>
      <c r="D345" s="313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5">
      <c r="A346" s="1"/>
      <c r="B346" s="312"/>
      <c r="C346" s="2"/>
      <c r="D346" s="313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5">
      <c r="A347" s="1"/>
      <c r="B347" s="312"/>
      <c r="C347" s="2"/>
      <c r="D347" s="313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5">
      <c r="A348" s="1"/>
      <c r="B348" s="312"/>
      <c r="C348" s="2"/>
      <c r="D348" s="313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5">
      <c r="A349" s="1"/>
      <c r="B349" s="312"/>
      <c r="C349" s="2"/>
      <c r="D349" s="313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5">
      <c r="A350" s="1"/>
      <c r="B350" s="312"/>
      <c r="C350" s="2"/>
      <c r="D350" s="313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5">
      <c r="A351" s="1"/>
      <c r="B351" s="312"/>
      <c r="C351" s="2"/>
      <c r="D351" s="313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5">
      <c r="A352" s="1"/>
      <c r="B352" s="312"/>
      <c r="C352" s="2"/>
      <c r="D352" s="313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5">
      <c r="A353" s="1"/>
      <c r="B353" s="312"/>
      <c r="C353" s="2"/>
      <c r="D353" s="313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5">
      <c r="A354" s="1"/>
      <c r="B354" s="312"/>
      <c r="C354" s="2"/>
      <c r="D354" s="313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5">
      <c r="A355" s="1"/>
      <c r="B355" s="312"/>
      <c r="C355" s="2"/>
      <c r="D355" s="313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5">
      <c r="A356" s="1"/>
      <c r="B356" s="312"/>
      <c r="C356" s="2"/>
      <c r="D356" s="313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5">
      <c r="A357" s="1"/>
      <c r="B357" s="312"/>
      <c r="C357" s="2"/>
      <c r="D357" s="313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5">
      <c r="A358" s="1"/>
      <c r="B358" s="312"/>
      <c r="C358" s="2"/>
      <c r="D358" s="313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5">
      <c r="A359" s="1"/>
      <c r="B359" s="312"/>
      <c r="C359" s="2"/>
      <c r="D359" s="31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5">
      <c r="A360" s="1"/>
      <c r="B360" s="312"/>
      <c r="C360" s="2"/>
      <c r="D360" s="313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5">
      <c r="A361" s="1"/>
      <c r="B361" s="312"/>
      <c r="C361" s="2"/>
      <c r="D361" s="313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5">
      <c r="A362" s="1"/>
      <c r="B362" s="312"/>
      <c r="C362" s="2"/>
      <c r="D362" s="313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5">
      <c r="A363" s="1"/>
      <c r="B363" s="312"/>
      <c r="C363" s="2"/>
      <c r="D363" s="313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5">
      <c r="A364" s="1"/>
      <c r="B364" s="312"/>
      <c r="C364" s="2"/>
      <c r="D364" s="313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5">
      <c r="A365" s="1"/>
      <c r="B365" s="312"/>
      <c r="C365" s="2"/>
      <c r="D365" s="313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5">
      <c r="A366" s="1"/>
      <c r="B366" s="312"/>
      <c r="C366" s="2"/>
      <c r="D366" s="313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5">
      <c r="A367" s="1"/>
      <c r="B367" s="312"/>
      <c r="C367" s="2"/>
      <c r="D367" s="313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5">
      <c r="A368" s="1"/>
      <c r="B368" s="312"/>
      <c r="C368" s="2"/>
      <c r="D368" s="313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5">
      <c r="A369" s="1"/>
      <c r="B369" s="312"/>
      <c r="C369" s="2"/>
      <c r="D369" s="313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5">
      <c r="A370" s="1"/>
      <c r="B370" s="312"/>
      <c r="C370" s="2"/>
      <c r="D370" s="313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5">
      <c r="A371" s="1"/>
      <c r="B371" s="312"/>
      <c r="C371" s="2"/>
      <c r="D371" s="313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5">
      <c r="A372" s="1"/>
      <c r="B372" s="312"/>
      <c r="C372" s="2"/>
      <c r="D372" s="313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5">
      <c r="A373" s="1"/>
      <c r="B373" s="312"/>
      <c r="C373" s="2"/>
      <c r="D373" s="313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5">
      <c r="A374" s="1"/>
      <c r="B374" s="312"/>
      <c r="C374" s="2"/>
      <c r="D374" s="313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5">
      <c r="A375" s="1"/>
      <c r="B375" s="312"/>
      <c r="C375" s="2"/>
      <c r="D375" s="313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5">
      <c r="A376" s="1"/>
      <c r="B376" s="312"/>
      <c r="C376" s="2"/>
      <c r="D376" s="313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5">
      <c r="A377" s="1"/>
      <c r="B377" s="312"/>
      <c r="C377" s="2"/>
      <c r="D377" s="313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5">
      <c r="A378" s="1"/>
      <c r="B378" s="312"/>
      <c r="C378" s="2"/>
      <c r="D378" s="313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5">
      <c r="A379" s="1"/>
      <c r="B379" s="312"/>
      <c r="C379" s="2"/>
      <c r="D379" s="313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5">
      <c r="A380" s="1"/>
      <c r="B380" s="312"/>
      <c r="C380" s="2"/>
      <c r="D380" s="313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5">
      <c r="A381" s="1"/>
      <c r="B381" s="312"/>
      <c r="C381" s="2"/>
      <c r="D381" s="313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5">
      <c r="A382" s="1"/>
      <c r="B382" s="312"/>
      <c r="C382" s="2"/>
      <c r="D382" s="313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5">
      <c r="A383" s="1"/>
      <c r="B383" s="312"/>
      <c r="C383" s="2"/>
      <c r="D383" s="313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5">
      <c r="A384" s="1"/>
      <c r="B384" s="312"/>
      <c r="C384" s="2"/>
      <c r="D384" s="313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5">
      <c r="A385" s="1"/>
      <c r="B385" s="312"/>
      <c r="C385" s="2"/>
      <c r="D385" s="313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5">
      <c r="A386" s="1"/>
      <c r="B386" s="312"/>
      <c r="C386" s="2"/>
      <c r="D386" s="313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5">
      <c r="A387" s="1"/>
      <c r="B387" s="312"/>
      <c r="C387" s="2"/>
      <c r="D387" s="313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5">
      <c r="A388" s="1"/>
      <c r="B388" s="312"/>
      <c r="C388" s="2"/>
      <c r="D388" s="313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5">
      <c r="A389" s="1"/>
      <c r="B389" s="312"/>
      <c r="C389" s="2"/>
      <c r="D389" s="313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5">
      <c r="A390" s="1"/>
      <c r="B390" s="312"/>
      <c r="C390" s="2"/>
      <c r="D390" s="313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5">
      <c r="A391" s="1"/>
      <c r="B391" s="312"/>
      <c r="C391" s="2"/>
      <c r="D391" s="313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331"/>
      <c r="X391" s="331"/>
      <c r="Y391" s="331"/>
      <c r="Z391" s="33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5">
      <c r="A392" s="1"/>
      <c r="B392" s="312"/>
      <c r="C392" s="2"/>
      <c r="D392" s="313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331"/>
      <c r="X392" s="331"/>
      <c r="Y392" s="331"/>
      <c r="Z392" s="33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5">
      <c r="A393" s="1"/>
      <c r="B393" s="1"/>
      <c r="C393" s="2"/>
      <c r="D393" s="313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331"/>
      <c r="X393" s="331"/>
      <c r="Y393" s="331"/>
      <c r="Z393" s="33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5">
      <c r="A394" s="1"/>
      <c r="B394" s="1"/>
      <c r="C394" s="2"/>
      <c r="D394" s="313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331"/>
      <c r="X394" s="331"/>
      <c r="Y394" s="331"/>
      <c r="Z394" s="33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5">
      <c r="A395" s="1"/>
      <c r="B395" s="1"/>
      <c r="C395" s="2"/>
      <c r="D395" s="313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331"/>
      <c r="X395" s="331"/>
      <c r="Y395" s="331"/>
      <c r="Z395" s="33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5">
      <c r="A396" s="1"/>
      <c r="B396" s="1"/>
      <c r="C396" s="2"/>
      <c r="D396" s="313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331"/>
      <c r="X396" s="331"/>
      <c r="Y396" s="331"/>
      <c r="Z396" s="33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5">
      <c r="A397" s="1"/>
      <c r="B397" s="1"/>
      <c r="C397" s="2"/>
      <c r="D397" s="313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331"/>
      <c r="X397" s="331"/>
      <c r="Y397" s="331"/>
      <c r="Z397" s="331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5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5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5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5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5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5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5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5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5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5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5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8:28" ht="15.75" customHeight="1" x14ac:dyDescent="0.5">
      <c r="H1008" s="4"/>
      <c r="I1008" s="4"/>
      <c r="J1008" s="4"/>
      <c r="N1008" s="4"/>
      <c r="O1008" s="4"/>
      <c r="P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8:28" ht="15.75" customHeight="1" x14ac:dyDescent="0.5">
      <c r="H1009" s="4"/>
      <c r="I1009" s="4"/>
      <c r="J1009" s="4"/>
      <c r="N1009" s="4"/>
      <c r="O1009" s="4"/>
      <c r="P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8:28" ht="15.75" customHeight="1" x14ac:dyDescent="0.5">
      <c r="H1010" s="4"/>
      <c r="I1010" s="4"/>
      <c r="J1010" s="4"/>
      <c r="N1010" s="4"/>
      <c r="O1010" s="4"/>
      <c r="P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8:28" ht="15.75" customHeight="1" x14ac:dyDescent="0.5">
      <c r="H1011" s="4"/>
      <c r="I1011" s="4"/>
      <c r="J1011" s="4"/>
      <c r="N1011" s="4"/>
      <c r="O1011" s="4"/>
      <c r="P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8:28" ht="15.75" customHeight="1" x14ac:dyDescent="0.5">
      <c r="H1012" s="4"/>
      <c r="I1012" s="4"/>
      <c r="J1012" s="4"/>
      <c r="N1012" s="4"/>
      <c r="O1012" s="4"/>
      <c r="P1012" s="4"/>
      <c r="T1012" s="4"/>
      <c r="U1012" s="4"/>
      <c r="V1012" s="4"/>
      <c r="W1012" s="4"/>
      <c r="X1012" s="4"/>
      <c r="Y1012" s="4"/>
      <c r="Z1012" s="4"/>
      <c r="AA1012" s="4"/>
      <c r="AB1012" s="4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58:D158"/>
    <mergeCell ref="A191:C191"/>
    <mergeCell ref="A192:C192"/>
    <mergeCell ref="K8:M8"/>
    <mergeCell ref="N8:P8"/>
    <mergeCell ref="E8:G8"/>
    <mergeCell ref="H8:J8"/>
    <mergeCell ref="E54:G55"/>
    <mergeCell ref="H54:J55"/>
    <mergeCell ref="A104:D104"/>
    <mergeCell ref="Q7:V7"/>
    <mergeCell ref="W7:Z7"/>
    <mergeCell ref="AA7:AA9"/>
    <mergeCell ref="Q8:S8"/>
    <mergeCell ref="T8:V8"/>
    <mergeCell ref="W8:W9"/>
    <mergeCell ref="X8:X9"/>
    <mergeCell ref="Y8:Z8"/>
  </mergeCells>
  <phoneticPr fontId="37" type="noConversion"/>
  <pageMargins left="0.19685039370078741" right="0.19685039370078741" top="0.55118110236220474" bottom="0.35433070866141736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Maria Yaremchuk</cp:lastModifiedBy>
  <cp:lastPrinted>2025-11-14T12:19:32Z</cp:lastPrinted>
  <dcterms:created xsi:type="dcterms:W3CDTF">2020-11-14T13:09:40Z</dcterms:created>
  <dcterms:modified xsi:type="dcterms:W3CDTF">2025-11-22T07:01:59Z</dcterms:modified>
</cp:coreProperties>
</file>