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MX4S6hDtK0IBwnahvMOcWlKpAt+C25CxTpvV7pIl9uA="/>
    </ext>
  </extLst>
</workbook>
</file>

<file path=xl/sharedStrings.xml><?xml version="1.0" encoding="utf-8"?>
<sst xmlns="http://schemas.openxmlformats.org/spreadsheetml/2006/main" count="1123" uniqueCount="579">
  <si>
    <t xml:space="preserve">
</t>
  </si>
  <si>
    <t>Додаток № 4</t>
  </si>
  <si>
    <t>до Договору про надання гранту №8INC21-37603</t>
  </si>
  <si>
    <t>від "01" травня 2025 року</t>
  </si>
  <si>
    <t>Назва конкурсної програми:</t>
  </si>
  <si>
    <t>Стійкість суспільства через культуру</t>
  </si>
  <si>
    <t>Назва ЛОТ-у:</t>
  </si>
  <si>
    <t>Лот 2: Безбар'єрне суспільство</t>
  </si>
  <si>
    <t>Назва Грантоотримувача:</t>
  </si>
  <si>
    <t>ПРИВАТНЕ ПІДПРИЄМСТВО "ТЕЛЕРАДІОКОМПАНІЯ РЕГІОН"</t>
  </si>
  <si>
    <t>Назва проєкту:</t>
  </si>
  <si>
    <t>MeD1a_skills - Інклюзивна Медіашкола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</si>
  <si>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</si>
  <si>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</si>
  <si>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</si>
  <si>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</si>
  <si>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 травня  по 15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</si>
  <si>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</si>
  <si>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</si>
  <si>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</si>
  <si>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</si>
  <si>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</si>
  <si>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</si>
  <si>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</si>
  <si>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</si>
  <si>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</si>
  <si>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</si>
  <si>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</si>
  <si>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</si>
  <si>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</si>
  <si>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</si>
  <si>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</si>
  <si>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</si>
  <si>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</si>
  <si>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</si>
  <si>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</si>
  <si>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</si>
  <si>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</si>
  <si>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</si>
  <si>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</si>
  <si>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</si>
  <si>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</si>
  <si>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</si>
  <si>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</si>
  <si>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</si>
  <si>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</si>
  <si>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</si>
  <si>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</si>
  <si>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</si>
  <si>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Бухгалтер проекту</t>
  </si>
  <si>
    <t>Нікіфорова О.В.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</si>
  <si>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</si>
  <si>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</si>
  <si>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</si>
  <si>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</si>
  <si>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</si>
  <si>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</si>
  <si>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</si>
  <si>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</si>
  <si>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</si>
  <si>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</si>
  <si>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</si>
  <si>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</si>
  <si>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</si>
  <si>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</si>
  <si>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</si>
  <si>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</si>
  <si>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</si>
  <si>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</si>
  <si>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</si>
  <si>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</si>
  <si>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</si>
  <si>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</si>
  <si>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</si>
  <si>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</si>
  <si>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</si>
  <si>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</si>
  <si>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</si>
  <si>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</si>
  <si>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</si>
  <si>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</si>
  <si>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</si>
  <si>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</si>
  <si>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</si>
  <si>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</si>
  <si>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</si>
  <si>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</si>
  <si>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</si>
  <si>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Зайцева Ірина Георгіївна - керівниця проєкту</t>
  </si>
  <si>
    <t>місяців</t>
  </si>
  <si>
    <t>1.1.2</t>
  </si>
  <si>
    <t>Нікіфорова  Ольга Володимирівна  - бухгалтер</t>
  </si>
  <si>
    <t>1.1.3.</t>
  </si>
  <si>
    <t xml:space="preserve"> Дмитрієва   Ірина Сергіївна - піар-менеджерка, викладачка студій</t>
  </si>
  <si>
    <t>1.1.4.</t>
  </si>
  <si>
    <t xml:space="preserve"> Живетьєв Павло Сергійович - куратор групи, викладач студій </t>
  </si>
  <si>
    <t>1.1.5.</t>
  </si>
  <si>
    <t xml:space="preserve"> Мороз  Юрій Анатолійович - технічний керівник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</si>
  <si>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</si>
  <si>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</si>
  <si>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</si>
  <si>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</si>
  <si>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</si>
  <si>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1.3</t>
  </si>
  <si>
    <t>За договорами ЦПХ</t>
  </si>
  <si>
    <t>1.3.1</t>
  </si>
  <si>
    <t xml:space="preserve"> Соломонов Олег Ігорович - контент-менеджер, СММ, таргетолог</t>
  </si>
  <si>
    <t>1.3.2</t>
  </si>
  <si>
    <r>
      <rPr>
        <rFont val="Arial"/>
        <b/>
        <i/>
        <color theme="1"/>
        <sz val="10.0"/>
      </rPr>
      <t xml:space="preserve"> </t>
    </r>
    <r>
      <rPr>
        <rFont val="Arial"/>
        <b val="0"/>
        <i val="0"/>
        <color theme="1"/>
        <sz val="10.0"/>
      </rPr>
      <t>Агамірзоєва Іванна Сергіївна - кураторка групи, менторка, викладачка студій</t>
    </r>
  </si>
  <si>
    <t>1.3.3</t>
  </si>
  <si>
    <t xml:space="preserve">Мирошник Юлія Анатоліївна  - адміністраторка проекту </t>
  </si>
  <si>
    <t>1.3.4</t>
  </si>
  <si>
    <t xml:space="preserve"> Спащенко Вікторія Вадимівна  - психолог, менторка, фахівець з інклюзії</t>
  </si>
  <si>
    <t>1.3.5</t>
  </si>
  <si>
    <t>Гонтар Надія Володимирівна  - психолог, менторка, фахівець з інклюзії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</si>
  <si>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</si>
  <si>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</si>
  <si>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</si>
  <si>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</si>
  <si>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</si>
  <si>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</si>
  <si>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</si>
  <si>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</si>
  <si>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</si>
  <si>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</si>
  <si>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Войцеховський Владислав Олегович - куратор Інклюзивної Медіашколи, ментор, викладач студій</t>
  </si>
  <si>
    <t>1.5.2</t>
  </si>
  <si>
    <t xml:space="preserve"> Марковський Ян Романович - куратор групи з вадами зору, експертної групи та партнерських зв'язків. Викладач курсу.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</si>
  <si>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</si>
  <si>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</si>
  <si>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</si>
  <si>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</si>
  <si>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</si>
  <si>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</si>
  <si>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</si>
  <si>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</si>
  <si>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</si>
  <si>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</si>
  <si>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</si>
  <si>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</si>
  <si>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</si>
  <si>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</si>
  <si>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</si>
  <si>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</si>
  <si>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</si>
  <si>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</si>
  <si>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</si>
  <si>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</si>
  <si>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</si>
  <si>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</si>
  <si>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</si>
  <si>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</si>
  <si>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</si>
  <si>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</si>
  <si>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</si>
  <si>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</si>
  <si>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</si>
  <si>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</si>
  <si>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</si>
  <si>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</si>
  <si>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</si>
  <si>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</si>
  <si>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</si>
  <si>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</si>
  <si>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</si>
  <si>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</si>
  <si>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</si>
  <si>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</si>
  <si>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</si>
  <si>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</si>
  <si>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</si>
  <si>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</si>
  <si>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</si>
  <si>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</si>
  <si>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</si>
  <si>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</si>
  <si>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</si>
  <si>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</si>
  <si>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</si>
  <si>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</si>
  <si>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</si>
  <si>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</si>
  <si>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</si>
  <si>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</si>
  <si>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</si>
  <si>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</si>
  <si>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</si>
  <si>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</si>
  <si>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</si>
  <si>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</si>
  <si>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</si>
  <si>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</si>
  <si>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</si>
  <si>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</si>
  <si>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</si>
  <si>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</si>
  <si>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</si>
  <si>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</si>
  <si>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</si>
  <si>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</si>
  <si>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</si>
  <si>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</si>
  <si>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</si>
  <si>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</si>
  <si>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</si>
  <si>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</si>
  <si>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</si>
  <si>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</si>
  <si>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</si>
  <si>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</si>
  <si>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(кава-брейк)</t>
  </si>
  <si>
    <t>учасн.</t>
  </si>
  <si>
    <t xml:space="preserve">В зв'язку з тим, що на таку суму не змогли знайти підприємство кейтерингу, були змушені  провести купівлю води, соків та інш для учасників Школи за рахунок канала  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</si>
  <si>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</si>
  <si>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</si>
  <si>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</si>
  <si>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</si>
  <si>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</si>
  <si>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</si>
  <si>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</si>
  <si>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</si>
  <si>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</si>
  <si>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</si>
  <si>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</si>
  <si>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</si>
  <si>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</si>
  <si>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</si>
  <si>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</si>
  <si>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</si>
  <si>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</si>
  <si>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</si>
  <si>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</si>
  <si>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</si>
  <si>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</si>
  <si>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</si>
  <si>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</si>
  <si>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</si>
  <si>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</si>
  <si>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</si>
  <si>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</si>
  <si>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</si>
  <si>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</si>
  <si>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</si>
  <si>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</si>
  <si>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</si>
  <si>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</si>
  <si>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</si>
  <si>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</si>
  <si>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 xml:space="preserve">Виготовлення макетів афіш проєкту та  Інклюзивної Медіашколи (для друку та соціальних мереж) </t>
  </si>
  <si>
    <t>7.2</t>
  </si>
  <si>
    <t>Виготовлення макетів дипломів учасників та подяк експертам за співпрацю</t>
  </si>
  <si>
    <t>7.3</t>
  </si>
  <si>
    <t>Друк афіш Медіашколи, А3</t>
  </si>
  <si>
    <t>7.4</t>
  </si>
  <si>
    <t>Друк дипломів учасникам</t>
  </si>
  <si>
    <t>7.5</t>
  </si>
  <si>
    <t>Створення іменних  подяк та дипломів учасникам, фіналістам та переможцям конкурсу в електронному вигляді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</si>
  <si>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</si>
  <si>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</si>
  <si>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</si>
  <si>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</si>
  <si>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</si>
  <si>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</si>
  <si>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</si>
  <si>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</si>
  <si>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</si>
  <si>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</si>
  <si>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</si>
  <si>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</si>
  <si>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</si>
  <si>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</si>
  <si>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</si>
  <si>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</si>
  <si>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</si>
  <si>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</si>
  <si>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</si>
  <si>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</si>
  <si>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</si>
  <si>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</si>
  <si>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</si>
  <si>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</si>
  <si>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</si>
  <si>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</si>
  <si>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</si>
  <si>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</si>
  <si>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</si>
  <si>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</si>
  <si>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</si>
  <si>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година</t>
  </si>
  <si>
    <t>Відеофіксація</t>
  </si>
  <si>
    <t>Виникла економія через зменшення ціни на цей вид послуг при виконанні всього об'єму запланованих послуг.</t>
  </si>
  <si>
    <t>Розміщення реклами в ЗМІ, на платформах Meta  та в YouTube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</si>
  <si>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</si>
  <si>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</si>
  <si>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</si>
  <si>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</si>
  <si>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</si>
  <si>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</si>
  <si>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</si>
  <si>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</si>
  <si>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</si>
  <si>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</si>
  <si>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</si>
  <si>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</si>
  <si>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</si>
  <si>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</si>
  <si>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</si>
  <si>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</si>
  <si>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</si>
  <si>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</si>
  <si>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</si>
  <si>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</si>
  <si>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</si>
  <si>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</si>
  <si>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</si>
  <si>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</si>
  <si>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</si>
  <si>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</si>
  <si>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</si>
  <si>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</si>
  <si>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</si>
  <si>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</si>
  <si>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</si>
  <si>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</si>
  <si>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 xml:space="preserve">Монтаж телепрограм про перебіг Медіашколи </t>
  </si>
  <si>
    <t xml:space="preserve">Запланований вид послуг - Монтаж телепрограм про перебіг Медіашколи  такого обсягу  має дорожчу ринкову ціну, ніж закладено при плауванні. Це підтверджено листом обгрунтування. Обрано меншу ціну з запропонованих. </t>
  </si>
  <si>
    <t>13.2.2</t>
  </si>
  <si>
    <t>Послуга обробки аудіо-візуального контенту учасників (відеороботи, аудіо та презентації)</t>
  </si>
  <si>
    <t>13.2.3</t>
  </si>
  <si>
    <t>13.2.4</t>
  </si>
  <si>
    <t>Соціальні внески за договорами ЦПХ з підрядниками  підстатті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</si>
  <si>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</si>
  <si>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</si>
  <si>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</si>
  <si>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</si>
  <si>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</si>
  <si>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</si>
  <si>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</si>
  <si>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</si>
  <si>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</si>
  <si>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</si>
  <si>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</si>
  <si>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</si>
  <si>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</si>
  <si>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</si>
  <si>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</si>
  <si>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</si>
  <si>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 xml:space="preserve">Створення анімованого промо відеооролика проєкту із субтитрами та озвучуванням </t>
  </si>
  <si>
    <t>Створення анімованого промо відеооролика проєкту із субтитрами та озвучуванням на момент виконання проекту виявилося на ринку дорожче ніж закладено при плануванні</t>
  </si>
  <si>
    <t>13.4.6</t>
  </si>
  <si>
    <t>Послуга фахівця жестової мови для супровода на заняттях. ЦПХ</t>
  </si>
  <si>
    <t>13.4.7.</t>
  </si>
  <si>
    <t>Послуга експерта -  фахівця по роботі з дітьми з порушеннями зору. ЦПХ</t>
  </si>
  <si>
    <t>13.4.8.</t>
  </si>
  <si>
    <t>Послуга тренера з відеомонтажу. ЦПХ</t>
  </si>
  <si>
    <t>13.4.9</t>
  </si>
  <si>
    <t>Послуга тренера з графічного дизайну. ЦПХ</t>
  </si>
  <si>
    <t>13.4.10.</t>
  </si>
  <si>
    <t>Оплата послуг експертів та менторів за проведення онлайн-майстер-класів та творчого консультування дітей - учасників Медіашколи. ЦПХ</t>
  </si>
  <si>
    <t>13.4.11</t>
  </si>
  <si>
    <t>Послуга тренера з ораторського мистецтваі.  ЦПХ</t>
  </si>
  <si>
    <t>13.4.12</t>
  </si>
  <si>
    <t>Послуга тренера з операторської майстерності.  ЦПХ</t>
  </si>
  <si>
    <t>13.4.13</t>
  </si>
  <si>
    <t>Інші прямі витрати (деталізувати кожний вид витрат)</t>
  </si>
  <si>
    <t>13.4.14</t>
  </si>
  <si>
    <t>Соціальні внески за договорами ЦПХ з підрядниками  підстатті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</si>
  <si>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</si>
  <si>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</si>
  <si>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</si>
  <si>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</si>
  <si>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</si>
  <si>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</si>
  <si>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</si>
  <si>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</si>
  <si>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</si>
  <si>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</si>
  <si>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№8INC21-37603 від "01" травня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</si>
  <si>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</si>
  <si>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</si>
  <si>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</si>
  <si>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</si>
  <si>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</si>
  <si>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</si>
  <si>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</si>
  <si>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</si>
  <si>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</si>
  <si>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</si>
  <si>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</si>
  <si>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</si>
  <si>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</si>
  <si>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</si>
  <si>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 xml:space="preserve"> </t>
  </si>
  <si>
    <t>Зайцева Ірина Георгіївн ,ІПН 2364100568</t>
  </si>
  <si>
    <t xml:space="preserve">РВ від 31.05.2025 </t>
  </si>
  <si>
    <t xml:space="preserve">Пі від 05.06.2025          </t>
  </si>
  <si>
    <t xml:space="preserve">РВ від 30.06.2025  </t>
  </si>
  <si>
    <t xml:space="preserve"> Пі від 04.07.2025         </t>
  </si>
  <si>
    <t xml:space="preserve">РВ від 31.07.2025  </t>
  </si>
  <si>
    <t xml:space="preserve"> Пі від 06.08.2025        </t>
  </si>
  <si>
    <t xml:space="preserve">РВ від 31.08.2025    </t>
  </si>
  <si>
    <t>Пі від 05.09.2025</t>
  </si>
  <si>
    <t>РВ від 30.09.2025</t>
  </si>
  <si>
    <t xml:space="preserve"> Пі від 02.10.2025   </t>
  </si>
  <si>
    <t>РВ від 06.10.2025</t>
  </si>
  <si>
    <t>Пі від 06.10.2025</t>
  </si>
  <si>
    <t>Утримання ПДФО</t>
  </si>
  <si>
    <t xml:space="preserve">пі№259 від05.06.2025       пі№315 від04.07.2025     пі№387 від06.08.2025      пі№459 від05.09.2025       пі№548 від02.10.2025   </t>
  </si>
  <si>
    <t>Утримання ВЗ</t>
  </si>
  <si>
    <t>пі№253 від05.06.2025       пі№317 від04.07.2025     пі№389 від06.08.2025      пі№457 від05.09.2025         пі№579 від06.10.2025</t>
  </si>
  <si>
    <t xml:space="preserve">Нікіфорова  Ольга Володимирівна, ІПН 2549900728 </t>
  </si>
  <si>
    <t xml:space="preserve"> Дмитрієва   Ірина Сергіївна - піар-менеджерка, викладачка студій, ІПН 3063008049</t>
  </si>
  <si>
    <t>Живетьєв Павло Сергійович,ІПН 3153013919</t>
  </si>
  <si>
    <t xml:space="preserve"> Мороз  Юрій Анатолійович, ІПН 2646800238</t>
  </si>
  <si>
    <t xml:space="preserve"> Соломонов Олег Ігорович, ІПН 2700618836</t>
  </si>
  <si>
    <t>2 УКФ/ЦПХ  від 15.05.2025</t>
  </si>
  <si>
    <t xml:space="preserve">Акт 1 від 30.06.2025 </t>
  </si>
  <si>
    <t xml:space="preserve">пі№ 321 від 04.07.2025            </t>
  </si>
  <si>
    <t xml:space="preserve">Акт 2 від 31.07.2025  </t>
  </si>
  <si>
    <t xml:space="preserve">пі№ 394 від 06.08.2025           </t>
  </si>
  <si>
    <t xml:space="preserve">Акт3 від 31.08.2025   </t>
  </si>
  <si>
    <t xml:space="preserve"> пі№ 466 від 05.09.2025            </t>
  </si>
  <si>
    <t>Акт 5 від 15.10.2025</t>
  </si>
  <si>
    <t>пі№ 584 від 06.10.2025</t>
  </si>
  <si>
    <t>пі№322 від04.07.2025    пі№391 від06.08.2025     пі№462 від05.09.2025   пі№551 від02.10.2025  пі№581 від06.10.2025</t>
  </si>
  <si>
    <t>пі№324 від04.07.2025     пі№395 від06.08.2025      пі№461 від05.09.2025     пі№552 від02.10.2025     пі№585 від06.10.2025</t>
  </si>
  <si>
    <r>
      <rPr>
        <rFont val="Arial"/>
        <b/>
        <i/>
        <color theme="1"/>
        <sz val="10.0"/>
      </rPr>
      <t xml:space="preserve"> </t>
    </r>
    <r>
      <rPr>
        <rFont val="Arial"/>
        <b val="0"/>
        <i val="0"/>
        <color theme="1"/>
        <sz val="10.0"/>
      </rPr>
      <t>Агамірзоєва Іванна Сергіївна - кураторка групи, менторка, викладачка студій</t>
    </r>
  </si>
  <si>
    <r>
      <rPr>
        <rFont val="Arial"/>
        <b/>
        <i/>
        <color theme="1"/>
        <sz val="10.0"/>
      </rPr>
      <t xml:space="preserve"> </t>
    </r>
    <r>
      <rPr>
        <rFont val="Arial"/>
        <b val="0"/>
        <i val="0"/>
        <color theme="1"/>
        <sz val="10.0"/>
      </rPr>
      <t>Агамірзоєва Іванна Сергіївна, ІПН 3127514481</t>
    </r>
  </si>
  <si>
    <t>5 УКФ/ЦПХ  від 15.05.2025</t>
  </si>
  <si>
    <t xml:space="preserve">пі№ 320 від 04.07.2025          </t>
  </si>
  <si>
    <t xml:space="preserve">  пі№ 390 від 06.08.2025            </t>
  </si>
  <si>
    <t xml:space="preserve">Акт 3 від 31.08.2025   </t>
  </si>
  <si>
    <t xml:space="preserve">пі№ 463 від 05.09.2025           </t>
  </si>
  <si>
    <t>Акт 4 від 30.09.2025</t>
  </si>
  <si>
    <t xml:space="preserve"> пі№ 558 від 02.10.2025 </t>
  </si>
  <si>
    <t xml:space="preserve"> Акт 5 від 15.10.2025</t>
  </si>
  <si>
    <t xml:space="preserve"> пі№ 580 від 06.10.2025</t>
  </si>
  <si>
    <t>Мирошник Юлія Анатоліївна, ІПН 3192717865</t>
  </si>
  <si>
    <t>1 УКФ/ЦПХ  від 15.05.2025</t>
  </si>
  <si>
    <t xml:space="preserve">пі№ 319 від 04.07.2025         </t>
  </si>
  <si>
    <t xml:space="preserve">   пі№ 393 від 06.08.2025          </t>
  </si>
  <si>
    <t xml:space="preserve">  пі№ 464 від 05.09.2025        </t>
  </si>
  <si>
    <t xml:space="preserve">    пі№ 555 від 02.10.2025  </t>
  </si>
  <si>
    <t>пі№ 583 від 06.10.2025</t>
  </si>
  <si>
    <t xml:space="preserve"> Спащенко Вікторія Вадимівна, ІПН 3256010985</t>
  </si>
  <si>
    <t>4 УКФ/ЦПХ  від 15.05.2025</t>
  </si>
  <si>
    <t xml:space="preserve">Акт 1 від 31.07.2025  </t>
  </si>
  <si>
    <t xml:space="preserve"> пі№396 від 06.08.2025                          </t>
  </si>
  <si>
    <t xml:space="preserve">Акт 2 від 31.08.2025   </t>
  </si>
  <si>
    <t xml:space="preserve"> пі№ 460 від 05.09.2025         </t>
  </si>
  <si>
    <t>Акт 3 від 30.09.2025</t>
  </si>
  <si>
    <t xml:space="preserve">   пі№ 553 від 02.10.2025</t>
  </si>
  <si>
    <t>Гонтар Надія Володимирівна, ІПН 3285015209</t>
  </si>
  <si>
    <t>3 УКФ/ЦПХ  від 15.05.2025</t>
  </si>
  <si>
    <t xml:space="preserve"> пі№397 від 06.08.2025                     </t>
  </si>
  <si>
    <t xml:space="preserve">пі№ 465 від 05.09.2025          </t>
  </si>
  <si>
    <t xml:space="preserve">  пі№ 556 від 02.10.2025</t>
  </si>
  <si>
    <t xml:space="preserve">РВ від 31.05.2025    </t>
  </si>
  <si>
    <t xml:space="preserve">пі№254 від 05.06.2025           </t>
  </si>
  <si>
    <t xml:space="preserve">РВ від 30.06.2025    </t>
  </si>
  <si>
    <t xml:space="preserve">пі№316 від 04.07.2025               </t>
  </si>
  <si>
    <t xml:space="preserve">РВ від 31.07.2025    </t>
  </si>
  <si>
    <t xml:space="preserve">пі№388 від 06.08.2025         </t>
  </si>
  <si>
    <t xml:space="preserve">пі№458 від 05.09.2025             </t>
  </si>
  <si>
    <t xml:space="preserve">РВ від 30.09.2025    </t>
  </si>
  <si>
    <t xml:space="preserve">пі№549 від 02.10.2025               </t>
  </si>
  <si>
    <t xml:space="preserve">  пі№578 від 06.10.2025</t>
  </si>
  <si>
    <t>пі№323 від04.07.2025</t>
  </si>
  <si>
    <t xml:space="preserve">пі№392 від06.08.2025 </t>
  </si>
  <si>
    <t xml:space="preserve">пі№467 від05.09.2025 </t>
  </si>
  <si>
    <t xml:space="preserve">пі№557 від02.10.2025 </t>
  </si>
  <si>
    <t xml:space="preserve">    пі№582 від06.10.2025</t>
  </si>
  <si>
    <t>Войцеховський Владислав Олегович, ІПН 2687500570</t>
  </si>
  <si>
    <t>1УКФ/ФОП  від 28.05.2025</t>
  </si>
  <si>
    <t xml:space="preserve">Акт 1 від 31.07.2025      </t>
  </si>
  <si>
    <t xml:space="preserve">пі№478 від 05.09.2025   </t>
  </si>
  <si>
    <t xml:space="preserve"> пі№479 від 05.09.2025   </t>
  </si>
  <si>
    <t xml:space="preserve">  Акт 2від 31.10.2025</t>
  </si>
  <si>
    <t>пі№562 від 06.10.2025</t>
  </si>
  <si>
    <t>Марковський Ян Романович, ІПН  2639800412</t>
  </si>
  <si>
    <t>2УКФ/ФОП  від 16.05.2025</t>
  </si>
  <si>
    <t xml:space="preserve">Акт 1 від 31.07.2025          </t>
  </si>
  <si>
    <t xml:space="preserve">пі№409 від 08.08.2025            </t>
  </si>
  <si>
    <t>Акт 2 від 15.10.2025</t>
  </si>
  <si>
    <t>пі № 563 від 06.10.2025</t>
  </si>
  <si>
    <t>ФОП  Івахненко Ірина Іванівна, ІПН 2459600308</t>
  </si>
  <si>
    <t>№ 3 УКФ/ФОП від 16.05.2025 з додатком №1</t>
  </si>
  <si>
    <t>Акт 1 від 31.05.2025</t>
  </si>
  <si>
    <t>пі № 271 від 16.06.2025</t>
  </si>
  <si>
    <t>Акт 2 від 31.08.2025</t>
  </si>
  <si>
    <t>пі № 477 від 05.09.2025</t>
  </si>
  <si>
    <t>Акт 3 від 20.09.2025</t>
  </si>
  <si>
    <t>пі №541 від 29.09.2025</t>
  </si>
  <si>
    <t>ФОП КУЧУГУРНИЙ Юрій Михайлович , ІПН 2713012233</t>
  </si>
  <si>
    <t>№190525 від 19.05.2025, Спец 1 від 19.05.2025</t>
  </si>
  <si>
    <t xml:space="preserve">Рах.№1740; Накл.№1740 від 20.05.2025             акт списання  №20 від 30.06.2025 </t>
  </si>
  <si>
    <t>пі№231 від 21.05.2025     пі№241 від 28.05.2025</t>
  </si>
  <si>
    <t>№190525 від 19.05.2025, Спец 2 від 10.09.2025</t>
  </si>
  <si>
    <t>Рах.№1780; Накл.1780 від 10.09.2025            акт списання  №33 від 30.09.2025</t>
  </si>
  <si>
    <t>пі №546 від 30.09.2025</t>
  </si>
  <si>
    <t>ФОП Коновалов Станіслав Анатолійович, ІПН 3269915733</t>
  </si>
  <si>
    <t>№ 6 УКФ/ФОП від 16.05.2025</t>
  </si>
  <si>
    <t>Акт 1 від 20.09.2025</t>
  </si>
  <si>
    <t>пі №542 від 29.09.2025</t>
  </si>
  <si>
    <t>№ 7 УКФ/ФОП від 16.05.2025</t>
  </si>
  <si>
    <t>пі №543 від 29.09.2025</t>
  </si>
  <si>
    <t>№ 4 УКФ/ФОП від 16.05.2025</t>
  </si>
  <si>
    <t>Акт 1 від 30.06.2025</t>
  </si>
  <si>
    <t>пі №271від 16.06.2025</t>
  </si>
  <si>
    <t>Акт 2 від 31.07.2025</t>
  </si>
  <si>
    <t>пі №408 від 08.08.2025</t>
  </si>
  <si>
    <t>Акт 3 від 01.10.2025</t>
  </si>
  <si>
    <t>пі№559 від 03.10.2025</t>
  </si>
  <si>
    <t>13.</t>
  </si>
  <si>
    <t>Послуги комп'ютерної обробки, монтажу, зведення, Інші прямі витрати</t>
  </si>
  <si>
    <t>ФОП Кушнірова Ольга Олександрівна, ІПН 3047903503</t>
  </si>
  <si>
    <t>№ 9 УКФ/ФОП від 10.06.2025</t>
  </si>
  <si>
    <t>Акт 1 від 10.10.2025</t>
  </si>
  <si>
    <t>ФОП Миронюк Андрій Леонтійович, ІПН 2643900612</t>
  </si>
  <si>
    <t>№ 8 УКФ/ФОП від 05.06.2025</t>
  </si>
  <si>
    <t>Акт 1 від 01.10.2025</t>
  </si>
  <si>
    <t>пі №599 від 10.10.2025</t>
  </si>
  <si>
    <t>ФОП Толкач Сергій Валерійович, ІПН 2555706852</t>
  </si>
  <si>
    <t>№ 5 УКФ/ФОП від 28.05.2025 з додатком №1 від 28.05.2025</t>
  </si>
  <si>
    <t>Акт  від 31.07.2025</t>
  </si>
  <si>
    <t>пі №410 від 08.08.2025</t>
  </si>
  <si>
    <t>Комарук Олександр Вадимович, ІПН 3811409174</t>
  </si>
  <si>
    <t>6 УКФ/ЦПХ  від 30.06.2025</t>
  </si>
  <si>
    <t>Акт №1   від 20.09.2025</t>
  </si>
  <si>
    <t>пі № 534  від 29.09.2025</t>
  </si>
  <si>
    <t>пі № 533  від 29.09.2025</t>
  </si>
  <si>
    <t>пі № 532  від 29.09.2025</t>
  </si>
  <si>
    <t>Костікова Ганна Анатоліївна, ІПН 2221003263</t>
  </si>
  <si>
    <t>8 УКФ/ЦПХ  від 30.06.2025</t>
  </si>
  <si>
    <t>пі № 535  від 29.09.2025</t>
  </si>
  <si>
    <t>пі № 485  від 08.09.2025</t>
  </si>
  <si>
    <t>пі № 484  від 08.09.2025</t>
  </si>
  <si>
    <t>Авакян Роман Койрюнович, ІПН 3464613158</t>
  </si>
  <si>
    <t>9 УКФ/ЦПХ  від 30.06.2025</t>
  </si>
  <si>
    <t>Акт №1   від 31.08.2025</t>
  </si>
  <si>
    <t>пі № 480  від 08.09.2025</t>
  </si>
  <si>
    <t>Шевченко Олександр Волеславович, ІПН 3008508210</t>
  </si>
  <si>
    <t>10 УКФ/ЦПХ  від 30.06.2025</t>
  </si>
  <si>
    <t>пі № 481  від 08.09.2025</t>
  </si>
  <si>
    <t>Печерний Петро Миколайович, ІПН 3274702294</t>
  </si>
  <si>
    <t>7 УКФ/ЦПХ  від 30.06.2025</t>
  </si>
  <si>
    <t>пі № 537  від 29.09.2025</t>
  </si>
  <si>
    <t>Ростовцев Олег Юрійович,ІПН 2405000190</t>
  </si>
  <si>
    <t>13 УКФ/ЦПХ  від 30.06.2025</t>
  </si>
  <si>
    <t>пі № 538  від 29.09.2025</t>
  </si>
  <si>
    <t>Ожогін Віктор Іванович, ІПН 2125602937</t>
  </si>
  <si>
    <t>14 УКФ/ЦПХ  від 30.06.2025</t>
  </si>
  <si>
    <t>пі № 536  від 29.09.2025</t>
  </si>
  <si>
    <t>Сєргеев Геннадій Анатолійович, ІПН 2451010276</t>
  </si>
  <si>
    <t>15 УКФ/ЦПХ  від 30.06.2025</t>
  </si>
  <si>
    <t>пі № 539 від 29.09.2025</t>
  </si>
  <si>
    <t>Тарасюк Сергій Сергійович. ІПН 3371015619</t>
  </si>
  <si>
    <t>16 УКФ/ЦПХ  від 30.06.2025</t>
  </si>
  <si>
    <t>пі № 540 від 29.09.2025</t>
  </si>
  <si>
    <t>Послуга тренера з ораторського мистецтва.  ЦПХ</t>
  </si>
  <si>
    <t>Андрусенко Ян Станіславович, ІПН 3705002752</t>
  </si>
  <si>
    <t>11 УКФ/ЦПХ  від 30.06.2025</t>
  </si>
  <si>
    <t>пі № 483  від 08.09.2025</t>
  </si>
  <si>
    <t>Супрун Сергій Володимирович, ІПН 2615000313</t>
  </si>
  <si>
    <t>12 УКФ/ЦПХ  від 30.06.2025</t>
  </si>
  <si>
    <t>пі № 482  від 08.09.2025</t>
  </si>
  <si>
    <t>ЄСВ з договорiв  ЦПХ №9,10,11,12</t>
  </si>
  <si>
    <t>пі № 486  від 08.09.2025</t>
  </si>
  <si>
    <t xml:space="preserve">ЄСВ з договорiв ЦПХ №6,7,8,13,14,15,16 </t>
  </si>
  <si>
    <t>пі № 531  від 29.09.2025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</si>
  <si>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</si>
  <si>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</si>
  <si>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ПРОАУДИТ ТОВ, ЄДРПОУ 41923544</t>
  </si>
  <si>
    <t>Договір №4556 від 29.08.2025</t>
  </si>
  <si>
    <t>Акт №1 від 15.10.2025</t>
  </si>
  <si>
    <t>пі № 449 від 29.08.2025</t>
  </si>
  <si>
    <t>пі №598  від 10.10.2025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</si>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</sst>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&quot;$&quot;#,##0"/>
    <numFmt numFmtId="166" formatCode="_-* #,##0.00\ _₴_-;\-* #,##0.00\ _₴_-;_-* &quot;-&quot;??\ _₴_-;_-@"/>
    <numFmt numFmtId="167" formatCode="d\.m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b/>
      <sz val="12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9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1.0"/>
      <color theme="1"/>
      <name val="Times New Roman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</fills>
  <borders count="11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14" xfId="0" applyAlignment="1" applyFont="1" applyNumberFormat="1">
      <alignment horizontal="left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Font="1"/>
    <xf borderId="0" fillId="0" fontId="5" numFmtId="0" xfId="0" applyAlignment="1" applyFont="1">
      <alignment horizontal="center"/>
    </xf>
    <xf borderId="0" fillId="0" fontId="7" numFmtId="10" xfId="0" applyFont="1" applyNumberFormat="1"/>
    <xf borderId="0" fillId="0" fontId="7" numFmtId="4" xfId="0" applyFont="1" applyNumberFormat="1"/>
    <xf borderId="0" fillId="0" fontId="5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5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5" xfId="0" applyAlignment="1" applyBorder="1" applyFont="1" applyNumberFormat="1">
      <alignment horizontal="center" shrinkToFit="0" vertical="center" wrapText="1"/>
    </xf>
    <xf borderId="44" fillId="2" fontId="2" numFmtId="165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7" fillId="5" fontId="3" numFmtId="0" xfId="0" applyAlignment="1" applyBorder="1" applyFont="1">
      <alignment vertical="center"/>
    </xf>
    <xf borderId="47" fillId="5" fontId="1" numFmtId="0" xfId="0" applyAlignment="1" applyBorder="1" applyFont="1">
      <alignment horizontal="center" vertical="center"/>
    </xf>
    <xf borderId="47" fillId="5" fontId="1" numFmtId="4" xfId="0" applyAlignment="1" applyBorder="1" applyFont="1" applyNumberFormat="1">
      <alignment horizontal="right" vertical="center"/>
    </xf>
    <xf borderId="47" fillId="5" fontId="15" numFmtId="4" xfId="0" applyAlignment="1" applyBorder="1" applyFont="1" applyNumberFormat="1">
      <alignment horizontal="right" vertical="center"/>
    </xf>
    <xf borderId="42" fillId="5" fontId="1" numFmtId="0" xfId="0" applyAlignment="1" applyBorder="1" applyFont="1">
      <alignment vertical="center"/>
    </xf>
    <xf borderId="45" fillId="6" fontId="2" numFmtId="166" xfId="0" applyAlignment="1" applyBorder="1" applyFill="1" applyFont="1" applyNumberFormat="1">
      <alignment vertical="top"/>
    </xf>
    <xf borderId="45" fillId="6" fontId="2" numFmtId="49" xfId="0" applyAlignment="1" applyBorder="1" applyFont="1" applyNumberFormat="1">
      <alignment horizontal="center" vertical="top"/>
    </xf>
    <xf borderId="45" fillId="6" fontId="20" numFmtId="0" xfId="0" applyAlignment="1" applyBorder="1" applyFont="1">
      <alignment shrinkToFit="0" vertical="top" wrapText="1"/>
    </xf>
    <xf borderId="45" fillId="6" fontId="2" numFmtId="0" xfId="0" applyAlignment="1" applyBorder="1" applyFont="1">
      <alignment horizontal="center" vertical="top"/>
    </xf>
    <xf borderId="16" fillId="6" fontId="2" numFmtId="4" xfId="0" applyAlignment="1" applyBorder="1" applyFont="1" applyNumberFormat="1">
      <alignment horizontal="right" vertical="top"/>
    </xf>
    <xf borderId="18" fillId="6" fontId="2" numFmtId="4" xfId="0" applyAlignment="1" applyBorder="1" applyFont="1" applyNumberFormat="1">
      <alignment horizontal="right" vertical="top"/>
    </xf>
    <xf borderId="17" fillId="6" fontId="2" numFmtId="4" xfId="0" applyAlignment="1" applyBorder="1" applyFont="1" applyNumberFormat="1">
      <alignment horizontal="right" vertical="top"/>
    </xf>
    <xf borderId="49" fillId="6" fontId="2" numFmtId="4" xfId="0" applyAlignment="1" applyBorder="1" applyFont="1" applyNumberFormat="1">
      <alignment horizontal="right" vertical="top"/>
    </xf>
    <xf borderId="50" fillId="6" fontId="15" numFmtId="4" xfId="0" applyAlignment="1" applyBorder="1" applyFont="1" applyNumberFormat="1">
      <alignment horizontal="right" vertical="top"/>
    </xf>
    <xf borderId="50" fillId="6" fontId="15" numFmtId="10" xfId="0" applyAlignment="1" applyBorder="1" applyFont="1" applyNumberFormat="1">
      <alignment horizontal="right" vertical="top"/>
    </xf>
    <xf borderId="17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1" fillId="0" fontId="2" numFmtId="166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32" fillId="0" fontId="6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52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53" fillId="0" fontId="1" numFmtId="4" xfId="0" applyAlignment="1" applyBorder="1" applyFont="1" applyNumberFormat="1">
      <alignment horizontal="right" vertical="top"/>
    </xf>
    <xf borderId="54" fillId="0" fontId="1" numFmtId="4" xfId="0" applyAlignment="1" applyBorder="1" applyFont="1" applyNumberFormat="1">
      <alignment horizontal="right" vertical="top"/>
    </xf>
    <xf borderId="55" fillId="0" fontId="1" numFmtId="4" xfId="0" applyAlignment="1" applyBorder="1" applyFont="1" applyNumberFormat="1">
      <alignment horizontal="right" vertical="top"/>
    </xf>
    <xf borderId="56" fillId="0" fontId="1" numFmtId="4" xfId="0" applyAlignment="1" applyBorder="1" applyFont="1" applyNumberFormat="1">
      <alignment horizontal="right" vertical="top"/>
    </xf>
    <xf borderId="22" fillId="0" fontId="15" numFmtId="4" xfId="0" applyAlignment="1" applyBorder="1" applyFont="1" applyNumberFormat="1">
      <alignment horizontal="right" vertical="top"/>
    </xf>
    <xf borderId="22" fillId="0" fontId="15" numFmtId="10" xfId="0" applyAlignment="1" applyBorder="1" applyFont="1" applyNumberFormat="1">
      <alignment horizontal="right" vertical="top"/>
    </xf>
    <xf borderId="22" fillId="0" fontId="1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0" fillId="0" fontId="1" numFmtId="0" xfId="0" applyAlignment="1" applyFont="1">
      <alignment vertical="top"/>
    </xf>
    <xf borderId="57" fillId="0" fontId="2" numFmtId="166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8" fillId="0" fontId="6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59" fillId="0" fontId="1" numFmtId="4" xfId="0" applyAlignment="1" applyBorder="1" applyFont="1" applyNumberFormat="1">
      <alignment horizontal="right" vertical="top"/>
    </xf>
    <xf borderId="60" fillId="0" fontId="1" numFmtId="4" xfId="0" applyAlignment="1" applyBorder="1" applyFont="1" applyNumberFormat="1">
      <alignment horizontal="right" vertical="top"/>
    </xf>
    <xf borderId="26" fillId="0" fontId="15" numFmtId="4" xfId="0" applyAlignment="1" applyBorder="1" applyFont="1" applyNumberFormat="1">
      <alignment horizontal="right" vertical="top"/>
    </xf>
    <xf borderId="26" fillId="0" fontId="15" numFmtId="10" xfId="0" applyAlignment="1" applyBorder="1" applyFont="1" applyNumberFormat="1">
      <alignment horizontal="right" vertical="top"/>
    </xf>
    <xf borderId="26" fillId="0" fontId="1" numFmtId="0" xfId="0" applyAlignment="1" applyBorder="1" applyFont="1">
      <alignment shrinkToFit="0" vertical="top" wrapText="1"/>
    </xf>
    <xf borderId="27" fillId="0" fontId="3" numFmtId="49" xfId="0" applyAlignment="1" applyBorder="1" applyFont="1" applyNumberFormat="1">
      <alignment horizontal="center" vertical="top"/>
    </xf>
    <xf borderId="32" fillId="0" fontId="1" numFmtId="0" xfId="0" applyAlignment="1" applyBorder="1" applyFont="1">
      <alignment shrinkToFit="0" vertical="top" wrapText="1"/>
    </xf>
    <xf borderId="61" fillId="0" fontId="1" numFmtId="0" xfId="0" applyAlignment="1" applyBorder="1" applyFont="1">
      <alignment horizontal="center" vertical="top"/>
    </xf>
    <xf borderId="20" fillId="0" fontId="2" numFmtId="4" xfId="0" applyAlignment="1" applyBorder="1" applyFont="1" applyNumberFormat="1">
      <alignment horizontal="right" vertical="top"/>
    </xf>
    <xf borderId="22" fillId="0" fontId="2" numFmtId="4" xfId="0" applyAlignment="1" applyBorder="1" applyFont="1" applyNumberFormat="1">
      <alignment horizontal="right" vertical="top"/>
    </xf>
    <xf borderId="52" fillId="0" fontId="2" numFmtId="4" xfId="0" applyAlignment="1" applyBorder="1" applyFont="1" applyNumberFormat="1">
      <alignment horizontal="right" vertical="top"/>
    </xf>
    <xf borderId="26" fillId="0" fontId="2" numFmtId="4" xfId="0" applyAlignment="1" applyBorder="1" applyFont="1" applyNumberFormat="1">
      <alignment horizontal="right" vertical="top"/>
    </xf>
    <xf borderId="62" fillId="0" fontId="2" numFmtId="166" xfId="0" applyAlignment="1" applyBorder="1" applyFont="1" applyNumberFormat="1">
      <alignment vertical="top"/>
    </xf>
    <xf borderId="63" fillId="0" fontId="6" numFmtId="0" xfId="0" applyAlignment="1" applyBorder="1" applyFont="1">
      <alignment shrinkToFit="0" vertical="top" wrapText="1"/>
    </xf>
    <xf borderId="62" fillId="0" fontId="1" numFmtId="0" xfId="0" applyAlignment="1" applyBorder="1" applyFont="1">
      <alignment horizontal="center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65" fillId="0" fontId="15" numFmtId="10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15" fillId="6" fontId="2" numFmtId="49" xfId="0" applyAlignment="1" applyBorder="1" applyFont="1" applyNumberFormat="1">
      <alignment horizontal="center" vertical="top"/>
    </xf>
    <xf borderId="46" fillId="6" fontId="20" numFmtId="0" xfId="0" applyAlignment="1" applyBorder="1" applyFont="1">
      <alignment shrinkToFit="0" vertical="top" wrapText="1"/>
    </xf>
    <xf borderId="67" fillId="6" fontId="2" numFmtId="4" xfId="0" applyAlignment="1" applyBorder="1" applyFont="1" applyNumberFormat="1">
      <alignment horizontal="right" vertical="top"/>
    </xf>
    <xf borderId="17" fillId="6" fontId="1" numFmtId="4" xfId="0" applyAlignment="1" applyBorder="1" applyFont="1" applyNumberFormat="1">
      <alignment horizontal="right" vertical="top"/>
    </xf>
    <xf borderId="68" fillId="0" fontId="2" numFmtId="166" xfId="0" applyAlignment="1" applyBorder="1" applyFont="1" applyNumberFormat="1">
      <alignment vertical="top"/>
    </xf>
    <xf borderId="68" fillId="0" fontId="3" numFmtId="49" xfId="0" applyAlignment="1" applyBorder="1" applyFont="1" applyNumberFormat="1">
      <alignment horizontal="center" vertical="top"/>
    </xf>
    <xf borderId="20" fillId="0" fontId="6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horizontal="center" vertical="top"/>
    </xf>
    <xf borderId="53" fillId="0" fontId="2" numFmtId="4" xfId="0" applyAlignment="1" applyBorder="1" applyFont="1" applyNumberFormat="1">
      <alignment horizontal="right" vertical="top"/>
    </xf>
    <xf borderId="21" fillId="0" fontId="2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53" fillId="0" fontId="15" numFmtId="4" xfId="0" applyAlignment="1" applyBorder="1" applyFont="1" applyNumberFormat="1">
      <alignment horizontal="right" vertical="top"/>
    </xf>
    <xf borderId="53" fillId="0" fontId="15" numFmtId="10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62" fillId="0" fontId="3" numFmtId="49" xfId="0" applyAlignment="1" applyBorder="1" applyFont="1" applyNumberFormat="1">
      <alignment horizontal="center" vertical="top"/>
    </xf>
    <xf borderId="28" fillId="0" fontId="6" numFmtId="0" xfId="0" applyAlignment="1" applyBorder="1" applyFont="1">
      <alignment shrinkToFit="0" vertical="top" wrapText="1"/>
    </xf>
    <xf borderId="29" fillId="0" fontId="1" numFmtId="0" xfId="0" applyAlignment="1" applyBorder="1" applyFont="1">
      <alignment horizontal="center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9" fillId="0" fontId="15" numFmtId="4" xfId="0" applyAlignment="1" applyBorder="1" applyFont="1" applyNumberFormat="1">
      <alignment horizontal="right" vertical="top"/>
    </xf>
    <xf borderId="54" fillId="0" fontId="15" numFmtId="4" xfId="0" applyAlignment="1" applyBorder="1" applyFont="1" applyNumberFormat="1">
      <alignment horizontal="right" vertical="top"/>
    </xf>
    <xf borderId="54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71" fillId="6" fontId="21" numFmtId="0" xfId="0" applyAlignment="1" applyBorder="1" applyFont="1">
      <alignment shrinkToFit="0" vertical="top" wrapText="1"/>
    </xf>
    <xf borderId="72" fillId="6" fontId="2" numFmtId="0" xfId="0" applyAlignment="1" applyBorder="1" applyFont="1">
      <alignment horizontal="center" vertical="top"/>
    </xf>
    <xf borderId="22" fillId="0" fontId="2" numFmtId="166" xfId="0" applyAlignment="1" applyBorder="1" applyFont="1" applyNumberFormat="1">
      <alignment vertical="top"/>
    </xf>
    <xf borderId="22" fillId="0" fontId="2" numFmtId="49" xfId="0" applyAlignment="1" applyBorder="1" applyFont="1" applyNumberFormat="1">
      <alignment horizontal="center" vertical="top"/>
    </xf>
    <xf borderId="22" fillId="0" fontId="6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horizontal="center" vertical="top"/>
    </xf>
    <xf borderId="26" fillId="0" fontId="2" numFmtId="166" xfId="0" applyAlignment="1" applyBorder="1" applyFont="1" applyNumberFormat="1">
      <alignment vertical="top"/>
    </xf>
    <xf borderId="26" fillId="0" fontId="2" numFmtId="49" xfId="0" applyAlignment="1" applyBorder="1" applyFont="1" applyNumberFormat="1">
      <alignment horizontal="center" vertical="top"/>
    </xf>
    <xf borderId="26" fillId="0" fontId="21" numFmtId="0" xfId="0" applyAlignment="1" applyBorder="1" applyFont="1">
      <alignment shrinkToFit="0" vertical="top" wrapText="1"/>
    </xf>
    <xf borderId="26" fillId="0" fontId="1" numFmtId="0" xfId="0" applyAlignment="1" applyBorder="1" applyFont="1">
      <alignment horizontal="center" vertical="top"/>
    </xf>
    <xf borderId="25" fillId="0" fontId="1" numFmtId="4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26" fillId="0" fontId="3" numFmtId="49" xfId="0" applyAlignment="1" applyBorder="1" applyFont="1" applyNumberFormat="1">
      <alignment horizontal="center" vertical="top"/>
    </xf>
    <xf borderId="26" fillId="0" fontId="6" numFmtId="0" xfId="0" applyAlignment="1" applyBorder="1" applyFont="1">
      <alignment shrinkToFit="0" vertical="top" wrapText="1"/>
    </xf>
    <xf borderId="65" fillId="0" fontId="2" numFmtId="166" xfId="0" applyAlignment="1" applyBorder="1" applyFont="1" applyNumberFormat="1">
      <alignment vertical="top"/>
    </xf>
    <xf borderId="65" fillId="0" fontId="3" numFmtId="49" xfId="0" applyAlignment="1" applyBorder="1" applyFont="1" applyNumberFormat="1">
      <alignment horizontal="center" vertical="top"/>
    </xf>
    <xf borderId="65" fillId="0" fontId="6" numFmtId="0" xfId="0" applyAlignment="1" applyBorder="1" applyFont="1">
      <alignment shrinkToFit="0" vertical="top" wrapText="1"/>
    </xf>
    <xf borderId="65" fillId="0" fontId="1" numFmtId="0" xfId="0" applyAlignment="1" applyBorder="1" applyFont="1">
      <alignment horizontal="center" vertical="top"/>
    </xf>
    <xf borderId="15" fillId="6" fontId="3" numFmtId="49" xfId="0" applyAlignment="1" applyBorder="1" applyFont="1" applyNumberFormat="1">
      <alignment horizontal="center" vertical="top"/>
    </xf>
    <xf borderId="60" fillId="0" fontId="15" numFmtId="4" xfId="0" applyAlignment="1" applyBorder="1" applyFont="1" applyNumberFormat="1">
      <alignment horizontal="right" vertical="top"/>
    </xf>
    <xf borderId="63" fillId="0" fontId="1" numFmtId="0" xfId="0" applyAlignment="1" applyBorder="1" applyFont="1">
      <alignment shrinkToFit="0" vertical="top" wrapText="1"/>
    </xf>
    <xf borderId="45" fillId="7" fontId="20" numFmtId="166" xfId="0" applyAlignment="1" applyBorder="1" applyFill="1" applyFont="1" applyNumberFormat="1">
      <alignment vertical="center"/>
    </xf>
    <xf borderId="46" fillId="7" fontId="2" numFmtId="166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73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49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2" fillId="5" fontId="2" numFmtId="0" xfId="0" applyAlignment="1" applyBorder="1" applyFont="1">
      <alignment vertical="center"/>
    </xf>
    <xf borderId="76" fillId="5" fontId="3" numFmtId="0" xfId="0" applyAlignment="1" applyBorder="1" applyFont="1">
      <alignment horizontal="center" vertical="center"/>
    </xf>
    <xf borderId="71" fillId="5" fontId="2" numFmtId="0" xfId="0" applyAlignment="1" applyBorder="1" applyFont="1">
      <alignment vertical="center"/>
    </xf>
    <xf borderId="71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77" fillId="5" fontId="15" numFmtId="4" xfId="0" applyAlignment="1" applyBorder="1" applyFont="1" applyNumberFormat="1">
      <alignment horizontal="right" vertical="top"/>
    </xf>
    <xf borderId="73" fillId="5" fontId="1" numFmtId="0" xfId="0" applyAlignment="1" applyBorder="1" applyFont="1">
      <alignment vertical="center"/>
    </xf>
    <xf borderId="78" fillId="6" fontId="2" numFmtId="166" xfId="0" applyAlignment="1" applyBorder="1" applyFont="1" applyNumberFormat="1">
      <alignment vertical="top"/>
    </xf>
    <xf borderId="79" fillId="6" fontId="3" numFmtId="49" xfId="0" applyAlignment="1" applyBorder="1" applyFont="1" applyNumberFormat="1">
      <alignment horizontal="center" vertical="top"/>
    </xf>
    <xf borderId="80" fillId="6" fontId="20" numFmtId="0" xfId="0" applyAlignment="1" applyBorder="1" applyFont="1">
      <alignment shrinkToFit="0" vertical="top" wrapText="1"/>
    </xf>
    <xf borderId="81" fillId="6" fontId="2" numFmtId="0" xfId="0" applyAlignment="1" applyBorder="1" applyFont="1">
      <alignment horizontal="center" vertical="top"/>
    </xf>
    <xf borderId="82" fillId="6" fontId="2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85" fillId="6" fontId="2" numFmtId="4" xfId="0" applyAlignment="1" applyBorder="1" applyFont="1" applyNumberFormat="1">
      <alignment horizontal="right" vertical="top"/>
    </xf>
    <xf borderId="86" fillId="6" fontId="2" numFmtId="4" xfId="0" applyAlignment="1" applyBorder="1" applyFont="1" applyNumberFormat="1">
      <alignment horizontal="right" vertical="top"/>
    </xf>
    <xf borderId="87" fillId="6" fontId="2" numFmtId="4" xfId="0" applyAlignment="1" applyBorder="1" applyFont="1" applyNumberFormat="1">
      <alignment horizontal="right" vertical="top"/>
    </xf>
    <xf borderId="84" fillId="6" fontId="2" numFmtId="0" xfId="0" applyAlignment="1" applyBorder="1" applyFont="1">
      <alignment shrinkToFit="0" vertical="top" wrapText="1"/>
    </xf>
    <xf borderId="0" fillId="0" fontId="3" numFmtId="0" xfId="0" applyAlignment="1" applyFont="1">
      <alignment vertical="top"/>
    </xf>
    <xf borderId="61" fillId="0" fontId="2" numFmtId="166" xfId="0" applyAlignment="1" applyBorder="1" applyFont="1" applyNumberFormat="1">
      <alignment vertical="top"/>
    </xf>
    <xf borderId="88" fillId="0" fontId="3" numFmtId="49" xfId="0" applyAlignment="1" applyBorder="1" applyFont="1" applyNumberForma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89" fillId="6" fontId="21" numFmtId="0" xfId="0" applyAlignment="1" applyBorder="1" applyFont="1">
      <alignment shrinkToFit="0" vertical="top" wrapText="1"/>
    </xf>
    <xf borderId="78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91" fillId="6" fontId="2" numFmtId="4" xfId="0" applyAlignment="1" applyBorder="1" applyFont="1" applyNumberFormat="1">
      <alignment horizontal="right" vertical="top"/>
    </xf>
    <xf borderId="86" fillId="6" fontId="15" numFmtId="4" xfId="0" applyAlignment="1" applyBorder="1" applyFont="1" applyNumberFormat="1">
      <alignment horizontal="right" vertical="top"/>
    </xf>
    <xf borderId="91" fillId="6" fontId="2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shrinkToFit="0" vertical="top" wrapText="1"/>
    </xf>
    <xf borderId="92" fillId="0" fontId="6" numFmtId="0" xfId="0" applyAlignment="1" applyBorder="1" applyFont="1">
      <alignment shrinkToFit="0" vertical="top" wrapText="1"/>
    </xf>
    <xf borderId="93" fillId="7" fontId="2" numFmtId="4" xfId="0" applyAlignment="1" applyBorder="1" applyFont="1" applyNumberFormat="1">
      <alignment horizontal="right" vertical="center"/>
    </xf>
    <xf borderId="94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95" fillId="6" fontId="15" numFmtId="4" xfId="0" applyAlignment="1" applyBorder="1" applyFont="1" applyNumberFormat="1">
      <alignment horizontal="right" vertical="top"/>
    </xf>
    <xf borderId="95" fillId="6" fontId="15" numFmtId="10" xfId="0" applyAlignment="1" applyBorder="1" applyFont="1" applyNumberFormat="1">
      <alignment horizontal="right" vertical="top"/>
    </xf>
    <xf borderId="89" fillId="6" fontId="20" numFmtId="0" xfId="0" applyAlignment="1" applyBorder="1" applyFont="1">
      <alignment shrinkToFit="0" vertical="top" wrapText="1"/>
    </xf>
    <xf borderId="62" fillId="0" fontId="6" numFmtId="4" xfId="0" applyAlignment="1" applyBorder="1" applyFont="1" applyNumberFormat="1">
      <alignment horizontal="right" vertical="center"/>
    </xf>
    <xf borderId="63" fillId="0" fontId="11" numFmtId="0" xfId="0" applyBorder="1" applyFont="1"/>
    <xf borderId="96" fillId="0" fontId="11" numFmtId="0" xfId="0" applyBorder="1" applyFont="1"/>
    <xf borderId="97" fillId="0" fontId="11" numFmtId="0" xfId="0" applyBorder="1" applyFont="1"/>
    <xf borderId="80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7" fillId="0" fontId="6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70" fillId="0" fontId="1" numFmtId="4" xfId="0" applyAlignment="1" applyBorder="1" applyFont="1" applyNumberFormat="1">
      <alignment horizontal="right" shrinkToFit="0" vertical="top" wrapText="1"/>
    </xf>
    <xf borderId="58" fillId="0" fontId="1" numFmtId="0" xfId="0" applyAlignment="1" applyBorder="1" applyFont="1">
      <alignment horizontal="left" shrinkToFit="0" vertical="top" wrapText="1"/>
    </xf>
    <xf borderId="57" fillId="0" fontId="6" numFmtId="0" xfId="0" applyAlignment="1" applyBorder="1" applyFont="1">
      <alignment horizontal="center" vertical="top"/>
    </xf>
    <xf borderId="63" fillId="0" fontId="1" numFmtId="0" xfId="0" applyAlignment="1" applyBorder="1" applyFont="1">
      <alignment horizontal="left" shrinkToFit="0" vertical="top" wrapText="1"/>
    </xf>
    <xf borderId="62" fillId="0" fontId="6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95" fillId="5" fontId="15" numFmtId="4" xfId="0" applyAlignment="1" applyBorder="1" applyFont="1" applyNumberFormat="1">
      <alignment horizontal="right" vertical="top"/>
    </xf>
    <xf borderId="98" fillId="6" fontId="15" numFmtId="4" xfId="0" applyAlignment="1" applyBorder="1" applyFont="1" applyNumberFormat="1">
      <alignment horizontal="right" vertical="top"/>
    </xf>
    <xf borderId="59" fillId="0" fontId="6" numFmtId="0" xfId="0" applyAlignment="1" applyBorder="1" applyFont="1">
      <alignment shrinkToFit="0" vertical="top" wrapText="1"/>
    </xf>
    <xf borderId="25" fillId="0" fontId="1" numFmtId="0" xfId="0" applyAlignment="1" applyBorder="1" applyFont="1">
      <alignment readingOrder="0" shrinkToFit="0" vertical="top" wrapText="1"/>
    </xf>
    <xf borderId="15" fillId="6" fontId="2" numFmtId="0" xfId="0" applyAlignment="1" applyBorder="1" applyFont="1">
      <alignment horizontal="center" vertical="top"/>
    </xf>
    <xf borderId="98" fillId="6" fontId="2" numFmtId="4" xfId="0" applyAlignment="1" applyBorder="1" applyFont="1" applyNumberFormat="1">
      <alignment horizontal="right" vertical="top"/>
    </xf>
    <xf borderId="51" fillId="0" fontId="6" numFmtId="0" xfId="0" applyAlignment="1" applyBorder="1" applyFont="1">
      <alignment horizontal="center" vertical="top"/>
    </xf>
    <xf borderId="79" fillId="6" fontId="20" numFmtId="0" xfId="0" applyAlignment="1" applyBorder="1" applyFont="1">
      <alignment shrinkToFit="0" vertical="top" wrapText="1"/>
    </xf>
    <xf borderId="89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8" fillId="0" fontId="6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6" xfId="0" applyAlignment="1" applyBorder="1" applyFont="1" applyNumberFormat="1">
      <alignment horizontal="left" shrinkToFit="0" vertical="center" wrapText="1"/>
    </xf>
    <xf borderId="80" fillId="6" fontId="21" numFmtId="0" xfId="0" applyAlignment="1" applyBorder="1" applyFont="1">
      <alignment horizontal="left" shrinkToFit="0" vertical="top" wrapText="1"/>
    </xf>
    <xf borderId="89" fillId="6" fontId="21" numFmtId="0" xfId="0" applyAlignment="1" applyBorder="1" applyFont="1">
      <alignment horizontal="left" shrinkToFit="0" vertical="top" wrapText="1"/>
    </xf>
    <xf borderId="15" fillId="7" fontId="15" numFmtId="4" xfId="0" applyAlignment="1" applyBorder="1" applyFont="1" applyNumberFormat="1">
      <alignment horizontal="right" vertical="center"/>
    </xf>
    <xf borderId="73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0" fillId="0" fontId="15" numFmtId="4" xfId="0" applyAlignment="1" applyBorder="1" applyFont="1" applyNumberFormat="1">
      <alignment horizontal="right" vertical="top"/>
    </xf>
    <xf borderId="99" fillId="0" fontId="15" numFmtId="4" xfId="0" applyAlignment="1" applyBorder="1" applyFont="1" applyNumberFormat="1">
      <alignment horizontal="right" vertical="top"/>
    </xf>
    <xf borderId="99" fillId="0" fontId="15" numFmtId="10" xfId="0" applyAlignment="1" applyBorder="1" applyFont="1" applyNumberFormat="1">
      <alignment horizontal="right" vertical="top"/>
    </xf>
    <xf borderId="91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100" fillId="0" fontId="6" numFmtId="0" xfId="0" applyAlignment="1" applyBorder="1" applyFont="1">
      <alignment shrinkToFit="0" vertical="top" wrapText="1"/>
    </xf>
    <xf borderId="28" fillId="0" fontId="15" numFmtId="4" xfId="0" applyAlignment="1" applyBorder="1" applyFont="1" applyNumberFormat="1">
      <alignment horizontal="right" vertical="top"/>
    </xf>
    <xf borderId="101" fillId="0" fontId="15" numFmtId="4" xfId="0" applyAlignment="1" applyBorder="1" applyFont="1" applyNumberFormat="1">
      <alignment horizontal="right" vertical="top"/>
    </xf>
    <xf borderId="101" fillId="0" fontId="15" numFmtId="10" xfId="0" applyAlignment="1" applyBorder="1" applyFont="1" applyNumberFormat="1">
      <alignment horizontal="right" vertical="top"/>
    </xf>
    <xf borderId="47" fillId="7" fontId="2" numFmtId="166" xfId="0" applyAlignment="1" applyBorder="1" applyFont="1" applyNumberFormat="1">
      <alignment horizontal="center" vertical="center"/>
    </xf>
    <xf borderId="71" fillId="5" fontId="3" numFmtId="0" xfId="0" applyAlignment="1" applyBorder="1" applyFont="1">
      <alignment vertical="center"/>
    </xf>
    <xf borderId="24" fillId="0" fontId="6" numFmtId="4" xfId="0" applyAlignment="1" applyBorder="1" applyFont="1" applyNumberFormat="1">
      <alignment horizontal="right" vertical="top"/>
    </xf>
    <xf borderId="26" fillId="0" fontId="6" numFmtId="4" xfId="0" applyAlignment="1" applyBorder="1" applyFont="1" applyNumberFormat="1">
      <alignment horizontal="right" vertical="top"/>
    </xf>
    <xf borderId="64" fillId="0" fontId="15" numFmtId="4" xfId="0" applyAlignment="1" applyBorder="1" applyFont="1" applyNumberFormat="1">
      <alignment horizontal="right" vertical="top"/>
    </xf>
    <xf borderId="71" fillId="7" fontId="2" numFmtId="166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71" fillId="5" fontId="15" numFmtId="4" xfId="0" applyAlignment="1" applyBorder="1" applyFont="1" applyNumberFormat="1">
      <alignment horizontal="right" vertical="center"/>
    </xf>
    <xf borderId="102" fillId="5" fontId="1" numFmtId="0" xfId="0" applyAlignment="1" applyBorder="1" applyFont="1">
      <alignment vertical="center"/>
    </xf>
    <xf borderId="103" fillId="0" fontId="2" numFmtId="166" xfId="0" applyAlignment="1" applyBorder="1" applyFont="1" applyNumberFormat="1">
      <alignment vertical="top"/>
    </xf>
    <xf borderId="79" fillId="0" fontId="3" numFmtId="167" xfId="0" applyAlignment="1" applyBorder="1" applyFont="1" applyNumberFormat="1">
      <alignment horizontal="center" vertical="top"/>
    </xf>
    <xf borderId="104" fillId="0" fontId="1" numFmtId="0" xfId="0" applyAlignment="1" applyBorder="1" applyFont="1">
      <alignment shrinkToFit="0" vertical="top" wrapText="1"/>
    </xf>
    <xf borderId="79" fillId="0" fontId="1" numFmtId="0" xfId="0" applyAlignment="1" applyBorder="1" applyFont="1">
      <alignment horizontal="center" vertical="top"/>
    </xf>
    <xf borderId="99" fillId="0" fontId="1" numFmtId="4" xfId="0" applyAlignment="1" applyBorder="1" applyFont="1" applyNumberFormat="1">
      <alignment horizontal="right" vertical="top"/>
    </xf>
    <xf borderId="86" fillId="0" fontId="1" numFmtId="4" xfId="0" applyAlignment="1" applyBorder="1" applyFont="1" applyNumberFormat="1">
      <alignment horizontal="right" vertical="top"/>
    </xf>
    <xf borderId="91" fillId="0" fontId="1" numFmtId="4" xfId="0" applyAlignment="1" applyBorder="1" applyFont="1" applyNumberFormat="1">
      <alignment horizontal="right" vertical="top"/>
    </xf>
    <xf borderId="90" fillId="0" fontId="1" numFmtId="4" xfId="0" applyAlignment="1" applyBorder="1" applyFont="1" applyNumberFormat="1">
      <alignment horizontal="right" vertical="top"/>
    </xf>
    <xf borderId="23" fillId="0" fontId="3" numFmtId="167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27" fillId="0" fontId="1" numFmtId="0" xfId="0" applyAlignment="1" applyBorder="1" applyFont="1">
      <alignment horizontal="center" vertical="top"/>
    </xf>
    <xf borderId="79" fillId="0" fontId="15" numFmtId="4" xfId="0" applyAlignment="1" applyBorder="1" applyFont="1" applyNumberFormat="1">
      <alignment horizontal="right" vertical="top"/>
    </xf>
    <xf borderId="79" fillId="0" fontId="1" numFmtId="0" xfId="0" applyAlignment="1" applyBorder="1" applyFont="1">
      <alignment shrinkToFit="0" vertical="top" wrapText="1"/>
    </xf>
    <xf borderId="27" fillId="0" fontId="3" numFmtId="167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88" fillId="0" fontId="3" numFmtId="167" xfId="0" applyAlignment="1" applyBorder="1" applyFont="1" applyNumberFormat="1">
      <alignment horizontal="center" vertical="top"/>
    </xf>
    <xf borderId="88" fillId="0" fontId="1" numFmtId="0" xfId="0" applyAlignment="1" applyBorder="1" applyFont="1">
      <alignment horizontal="center" vertical="top"/>
    </xf>
    <xf borderId="88" fillId="0" fontId="1" numFmtId="0" xfId="0" applyAlignment="1" applyBorder="1" applyFont="1">
      <alignment shrinkToFit="0" vertical="top" wrapText="1"/>
    </xf>
    <xf borderId="23" fillId="0" fontId="2" numFmtId="166" xfId="0" applyAlignment="1" applyBorder="1" applyFont="1" applyNumberFormat="1">
      <alignment vertical="top"/>
    </xf>
    <xf borderId="27" fillId="0" fontId="2" numFmtId="166" xfId="0" applyAlignment="1" applyBorder="1" applyFont="1" applyNumberFormat="1">
      <alignment vertical="top"/>
    </xf>
    <xf borderId="88" fillId="0" fontId="15" numFmtId="4" xfId="0" applyAlignment="1" applyBorder="1" applyFont="1" applyNumberFormat="1">
      <alignment horizontal="right" vertical="top"/>
    </xf>
    <xf borderId="105" fillId="7" fontId="20" numFmtId="166" xfId="0" applyAlignment="1" applyBorder="1" applyFont="1" applyNumberFormat="1">
      <alignment horizontal="left" shrinkToFit="0" vertical="center" wrapText="1"/>
    </xf>
    <xf borderId="106" fillId="0" fontId="11" numFmtId="0" xfId="0" applyBorder="1" applyFont="1"/>
    <xf borderId="107" fillId="0" fontId="11" numFmtId="0" xfId="0" applyBorder="1" applyFont="1"/>
    <xf borderId="19" fillId="0" fontId="3" numFmtId="167" xfId="0" applyAlignment="1" applyBorder="1" applyFont="1" applyNumberFormat="1">
      <alignment horizontal="center" vertical="top"/>
    </xf>
    <xf borderId="103" fillId="0" fontId="1" numFmtId="0" xfId="0" applyAlignment="1" applyBorder="1" applyFont="1">
      <alignment shrinkToFit="0" vertical="top" wrapText="1"/>
    </xf>
    <xf borderId="108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9" fillId="0" fontId="1" numFmtId="0" xfId="0" applyAlignment="1" applyBorder="1" applyFont="1">
      <alignment shrinkToFit="0" vertical="top" wrapText="1"/>
    </xf>
    <xf borderId="96" fillId="0" fontId="1" numFmtId="0" xfId="0" applyAlignment="1" applyBorder="1" applyFont="1">
      <alignment shrinkToFit="0" vertical="top" wrapText="1"/>
    </xf>
    <xf borderId="102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10" fillId="6" fontId="21" numFmtId="0" xfId="0" applyAlignment="1" applyBorder="1" applyFont="1">
      <alignment horizontal="left" shrinkToFit="0" vertical="top" wrapText="1"/>
    </xf>
    <xf borderId="111" fillId="6" fontId="2" numFmtId="4" xfId="0" applyAlignment="1" applyBorder="1" applyFont="1" applyNumberFormat="1">
      <alignment horizontal="right" vertical="top"/>
    </xf>
    <xf borderId="79" fillId="6" fontId="2" numFmtId="4" xfId="0" applyAlignment="1" applyBorder="1" applyFont="1" applyNumberFormat="1">
      <alignment horizontal="right" vertical="top"/>
    </xf>
    <xf borderId="53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24" fillId="0" fontId="2" numFmtId="4" xfId="0" applyAlignment="1" applyBorder="1" applyFont="1" applyNumberFormat="1">
      <alignment horizontal="right" vertical="top"/>
    </xf>
    <xf borderId="100" fillId="0" fontId="1" numFmtId="4" xfId="0" applyAlignment="1" applyBorder="1" applyFont="1" applyNumberFormat="1">
      <alignment horizontal="right" vertical="top"/>
    </xf>
    <xf borderId="81" fillId="6" fontId="2" numFmtId="166" xfId="0" applyAlignment="1" applyBorder="1" applyFont="1" applyNumberFormat="1">
      <alignment vertical="top"/>
    </xf>
    <xf borderId="112" fillId="6" fontId="3" numFmtId="49" xfId="0" applyAlignment="1" applyBorder="1" applyFont="1" applyNumberFormat="1">
      <alignment horizontal="center" vertical="top"/>
    </xf>
    <xf borderId="26" fillId="0" fontId="8" numFmtId="4" xfId="0" applyBorder="1" applyFont="1" applyNumberFormat="1"/>
    <xf borderId="70" fillId="0" fontId="22" numFmtId="0" xfId="0" applyAlignment="1" applyBorder="1" applyFont="1">
      <alignment shrinkToFit="0" vertical="top" wrapText="1"/>
    </xf>
    <xf borderId="110" fillId="6" fontId="2" numFmtId="0" xfId="0" applyAlignment="1" applyBorder="1" applyFont="1">
      <alignment shrinkToFit="0" vertical="top" wrapText="1"/>
    </xf>
    <xf borderId="89" fillId="6" fontId="20" numFmtId="0" xfId="0" applyAlignment="1" applyBorder="1" applyFont="1">
      <alignment horizontal="left" shrinkToFit="0" vertical="top" wrapText="1"/>
    </xf>
    <xf borderId="40" fillId="7" fontId="20" numFmtId="166" xfId="0" applyAlignment="1" applyBorder="1" applyFont="1" applyNumberFormat="1">
      <alignment vertical="center"/>
    </xf>
    <xf borderId="44" fillId="7" fontId="2" numFmtId="166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6" xfId="0" applyAlignment="1" applyBorder="1" applyFont="1" applyNumberFormat="1">
      <alignment vertical="center"/>
    </xf>
    <xf borderId="46" fillId="4" fontId="2" numFmtId="166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73" fillId="4" fontId="2" numFmtId="4" xfId="0" applyAlignment="1" applyBorder="1" applyFont="1" applyNumberFormat="1">
      <alignment horizontal="right" vertical="center"/>
    </xf>
    <xf borderId="102" fillId="4" fontId="2" numFmtId="4" xfId="0" applyAlignment="1" applyBorder="1" applyFont="1" applyNumberFormat="1">
      <alignment horizontal="right" vertical="center"/>
    </xf>
    <xf borderId="95" fillId="4" fontId="15" numFmtId="10" xfId="0" applyAlignment="1" applyBorder="1" applyFont="1" applyNumberFormat="1">
      <alignment horizontal="right" vertical="top"/>
    </xf>
    <xf borderId="76" fillId="4" fontId="2" numFmtId="0" xfId="0" applyAlignment="1" applyBorder="1" applyFont="1">
      <alignment shrinkToFit="0" vertical="center" wrapText="1"/>
    </xf>
    <xf borderId="0" fillId="0" fontId="1" numFmtId="166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6" xfId="0" applyAlignment="1" applyBorder="1" applyFont="1" applyNumberFormat="1">
      <alignment horizontal="left" vertical="center"/>
    </xf>
    <xf borderId="113" fillId="0" fontId="11" numFmtId="0" xfId="0" applyBorder="1" applyFont="1"/>
    <xf borderId="73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Alignment="1" applyFont="1" applyNumberFormat="1">
      <alignment horizontal="center"/>
    </xf>
    <xf borderId="0" fillId="0" fontId="4" numFmtId="4" xfId="0" applyFont="1" applyNumberFormat="1"/>
    <xf borderId="0" fillId="0" fontId="4" numFmtId="4" xfId="0" applyAlignment="1" applyFont="1" applyNumberFormat="1">
      <alignment horizontal="center" shrinkToFit="0" wrapText="1"/>
    </xf>
    <xf borderId="0" fillId="0" fontId="4" numFmtId="0" xfId="0" applyAlignment="1" applyFont="1">
      <alignment horizontal="left" shrinkToFit="0" wrapText="1"/>
    </xf>
    <xf borderId="0" fillId="0" fontId="34" numFmtId="4" xfId="0" applyAlignment="1" applyFont="1" applyNumberFormat="1">
      <alignment horizontal="center"/>
    </xf>
    <xf borderId="0" fillId="0" fontId="34" numFmtId="0" xfId="0" applyAlignment="1" applyFont="1">
      <alignment horizontal="right" shrinkToFit="0" wrapText="1"/>
    </xf>
    <xf borderId="0" fillId="0" fontId="35" numFmtId="0" xfId="0" applyAlignment="1" applyFont="1">
      <alignment horizontal="center" shrinkToFit="0" wrapText="1"/>
    </xf>
    <xf borderId="0" fillId="0" fontId="36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59" fillId="5" fontId="9" numFmtId="0" xfId="0" applyAlignment="1" applyBorder="1" applyFont="1">
      <alignment horizontal="center" shrinkToFit="0" vertical="center" wrapText="1"/>
    </xf>
    <xf borderId="58" fillId="0" fontId="11" numFmtId="0" xfId="0" applyBorder="1" applyFont="1"/>
    <xf borderId="60" fillId="0" fontId="11" numFmtId="0" xfId="0" applyBorder="1" applyFont="1"/>
    <xf borderId="59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Alignment="1" applyBorder="1" applyFont="1" applyNumberFormat="1">
      <alignment horizontal="center"/>
    </xf>
    <xf borderId="26" fillId="0" fontId="4" numFmtId="4" xfId="0" applyBorder="1" applyFont="1" applyNumberFormat="1"/>
    <xf borderId="26" fillId="0" fontId="4" numFmtId="0" xfId="0" applyAlignment="1" applyBorder="1" applyFont="1">
      <alignment horizontal="center" shrinkToFit="0" wrapText="1"/>
    </xf>
    <xf borderId="26" fillId="0" fontId="4" numFmtId="4" xfId="0" applyAlignment="1" applyBorder="1" applyFont="1" applyNumberFormat="1">
      <alignment horizontal="center" shrinkToFit="0" wrapText="1"/>
    </xf>
    <xf borderId="26" fillId="8" fontId="2" numFmtId="49" xfId="0" applyAlignment="1" applyBorder="1" applyFill="1" applyFont="1" applyNumberFormat="1">
      <alignment horizontal="center" vertical="top"/>
    </xf>
    <xf borderId="26" fillId="8" fontId="20" numFmtId="0" xfId="0" applyAlignment="1" applyBorder="1" applyFont="1">
      <alignment shrinkToFit="0" vertical="top" wrapText="1"/>
    </xf>
    <xf borderId="26" fillId="8" fontId="4" numFmtId="4" xfId="0" applyAlignment="1" applyBorder="1" applyFont="1" applyNumberFormat="1">
      <alignment horizontal="center"/>
    </xf>
    <xf borderId="26" fillId="8" fontId="4" numFmtId="0" xfId="0" applyAlignment="1" applyBorder="1" applyFont="1">
      <alignment shrinkToFit="0" wrapText="1"/>
    </xf>
    <xf borderId="26" fillId="8" fontId="4" numFmtId="4" xfId="0" applyBorder="1" applyFont="1" applyNumberFormat="1"/>
    <xf borderId="26" fillId="8" fontId="4" numFmtId="0" xfId="0" applyAlignment="1" applyBorder="1" applyFont="1">
      <alignment horizontal="center" shrinkToFit="0" wrapText="1"/>
    </xf>
    <xf borderId="26" fillId="8" fontId="4" numFmtId="4" xfId="0" applyAlignment="1" applyBorder="1" applyFont="1" applyNumberFormat="1">
      <alignment horizontal="center" shrinkToFit="0" wrapText="1"/>
    </xf>
    <xf borderId="65" fillId="0" fontId="3" numFmtId="49" xfId="0" applyAlignment="1" applyBorder="1" applyFont="1" applyNumberFormat="1">
      <alignment horizontal="center" vertical="center"/>
    </xf>
    <xf borderId="65" fillId="0" fontId="6" numFmtId="0" xfId="0" applyAlignment="1" applyBorder="1" applyFont="1">
      <alignment horizontal="center" shrinkToFit="0" vertical="center" wrapText="1"/>
    </xf>
    <xf borderId="65" fillId="0" fontId="1" numFmtId="4" xfId="0" applyAlignment="1" applyBorder="1" applyFont="1" applyNumberFormat="1">
      <alignment horizontal="center" vertical="center"/>
    </xf>
    <xf borderId="65" fillId="0" fontId="4" numFmtId="4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shrinkToFit="0" wrapText="1"/>
    </xf>
    <xf borderId="26" fillId="0" fontId="1" numFmtId="4" xfId="0" applyAlignment="1" applyBorder="1" applyFont="1" applyNumberFormat="1">
      <alignment horizontal="center" shrinkToFit="0" wrapText="1"/>
    </xf>
    <xf borderId="26" fillId="0" fontId="1" numFmtId="4" xfId="0" applyAlignment="1" applyBorder="1" applyFont="1" applyNumberFormat="1">
      <alignment horizontal="center" shrinkToFit="0" vertical="top" wrapText="1"/>
    </xf>
    <xf borderId="55" fillId="0" fontId="11" numFmtId="0" xfId="0" applyBorder="1" applyFont="1"/>
    <xf borderId="26" fillId="0" fontId="22" numFmtId="4" xfId="0" applyAlignment="1" applyBorder="1" applyFont="1" applyNumberFormat="1">
      <alignment shrinkToFit="0" wrapText="1"/>
    </xf>
    <xf borderId="26" fillId="0" fontId="1" numFmtId="0" xfId="0" applyAlignment="1" applyBorder="1" applyFont="1">
      <alignment shrinkToFit="0" vertical="center" wrapText="1"/>
    </xf>
    <xf borderId="26" fillId="0" fontId="22" numFmtId="4" xfId="0" applyAlignment="1" applyBorder="1" applyFont="1" applyNumberFormat="1">
      <alignment horizontal="center" shrinkToFit="0" vertical="center" wrapText="1"/>
    </xf>
    <xf borderId="26" fillId="0" fontId="1" numFmtId="4" xfId="0" applyAlignment="1" applyBorder="1" applyFont="1" applyNumberFormat="1">
      <alignment horizontal="center" shrinkToFit="0" vertical="center" wrapText="1"/>
    </xf>
    <xf borderId="22" fillId="0" fontId="11" numFmtId="0" xfId="0" applyBorder="1" applyFont="1"/>
    <xf borderId="65" fillId="0" fontId="4" numFmtId="4" xfId="0" applyAlignment="1" applyBorder="1" applyFont="1" applyNumberFormat="1">
      <alignment horizontal="center" vertical="center"/>
    </xf>
    <xf borderId="65" fillId="0" fontId="1" numFmtId="0" xfId="0" applyAlignment="1" applyBorder="1" applyFont="1">
      <alignment horizontal="center" shrinkToFit="0" vertical="center" wrapText="1"/>
    </xf>
    <xf borderId="59" fillId="0" fontId="4" numFmtId="49" xfId="0" applyAlignment="1" applyBorder="1" applyFont="1" applyNumberFormat="1">
      <alignment horizontal="right" shrinkToFit="0" wrapText="1"/>
    </xf>
    <xf borderId="26" fillId="8" fontId="21" numFmtId="0" xfId="0" applyAlignment="1" applyBorder="1" applyFont="1">
      <alignment shrinkToFit="0" vertical="top" wrapText="1"/>
    </xf>
    <xf borderId="65" fillId="0" fontId="2" numFmtId="49" xfId="0" applyAlignment="1" applyBorder="1" applyFont="1" applyNumberFormat="1">
      <alignment horizontal="center" vertical="center"/>
    </xf>
    <xf borderId="65" fillId="0" fontId="1" numFmtId="4" xfId="0" applyAlignment="1" applyBorder="1" applyFont="1" applyNumberFormat="1">
      <alignment horizontal="center" shrinkToFit="0" vertical="center" wrapText="1"/>
    </xf>
    <xf borderId="65" fillId="0" fontId="21" numFmtId="0" xfId="0" applyAlignment="1" applyBorder="1" applyFont="1">
      <alignment horizontal="center" shrinkToFit="0" vertical="center" wrapText="1"/>
    </xf>
    <xf borderId="26" fillId="0" fontId="22" numFmtId="4" xfId="0" applyAlignment="1" applyBorder="1" applyFont="1" applyNumberFormat="1">
      <alignment shrinkToFit="0" vertical="center" wrapText="1"/>
    </xf>
    <xf borderId="26" fillId="8" fontId="3" numFmtId="49" xfId="0" applyAlignment="1" applyBorder="1" applyFont="1" applyNumberFormat="1">
      <alignment horizontal="center" vertical="top"/>
    </xf>
    <xf borderId="65" fillId="0" fontId="4" numFmtId="0" xfId="0" applyAlignment="1" applyBorder="1" applyFont="1">
      <alignment horizontal="center" shrinkToFit="0" wrapText="1"/>
    </xf>
    <xf borderId="65" fillId="0" fontId="4" numFmtId="4" xfId="0" applyAlignment="1" applyBorder="1" applyFont="1" applyNumberFormat="1">
      <alignment horizontal="center"/>
    </xf>
    <xf borderId="26" fillId="0" fontId="22" numFmtId="0" xfId="0" applyAlignment="1" applyBorder="1" applyFont="1">
      <alignment horizontal="center" shrinkToFit="0" wrapText="1"/>
    </xf>
    <xf borderId="65" fillId="0" fontId="1" numFmtId="0" xfId="0" applyAlignment="1" applyBorder="1" applyFont="1">
      <alignment horizontal="center" shrinkToFit="0" wrapText="1"/>
    </xf>
    <xf borderId="26" fillId="8" fontId="3" numFmtId="0" xfId="0" applyAlignment="1" applyBorder="1" applyFont="1">
      <alignment horizontal="center" vertical="center"/>
    </xf>
    <xf borderId="26" fillId="8" fontId="2" numFmtId="0" xfId="0" applyAlignment="1" applyBorder="1" applyFont="1">
      <alignment vertical="center"/>
    </xf>
    <xf borderId="26" fillId="0" fontId="1" numFmtId="4" xfId="0" applyAlignment="1" applyBorder="1" applyFont="1" applyNumberFormat="1">
      <alignment horizontal="center"/>
    </xf>
    <xf borderId="26" fillId="0" fontId="1" numFmtId="4" xfId="0" applyAlignment="1" applyBorder="1" applyFont="1" applyNumberFormat="1">
      <alignment shrinkToFit="0" wrapText="1"/>
    </xf>
    <xf borderId="26" fillId="0" fontId="22" numFmtId="4" xfId="0" applyBorder="1" applyFont="1" applyNumberFormat="1"/>
    <xf borderId="65" fillId="0" fontId="1" numFmtId="0" xfId="0" applyAlignment="1" applyBorder="1" applyFont="1">
      <alignment horizontal="left" shrinkToFit="0" vertical="center" wrapText="1"/>
    </xf>
    <xf borderId="65" fillId="0" fontId="22" numFmtId="4" xfId="0" applyAlignment="1" applyBorder="1" applyFont="1" applyNumberFormat="1">
      <alignment horizontal="center" shrinkToFit="0" vertical="center" wrapText="1"/>
    </xf>
    <xf borderId="26" fillId="0" fontId="3" numFmtId="49" xfId="0" applyAlignment="1" applyBorder="1" applyFont="1" applyNumberFormat="1">
      <alignment horizontal="center" vertical="center"/>
    </xf>
    <xf borderId="26" fillId="0" fontId="1" numFmtId="4" xfId="0" applyAlignment="1" applyBorder="1" applyFont="1" applyNumberFormat="1">
      <alignment horizontal="center" vertical="center"/>
    </xf>
    <xf borderId="26" fillId="0" fontId="1" numFmtId="4" xfId="0" applyAlignment="1" applyBorder="1" applyFont="1" applyNumberFormat="1">
      <alignment shrinkToFit="0" vertical="center" wrapText="1"/>
    </xf>
    <xf borderId="26" fillId="0" fontId="4" numFmtId="4" xfId="0" applyAlignment="1" applyBorder="1" applyFont="1" applyNumberFormat="1">
      <alignment horizontal="center" shrinkToFit="0" vertical="center" wrapText="1"/>
    </xf>
    <xf borderId="26" fillId="0" fontId="1" numFmtId="4" xfId="0" applyAlignment="1" applyBorder="1" applyFont="1" applyNumberFormat="1">
      <alignment vertical="center"/>
    </xf>
    <xf borderId="26" fillId="8" fontId="2" numFmtId="4" xfId="0" applyAlignment="1" applyBorder="1" applyFont="1" applyNumberFormat="1">
      <alignment horizontal="center" shrinkToFit="0" wrapText="1"/>
    </xf>
    <xf borderId="26" fillId="8" fontId="2" numFmtId="0" xfId="0" applyAlignment="1" applyBorder="1" applyFont="1">
      <alignment shrinkToFit="0" wrapText="1"/>
    </xf>
    <xf borderId="26" fillId="8" fontId="2" numFmtId="4" xfId="0" applyAlignment="1" applyBorder="1" applyFont="1" applyNumberFormat="1">
      <alignment shrinkToFit="0" wrapText="1"/>
    </xf>
    <xf borderId="26" fillId="8" fontId="2" numFmtId="0" xfId="0" applyAlignment="1" applyBorder="1" applyFont="1">
      <alignment horizontal="left" shrinkToFit="0" wrapText="1"/>
    </xf>
    <xf borderId="26" fillId="0" fontId="3" numFmtId="167" xfId="0" applyAlignment="1" applyBorder="1" applyFont="1" applyNumberFormat="1">
      <alignment horizontal="center" vertical="center"/>
    </xf>
    <xf borderId="26" fillId="0" fontId="2" numFmtId="4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left" shrinkToFit="0" vertical="center" wrapText="1"/>
    </xf>
    <xf borderId="65" fillId="0" fontId="3" numFmtId="167" xfId="0" applyAlignment="1" applyBorder="1" applyFont="1" applyNumberFormat="1">
      <alignment horizontal="center" vertical="center"/>
    </xf>
    <xf borderId="65" fillId="0" fontId="2" numFmtId="4" xfId="0" applyAlignment="1" applyBorder="1" applyFont="1" applyNumberFormat="1">
      <alignment horizontal="center" shrinkToFit="0" vertical="center" wrapText="1"/>
    </xf>
    <xf borderId="26" fillId="8" fontId="21" numFmtId="0" xfId="0" applyAlignment="1" applyBorder="1" applyFont="1">
      <alignment horizontal="left" shrinkToFit="0" vertical="top" wrapText="1"/>
    </xf>
    <xf borderId="26" fillId="8" fontId="1" numFmtId="4" xfId="0" applyAlignment="1" applyBorder="1" applyFont="1" applyNumberFormat="1">
      <alignment shrinkToFit="0" wrapText="1"/>
    </xf>
    <xf borderId="26" fillId="0" fontId="1" numFmtId="0" xfId="0" applyAlignment="1" applyBorder="1" applyFont="1">
      <alignment horizontal="left" shrinkToFit="0" wrapText="1"/>
    </xf>
    <xf borderId="26" fillId="0" fontId="1" numFmtId="4" xfId="0" applyAlignment="1" applyBorder="1" applyFont="1" applyNumberFormat="1">
      <alignment horizontal="center" readingOrder="0" shrinkToFit="0" wrapText="1"/>
    </xf>
    <xf borderId="26" fillId="0" fontId="6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59" fillId="0" fontId="18" numFmtId="0" xfId="0" applyAlignment="1" applyBorder="1" applyFont="1">
      <alignment horizontal="left" shrinkToFit="0" wrapText="1"/>
    </xf>
    <xf borderId="26" fillId="0" fontId="18" numFmtId="4" xfId="0" applyAlignment="1" applyBorder="1" applyFont="1" applyNumberFormat="1">
      <alignment horizontal="center" shrinkToFit="0" wrapText="1"/>
    </xf>
    <xf borderId="26" fillId="0" fontId="18" numFmtId="0" xfId="0" applyAlignment="1" applyBorder="1" applyFont="1">
      <alignment shrinkToFit="0" wrapText="1"/>
    </xf>
    <xf borderId="26" fillId="0" fontId="18" numFmtId="4" xfId="0" applyAlignment="1" applyBorder="1" applyFont="1" applyNumberFormat="1">
      <alignment shrinkToFit="0" wrapText="1"/>
    </xf>
    <xf borderId="0" fillId="0" fontId="9" numFmtId="0" xfId="0" applyFont="1"/>
    <xf borderId="26" fillId="0" fontId="37" numFmtId="49" xfId="0" applyAlignment="1" applyBorder="1" applyFont="1" applyNumberFormat="1">
      <alignment horizontal="right" shrinkToFit="0" wrapText="1"/>
    </xf>
    <xf borderId="0" fillId="0" fontId="37" numFmtId="0" xfId="0" applyFont="1"/>
    <xf borderId="59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horizontal="center" shrinkToFit="0" wrapText="1"/>
    </xf>
    <xf borderId="26" fillId="0" fontId="9" numFmtId="0" xfId="0" applyAlignment="1" applyBorder="1" applyFont="1">
      <alignment shrinkToFit="0" wrapText="1"/>
    </xf>
    <xf borderId="26" fillId="0" fontId="9" numFmtId="4" xfId="0" applyAlignment="1" applyBorder="1" applyFont="1" applyNumberFormat="1">
      <alignment shrinkToFit="0" wrapText="1"/>
    </xf>
    <xf borderId="0" fillId="0" fontId="38" numFmtId="0" xfId="0" applyFont="1"/>
    <xf borderId="0" fillId="0" fontId="38" numFmtId="4" xfId="0" applyAlignment="1" applyFont="1" applyNumberFormat="1">
      <alignment horizontal="center"/>
    </xf>
    <xf borderId="0" fillId="0" fontId="38" numFmtId="4" xfId="0" applyFont="1" applyNumberFormat="1"/>
    <xf borderId="0" fillId="0" fontId="38" numFmtId="0" xfId="0" applyAlignment="1" applyFont="1">
      <alignment horizontal="center"/>
    </xf>
    <xf borderId="0" fillId="0" fontId="8" numFmtId="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4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4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4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8">
        <v>45778.0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13</v>
      </c>
      <c r="B15" s="2"/>
      <c r="C15" s="8">
        <v>45945.0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14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15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16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7"/>
      <c r="B22" s="7"/>
      <c r="C22" s="7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0"/>
      <c r="B23" s="21" t="s">
        <v>17</v>
      </c>
      <c r="C23" s="22"/>
      <c r="D23" s="23" t="s">
        <v>18</v>
      </c>
      <c r="E23" s="24"/>
      <c r="F23" s="24"/>
      <c r="G23" s="24"/>
      <c r="H23" s="24"/>
      <c r="I23" s="24"/>
      <c r="J23" s="25"/>
      <c r="K23" s="21" t="s">
        <v>19</v>
      </c>
      <c r="L23" s="22"/>
      <c r="M23" s="21" t="s">
        <v>20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21</v>
      </c>
      <c r="E24" s="31" t="s">
        <v>22</v>
      </c>
      <c r="F24" s="31" t="s">
        <v>23</v>
      </c>
      <c r="G24" s="31" t="s">
        <v>24</v>
      </c>
      <c r="H24" s="31" t="s">
        <v>25</v>
      </c>
      <c r="I24" s="32" t="s">
        <v>26</v>
      </c>
      <c r="J24" s="29"/>
      <c r="K24" s="28"/>
      <c r="L24" s="29"/>
      <c r="M24" s="28"/>
      <c r="N24" s="29"/>
      <c r="O24" s="7"/>
      <c r="P24" s="7"/>
      <c r="Q24" s="3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4"/>
      <c r="B25" s="35" t="s">
        <v>27</v>
      </c>
      <c r="C25" s="36" t="s">
        <v>28</v>
      </c>
      <c r="D25" s="35" t="s">
        <v>28</v>
      </c>
      <c r="E25" s="37" t="s">
        <v>28</v>
      </c>
      <c r="F25" s="37" t="s">
        <v>28</v>
      </c>
      <c r="G25" s="37" t="s">
        <v>28</v>
      </c>
      <c r="H25" s="37" t="s">
        <v>28</v>
      </c>
      <c r="I25" s="37" t="s">
        <v>27</v>
      </c>
      <c r="J25" s="38" t="s">
        <v>29</v>
      </c>
      <c r="K25" s="35" t="s">
        <v>27</v>
      </c>
      <c r="L25" s="36" t="s">
        <v>28</v>
      </c>
      <c r="M25" s="39" t="s">
        <v>27</v>
      </c>
      <c r="N25" s="40" t="s">
        <v>28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30</v>
      </c>
      <c r="B26" s="43" t="s">
        <v>31</v>
      </c>
      <c r="C26" s="44" t="s">
        <v>32</v>
      </c>
      <c r="D26" s="43" t="s">
        <v>33</v>
      </c>
      <c r="E26" s="45" t="s">
        <v>34</v>
      </c>
      <c r="F26" s="45" t="s">
        <v>35</v>
      </c>
      <c r="G26" s="45" t="s">
        <v>36</v>
      </c>
      <c r="H26" s="45" t="s">
        <v>37</v>
      </c>
      <c r="I26" s="45" t="s">
        <v>38</v>
      </c>
      <c r="J26" s="44" t="s">
        <v>39</v>
      </c>
      <c r="K26" s="43" t="s">
        <v>40</v>
      </c>
      <c r="L26" s="44" t="s">
        <v>41</v>
      </c>
      <c r="M26" s="43" t="s">
        <v>42</v>
      </c>
      <c r="N26" s="44" t="s">
        <v>43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44</v>
      </c>
      <c r="B27" s="49">
        <f t="shared" ref="B27:B28" si="1">C27/N27</f>
        <v>0.9708451977</v>
      </c>
      <c r="C27" s="50">
        <v>998990.0</v>
      </c>
      <c r="D27" s="51">
        <v>0.0</v>
      </c>
      <c r="E27" s="52">
        <v>0.0</v>
      </c>
      <c r="F27" s="52">
        <v>0.0</v>
      </c>
      <c r="G27" s="52">
        <v>0.0</v>
      </c>
      <c r="H27" s="52">
        <v>30000.0</v>
      </c>
      <c r="I27" s="53">
        <f t="shared" ref="I27:I28" si="2">J27/N27</f>
        <v>0.02915480228</v>
      </c>
      <c r="J27" s="50">
        <f>D27+E27+F27+G27+H27</f>
        <v>30000</v>
      </c>
      <c r="K27" s="49">
        <f t="shared" ref="K27:K28" si="3">L27/N27</f>
        <v>0</v>
      </c>
      <c r="L27" s="50">
        <f>'Кошторис  витрат'!S186</f>
        <v>0</v>
      </c>
      <c r="M27" s="54">
        <v>1.0</v>
      </c>
      <c r="N27" s="55">
        <f t="shared" ref="N27:N29" si="4">C27+J27+L27</f>
        <v>1028990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6" t="s">
        <v>45</v>
      </c>
      <c r="B28" s="57">
        <f t="shared" si="1"/>
        <v>0.970326116</v>
      </c>
      <c r="C28" s="58">
        <v>980990.0</v>
      </c>
      <c r="D28" s="59">
        <v>0.0</v>
      </c>
      <c r="E28" s="60">
        <v>0.0</v>
      </c>
      <c r="F28" s="60">
        <v>0.0</v>
      </c>
      <c r="G28" s="60">
        <v>0.0</v>
      </c>
      <c r="H28" s="60">
        <v>0.0</v>
      </c>
      <c r="I28" s="61">
        <f t="shared" si="2"/>
        <v>0.02967388401</v>
      </c>
      <c r="J28" s="58">
        <v>30000.0</v>
      </c>
      <c r="K28" s="57">
        <f t="shared" si="3"/>
        <v>0</v>
      </c>
      <c r="L28" s="58">
        <f>'Кошторис  витрат'!V186</f>
        <v>0</v>
      </c>
      <c r="M28" s="62">
        <v>1.0</v>
      </c>
      <c r="N28" s="63">
        <f t="shared" si="4"/>
        <v>1010990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4" t="s">
        <v>46</v>
      </c>
      <c r="B29" s="65">
        <f>C29/N28</f>
        <v>0.7905043571</v>
      </c>
      <c r="C29" s="66">
        <v>799192.0</v>
      </c>
      <c r="D29" s="67">
        <v>0.0</v>
      </c>
      <c r="E29" s="68">
        <v>0.0</v>
      </c>
      <c r="F29" s="68">
        <v>0.0</v>
      </c>
      <c r="G29" s="68">
        <v>0.0</v>
      </c>
      <c r="H29" s="68">
        <v>0.0</v>
      </c>
      <c r="I29" s="69">
        <f>J29/N28</f>
        <v>0</v>
      </c>
      <c r="J29" s="66">
        <f>D29+E29+F29+G29+H29</f>
        <v>0</v>
      </c>
      <c r="K29" s="65">
        <f>L29/N28</f>
        <v>0</v>
      </c>
      <c r="L29" s="66">
        <v>0.0</v>
      </c>
      <c r="M29" s="70">
        <f>(N29*M28)/N28</f>
        <v>0.7905043571</v>
      </c>
      <c r="N29" s="71">
        <f t="shared" si="4"/>
        <v>799192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2" t="s">
        <v>47</v>
      </c>
      <c r="B30" s="73">
        <f t="shared" ref="B30:N30" si="5">B28-B29</f>
        <v>0.1798217589</v>
      </c>
      <c r="C30" s="74">
        <f t="shared" si="5"/>
        <v>181798</v>
      </c>
      <c r="D30" s="75">
        <f t="shared" si="5"/>
        <v>0</v>
      </c>
      <c r="E30" s="76">
        <f t="shared" si="5"/>
        <v>0</v>
      </c>
      <c r="F30" s="76">
        <f t="shared" si="5"/>
        <v>0</v>
      </c>
      <c r="G30" s="76">
        <f t="shared" si="5"/>
        <v>0</v>
      </c>
      <c r="H30" s="76">
        <f t="shared" si="5"/>
        <v>0</v>
      </c>
      <c r="I30" s="77">
        <f t="shared" si="5"/>
        <v>0.02967388401</v>
      </c>
      <c r="J30" s="74">
        <f t="shared" si="5"/>
        <v>30000</v>
      </c>
      <c r="K30" s="78">
        <f t="shared" si="5"/>
        <v>0</v>
      </c>
      <c r="L30" s="74">
        <f t="shared" si="5"/>
        <v>0</v>
      </c>
      <c r="M30" s="79">
        <f t="shared" si="5"/>
        <v>0.2094956429</v>
      </c>
      <c r="N30" s="80">
        <f t="shared" si="5"/>
        <v>211798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48</v>
      </c>
      <c r="C32" s="82" t="s">
        <v>49</v>
      </c>
      <c r="D32" s="83"/>
      <c r="E32" s="83"/>
      <c r="F32" s="81"/>
      <c r="G32" s="84"/>
      <c r="H32" s="84"/>
      <c r="I32" s="85"/>
      <c r="J32" s="82" t="s">
        <v>50</v>
      </c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7"/>
      <c r="B33" s="7"/>
      <c r="C33" s="7"/>
      <c r="D33" s="86" t="s">
        <v>51</v>
      </c>
      <c r="E33" s="7"/>
      <c r="F33" s="87"/>
      <c r="G33" s="88" t="s">
        <v>52</v>
      </c>
      <c r="I33" s="18"/>
      <c r="J33" s="88" t="s">
        <v>53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C15:D15"/>
    <mergeCell ref="A23:A25"/>
    <mergeCell ref="B23:C24"/>
    <mergeCell ref="C32:E32"/>
    <mergeCell ref="D23:J23"/>
    <mergeCell ref="K23:L24"/>
    <mergeCell ref="M23:N24"/>
    <mergeCell ref="I24:J24"/>
    <mergeCell ref="J32:N32"/>
    <mergeCell ref="G33:H33"/>
    <mergeCell ref="J33:N33"/>
    <mergeCell ref="A1:B1"/>
    <mergeCell ref="H2:J2"/>
    <mergeCell ref="H3:J3"/>
    <mergeCell ref="C14:D14"/>
    <mergeCell ref="B18:N18"/>
    <mergeCell ref="B19:N19"/>
    <mergeCell ref="B20:N20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1.43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5.86"/>
    <col customWidth="1" min="11" max="11" width="9.86" outlineLevel="1"/>
    <col customWidth="1" min="12" max="12" width="8.57" outlineLevel="1"/>
    <col customWidth="1" min="13" max="13" width="9.71" outlineLevel="1"/>
    <col customWidth="1" min="14" max="14" width="9.0" outlineLevel="1"/>
    <col customWidth="1" min="15" max="15" width="8.29" outlineLevel="1"/>
    <col customWidth="1" min="16" max="16" width="10.57" outlineLevel="1"/>
    <col customWidth="1" min="17" max="17" width="9.0" outlineLevel="1"/>
    <col customWidth="1" min="18" max="18" width="7.86" outlineLevel="1"/>
    <col customWidth="1" min="19" max="19" width="9.57" outlineLevel="1"/>
    <col customWidth="1" min="20" max="20" width="9.14" outlineLevel="1"/>
    <col customWidth="1" min="21" max="21" width="8.14" outlineLevel="1"/>
    <col customWidth="1" min="22" max="22" width="9.86" outlineLevel="1"/>
    <col customWidth="1" min="23" max="24" width="15.43"/>
    <col customWidth="1" min="25" max="25" width="11.0"/>
    <col customWidth="1" min="26" max="26" width="11.57"/>
    <col customWidth="1" min="27" max="27" width="18.0"/>
    <col customWidth="1" min="28" max="28" width="14.0"/>
    <col customWidth="1" min="29" max="33" width="5.14"/>
  </cols>
  <sheetData>
    <row r="1" ht="18.0" customHeight="1">
      <c r="A1" s="89" t="s">
        <v>54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</v>
      </c>
      <c r="B2" s="93"/>
      <c r="C2" s="10" t="str">
        <f>'Фінансування'!C12</f>
        <v>ПРИВАТНЕ ПІДПРИЄМСТВО "ТЕЛЕРАДІОКОМПАНІЯ РЕГІОН"</v>
      </c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3"/>
      <c r="C3" s="10" t="str">
        <f>'Фінансування'!C13</f>
        <v>MeD1a_skills - Інклюзивна Медіашкола</v>
      </c>
      <c r="D3" s="96"/>
      <c r="E3" s="94"/>
      <c r="F3" s="94"/>
      <c r="G3" s="94"/>
      <c r="H3" s="94"/>
      <c r="I3" s="94"/>
      <c r="J3" s="94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99">
        <f>'Фінансування'!C14</f>
        <v>45778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99">
        <f>'Фінансування'!C15</f>
        <v>45945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100"/>
      <c r="D6" s="96"/>
      <c r="E6" s="101"/>
      <c r="F6" s="101"/>
      <c r="G6" s="101"/>
      <c r="H6" s="101"/>
      <c r="I6" s="101"/>
      <c r="J6" s="101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103"/>
      <c r="Y6" s="103"/>
      <c r="Z6" s="103"/>
      <c r="AA6" s="104"/>
      <c r="AB6" s="2"/>
      <c r="AC6" s="2"/>
      <c r="AD6" s="2"/>
      <c r="AE6" s="2"/>
      <c r="AF6" s="2"/>
      <c r="AG6" s="2"/>
    </row>
    <row r="7" ht="26.25" customHeight="1">
      <c r="A7" s="105" t="s">
        <v>55</v>
      </c>
      <c r="B7" s="106" t="s">
        <v>56</v>
      </c>
      <c r="C7" s="107" t="s">
        <v>57</v>
      </c>
      <c r="D7" s="107" t="s">
        <v>58</v>
      </c>
      <c r="E7" s="108" t="s">
        <v>59</v>
      </c>
      <c r="F7" s="24"/>
      <c r="G7" s="24"/>
      <c r="H7" s="24"/>
      <c r="I7" s="24"/>
      <c r="J7" s="25"/>
      <c r="K7" s="108" t="s">
        <v>60</v>
      </c>
      <c r="L7" s="24"/>
      <c r="M7" s="24"/>
      <c r="N7" s="24"/>
      <c r="O7" s="24"/>
      <c r="P7" s="25"/>
      <c r="Q7" s="108" t="s">
        <v>61</v>
      </c>
      <c r="R7" s="24"/>
      <c r="S7" s="24"/>
      <c r="T7" s="24"/>
      <c r="U7" s="24"/>
      <c r="V7" s="25"/>
      <c r="W7" s="109" t="s">
        <v>62</v>
      </c>
      <c r="X7" s="24"/>
      <c r="Y7" s="24"/>
      <c r="Z7" s="25"/>
      <c r="AA7" s="110" t="s">
        <v>63</v>
      </c>
      <c r="AB7" s="2"/>
      <c r="AC7" s="2"/>
      <c r="AD7" s="2"/>
      <c r="AE7" s="2"/>
      <c r="AF7" s="2"/>
      <c r="AG7" s="2"/>
    </row>
    <row r="8" ht="42.0" customHeight="1">
      <c r="A8" s="27"/>
      <c r="B8" s="111"/>
      <c r="C8" s="112"/>
      <c r="D8" s="112"/>
      <c r="E8" s="113" t="s">
        <v>64</v>
      </c>
      <c r="F8" s="24"/>
      <c r="G8" s="25"/>
      <c r="H8" s="113" t="s">
        <v>65</v>
      </c>
      <c r="I8" s="24"/>
      <c r="J8" s="25"/>
      <c r="K8" s="113" t="s">
        <v>64</v>
      </c>
      <c r="L8" s="24"/>
      <c r="M8" s="25"/>
      <c r="N8" s="113" t="s">
        <v>65</v>
      </c>
      <c r="O8" s="24"/>
      <c r="P8" s="25"/>
      <c r="Q8" s="113" t="s">
        <v>64</v>
      </c>
      <c r="R8" s="24"/>
      <c r="S8" s="25"/>
      <c r="T8" s="113" t="s">
        <v>65</v>
      </c>
      <c r="U8" s="24"/>
      <c r="V8" s="25"/>
      <c r="W8" s="110" t="s">
        <v>66</v>
      </c>
      <c r="X8" s="110" t="s">
        <v>67</v>
      </c>
      <c r="Y8" s="109" t="s">
        <v>68</v>
      </c>
      <c r="Z8" s="25"/>
      <c r="AA8" s="27"/>
      <c r="AB8" s="2"/>
      <c r="AC8" s="2"/>
      <c r="AD8" s="2"/>
      <c r="AE8" s="2"/>
      <c r="AF8" s="2"/>
      <c r="AG8" s="2"/>
    </row>
    <row r="9" ht="51.0" customHeight="1">
      <c r="A9" s="114"/>
      <c r="B9" s="115"/>
      <c r="C9" s="116"/>
      <c r="D9" s="116"/>
      <c r="E9" s="117" t="s">
        <v>69</v>
      </c>
      <c r="F9" s="118" t="s">
        <v>70</v>
      </c>
      <c r="G9" s="119" t="s">
        <v>71</v>
      </c>
      <c r="H9" s="117" t="s">
        <v>69</v>
      </c>
      <c r="I9" s="118" t="s">
        <v>70</v>
      </c>
      <c r="J9" s="119" t="s">
        <v>72</v>
      </c>
      <c r="K9" s="117" t="s">
        <v>69</v>
      </c>
      <c r="L9" s="118" t="s">
        <v>73</v>
      </c>
      <c r="M9" s="119" t="s">
        <v>74</v>
      </c>
      <c r="N9" s="117" t="s">
        <v>69</v>
      </c>
      <c r="O9" s="118" t="s">
        <v>73</v>
      </c>
      <c r="P9" s="119" t="s">
        <v>75</v>
      </c>
      <c r="Q9" s="117" t="s">
        <v>69</v>
      </c>
      <c r="R9" s="118" t="s">
        <v>73</v>
      </c>
      <c r="S9" s="119" t="s">
        <v>76</v>
      </c>
      <c r="T9" s="117" t="s">
        <v>69</v>
      </c>
      <c r="U9" s="118" t="s">
        <v>73</v>
      </c>
      <c r="V9" s="119" t="s">
        <v>77</v>
      </c>
      <c r="W9" s="34"/>
      <c r="X9" s="34"/>
      <c r="Y9" s="120" t="s">
        <v>78</v>
      </c>
      <c r="Z9" s="121" t="s">
        <v>27</v>
      </c>
      <c r="AA9" s="34"/>
      <c r="AB9" s="2"/>
      <c r="AC9" s="2"/>
      <c r="AD9" s="2"/>
      <c r="AE9" s="2"/>
      <c r="AF9" s="2"/>
      <c r="AG9" s="2"/>
    </row>
    <row r="10" ht="24.75" customHeight="1">
      <c r="A10" s="122">
        <v>1.0</v>
      </c>
      <c r="B10" s="122">
        <v>2.0</v>
      </c>
      <c r="C10" s="123">
        <v>3.0</v>
      </c>
      <c r="D10" s="123">
        <v>4.0</v>
      </c>
      <c r="E10" s="124">
        <v>5.0</v>
      </c>
      <c r="F10" s="124">
        <v>6.0</v>
      </c>
      <c r="G10" s="124">
        <v>7.0</v>
      </c>
      <c r="H10" s="124">
        <v>8.0</v>
      </c>
      <c r="I10" s="124">
        <v>9.0</v>
      </c>
      <c r="J10" s="124">
        <v>10.0</v>
      </c>
      <c r="K10" s="124">
        <v>11.0</v>
      </c>
      <c r="L10" s="124">
        <v>12.0</v>
      </c>
      <c r="M10" s="124">
        <v>13.0</v>
      </c>
      <c r="N10" s="124">
        <v>14.0</v>
      </c>
      <c r="O10" s="124">
        <v>15.0</v>
      </c>
      <c r="P10" s="124">
        <v>16.0</v>
      </c>
      <c r="Q10" s="124">
        <v>17.0</v>
      </c>
      <c r="R10" s="124">
        <v>18.0</v>
      </c>
      <c r="S10" s="124">
        <v>19.0</v>
      </c>
      <c r="T10" s="124">
        <v>20.0</v>
      </c>
      <c r="U10" s="124">
        <v>21.0</v>
      </c>
      <c r="V10" s="124">
        <v>22.0</v>
      </c>
      <c r="W10" s="124">
        <v>23.0</v>
      </c>
      <c r="X10" s="124">
        <v>24.0</v>
      </c>
      <c r="Y10" s="124">
        <v>25.0</v>
      </c>
      <c r="Z10" s="124">
        <v>26.0</v>
      </c>
      <c r="AA10" s="125">
        <v>27.0</v>
      </c>
      <c r="AB10" s="2"/>
      <c r="AC10" s="2"/>
      <c r="AD10" s="2"/>
      <c r="AE10" s="2"/>
      <c r="AF10" s="2"/>
      <c r="AG10" s="2"/>
    </row>
    <row r="11" ht="23.25" customHeight="1">
      <c r="A11" s="126" t="s">
        <v>79</v>
      </c>
      <c r="B11" s="127"/>
      <c r="C11" s="128" t="s">
        <v>80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1"/>
      <c r="X11" s="131"/>
      <c r="Y11" s="131"/>
      <c r="Z11" s="131"/>
      <c r="AA11" s="132"/>
      <c r="AB11" s="133"/>
      <c r="AC11" s="133"/>
      <c r="AD11" s="133"/>
      <c r="AE11" s="133"/>
      <c r="AF11" s="133"/>
      <c r="AG11" s="133"/>
    </row>
    <row r="12" ht="30.0" customHeight="1">
      <c r="A12" s="134" t="s">
        <v>81</v>
      </c>
      <c r="B12" s="135">
        <v>1.0</v>
      </c>
      <c r="C12" s="136" t="s">
        <v>82</v>
      </c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9"/>
      <c r="X12" s="139"/>
      <c r="Y12" s="139"/>
      <c r="Z12" s="139"/>
      <c r="AA12" s="140"/>
      <c r="AB12" s="9"/>
      <c r="AC12" s="10"/>
      <c r="AD12" s="10"/>
      <c r="AE12" s="10"/>
      <c r="AF12" s="10"/>
      <c r="AG12" s="10"/>
    </row>
    <row r="13" ht="30.0" customHeight="1">
      <c r="A13" s="141" t="s">
        <v>83</v>
      </c>
      <c r="B13" s="142" t="s">
        <v>84</v>
      </c>
      <c r="C13" s="143" t="s">
        <v>85</v>
      </c>
      <c r="D13" s="144"/>
      <c r="E13" s="145">
        <f>SUM(E14:E18)</f>
        <v>25</v>
      </c>
      <c r="F13" s="146"/>
      <c r="G13" s="147">
        <f t="shared" ref="G13:H13" si="1">SUM(G14:G18)</f>
        <v>165000</v>
      </c>
      <c r="H13" s="145">
        <f t="shared" si="1"/>
        <v>25</v>
      </c>
      <c r="I13" s="146"/>
      <c r="J13" s="148">
        <f>SUM(J14:J18)</f>
        <v>165000</v>
      </c>
      <c r="K13" s="145">
        <f>SUM(K14:K16)</f>
        <v>0</v>
      </c>
      <c r="L13" s="146"/>
      <c r="M13" s="147">
        <f t="shared" ref="M13:N13" si="2">SUM(M14:M16)</f>
        <v>0</v>
      </c>
      <c r="N13" s="145">
        <f t="shared" si="2"/>
        <v>0</v>
      </c>
      <c r="O13" s="146"/>
      <c r="P13" s="147">
        <f t="shared" ref="P13:Q13" si="3">SUM(P14:P16)</f>
        <v>0</v>
      </c>
      <c r="Q13" s="145">
        <f t="shared" si="3"/>
        <v>0</v>
      </c>
      <c r="R13" s="146"/>
      <c r="S13" s="147">
        <f t="shared" ref="S13:T13" si="4">SUM(S14:S16)</f>
        <v>0</v>
      </c>
      <c r="T13" s="145">
        <f t="shared" si="4"/>
        <v>0</v>
      </c>
      <c r="U13" s="146"/>
      <c r="V13" s="147">
        <f>SUM(V14:V16)</f>
        <v>0</v>
      </c>
      <c r="W13" s="147">
        <f t="shared" ref="W13:X13" si="5">SUM(W14:W18)</f>
        <v>165000</v>
      </c>
      <c r="X13" s="147">
        <f t="shared" si="5"/>
        <v>165000</v>
      </c>
      <c r="Y13" s="149">
        <f t="shared" ref="Y13:Y24" si="6">W13-X13</f>
        <v>0</v>
      </c>
      <c r="Z13" s="150">
        <f t="shared" ref="Z13:Z24" si="7">Y13/W13</f>
        <v>0</v>
      </c>
      <c r="AA13" s="151"/>
      <c r="AB13" s="152"/>
      <c r="AC13" s="152"/>
      <c r="AD13" s="152"/>
      <c r="AE13" s="152"/>
      <c r="AF13" s="152"/>
      <c r="AG13" s="152"/>
    </row>
    <row r="14" ht="30.0" customHeight="1">
      <c r="A14" s="153" t="s">
        <v>86</v>
      </c>
      <c r="B14" s="154" t="s">
        <v>87</v>
      </c>
      <c r="C14" s="155" t="s">
        <v>88</v>
      </c>
      <c r="D14" s="156" t="s">
        <v>89</v>
      </c>
      <c r="E14" s="157">
        <v>5.0</v>
      </c>
      <c r="F14" s="158">
        <v>10000.0</v>
      </c>
      <c r="G14" s="159">
        <f t="shared" ref="G14:G18" si="8">E14*F14</f>
        <v>50000</v>
      </c>
      <c r="H14" s="157">
        <v>5.0</v>
      </c>
      <c r="I14" s="159">
        <v>10000.0</v>
      </c>
      <c r="J14" s="160">
        <f t="shared" ref="J14:J18" si="9">H14*I14</f>
        <v>50000</v>
      </c>
      <c r="K14" s="161"/>
      <c r="L14" s="158"/>
      <c r="M14" s="159">
        <f t="shared" ref="M14:M18" si="10">K14*L14</f>
        <v>0</v>
      </c>
      <c r="N14" s="158"/>
      <c r="O14" s="158"/>
      <c r="P14" s="158">
        <f t="shared" ref="P14:P16" si="11">N14*O14</f>
        <v>0</v>
      </c>
      <c r="Q14" s="162"/>
      <c r="R14" s="163"/>
      <c r="S14" s="164">
        <f t="shared" ref="S14:S16" si="12">Q14*R14</f>
        <v>0</v>
      </c>
      <c r="T14" s="158"/>
      <c r="U14" s="158"/>
      <c r="V14" s="158">
        <f t="shared" ref="V14:V16" si="13">T14*U14</f>
        <v>0</v>
      </c>
      <c r="W14" s="165">
        <f t="shared" ref="W14:W18" si="14">G14+M14+S14</f>
        <v>50000</v>
      </c>
      <c r="X14" s="165">
        <f t="shared" ref="X14:X18" si="15">J14+P14+V14</f>
        <v>50000</v>
      </c>
      <c r="Y14" s="165">
        <f t="shared" si="6"/>
        <v>0</v>
      </c>
      <c r="Z14" s="166">
        <f t="shared" si="7"/>
        <v>0</v>
      </c>
      <c r="AA14" s="167"/>
      <c r="AB14" s="168"/>
      <c r="AC14" s="169"/>
      <c r="AD14" s="169"/>
      <c r="AE14" s="169"/>
      <c r="AF14" s="169"/>
      <c r="AG14" s="169"/>
    </row>
    <row r="15" ht="30.0" customHeight="1">
      <c r="A15" s="170" t="s">
        <v>86</v>
      </c>
      <c r="B15" s="171" t="s">
        <v>90</v>
      </c>
      <c r="C15" s="172" t="s">
        <v>91</v>
      </c>
      <c r="D15" s="173" t="s">
        <v>89</v>
      </c>
      <c r="E15" s="174">
        <v>5.0</v>
      </c>
      <c r="F15" s="160">
        <v>6000.0</v>
      </c>
      <c r="G15" s="175">
        <f t="shared" si="8"/>
        <v>30000</v>
      </c>
      <c r="H15" s="174">
        <v>5.0</v>
      </c>
      <c r="I15" s="175">
        <v>6000.0</v>
      </c>
      <c r="J15" s="160">
        <f t="shared" si="9"/>
        <v>30000</v>
      </c>
      <c r="K15" s="176"/>
      <c r="L15" s="160"/>
      <c r="M15" s="175">
        <f t="shared" si="10"/>
        <v>0</v>
      </c>
      <c r="N15" s="160"/>
      <c r="O15" s="160"/>
      <c r="P15" s="160">
        <f t="shared" si="11"/>
        <v>0</v>
      </c>
      <c r="Q15" s="160"/>
      <c r="R15" s="160"/>
      <c r="S15" s="160">
        <f t="shared" si="12"/>
        <v>0</v>
      </c>
      <c r="T15" s="160"/>
      <c r="U15" s="160"/>
      <c r="V15" s="160">
        <f t="shared" si="13"/>
        <v>0</v>
      </c>
      <c r="W15" s="177">
        <f t="shared" si="14"/>
        <v>30000</v>
      </c>
      <c r="X15" s="177">
        <f t="shared" si="15"/>
        <v>30000</v>
      </c>
      <c r="Y15" s="177">
        <f t="shared" si="6"/>
        <v>0</v>
      </c>
      <c r="Z15" s="178">
        <f t="shared" si="7"/>
        <v>0</v>
      </c>
      <c r="AA15" s="179"/>
      <c r="AB15" s="169"/>
      <c r="AC15" s="169"/>
      <c r="AD15" s="169"/>
      <c r="AE15" s="169"/>
      <c r="AF15" s="169"/>
      <c r="AG15" s="169"/>
    </row>
    <row r="16" ht="30.0" customHeight="1">
      <c r="A16" s="170" t="s">
        <v>86</v>
      </c>
      <c r="B16" s="180" t="s">
        <v>92</v>
      </c>
      <c r="C16" s="181" t="s">
        <v>93</v>
      </c>
      <c r="D16" s="182" t="s">
        <v>89</v>
      </c>
      <c r="E16" s="183">
        <v>5.0</v>
      </c>
      <c r="F16" s="184">
        <v>6000.0</v>
      </c>
      <c r="G16" s="185">
        <f t="shared" si="8"/>
        <v>30000</v>
      </c>
      <c r="H16" s="183">
        <v>5.0</v>
      </c>
      <c r="I16" s="185">
        <v>6000.0</v>
      </c>
      <c r="J16" s="186">
        <f t="shared" si="9"/>
        <v>30000</v>
      </c>
      <c r="K16" s="176"/>
      <c r="L16" s="160"/>
      <c r="M16" s="175">
        <f t="shared" si="10"/>
        <v>0</v>
      </c>
      <c r="N16" s="160"/>
      <c r="O16" s="160"/>
      <c r="P16" s="160">
        <f t="shared" si="11"/>
        <v>0</v>
      </c>
      <c r="Q16" s="160"/>
      <c r="R16" s="160"/>
      <c r="S16" s="160">
        <f t="shared" si="12"/>
        <v>0</v>
      </c>
      <c r="T16" s="160"/>
      <c r="U16" s="160"/>
      <c r="V16" s="160">
        <f t="shared" si="13"/>
        <v>0</v>
      </c>
      <c r="W16" s="177">
        <f t="shared" si="14"/>
        <v>30000</v>
      </c>
      <c r="X16" s="177">
        <f t="shared" si="15"/>
        <v>30000</v>
      </c>
      <c r="Y16" s="177">
        <f t="shared" si="6"/>
        <v>0</v>
      </c>
      <c r="Z16" s="178">
        <f t="shared" si="7"/>
        <v>0</v>
      </c>
      <c r="AA16" s="179"/>
      <c r="AB16" s="169"/>
      <c r="AC16" s="169"/>
      <c r="AD16" s="169"/>
      <c r="AE16" s="169"/>
      <c r="AF16" s="169"/>
      <c r="AG16" s="169"/>
    </row>
    <row r="17" ht="30.0" customHeight="1">
      <c r="A17" s="170" t="s">
        <v>86</v>
      </c>
      <c r="B17" s="180" t="s">
        <v>94</v>
      </c>
      <c r="C17" s="172" t="s">
        <v>95</v>
      </c>
      <c r="D17" s="173" t="s">
        <v>89</v>
      </c>
      <c r="E17" s="174">
        <v>5.0</v>
      </c>
      <c r="F17" s="160">
        <v>6000.0</v>
      </c>
      <c r="G17" s="175">
        <f t="shared" si="8"/>
        <v>30000</v>
      </c>
      <c r="H17" s="174">
        <v>5.0</v>
      </c>
      <c r="I17" s="175">
        <v>6000.0</v>
      </c>
      <c r="J17" s="160">
        <f t="shared" si="9"/>
        <v>30000</v>
      </c>
      <c r="K17" s="176"/>
      <c r="L17" s="160"/>
      <c r="M17" s="175">
        <f t="shared" si="10"/>
        <v>0</v>
      </c>
      <c r="N17" s="160"/>
      <c r="O17" s="160"/>
      <c r="P17" s="160"/>
      <c r="Q17" s="160"/>
      <c r="R17" s="160"/>
      <c r="S17" s="160"/>
      <c r="T17" s="160"/>
      <c r="U17" s="160"/>
      <c r="V17" s="160"/>
      <c r="W17" s="177">
        <f t="shared" si="14"/>
        <v>30000</v>
      </c>
      <c r="X17" s="177">
        <f t="shared" si="15"/>
        <v>30000</v>
      </c>
      <c r="Y17" s="177">
        <f t="shared" si="6"/>
        <v>0</v>
      </c>
      <c r="Z17" s="178">
        <f t="shared" si="7"/>
        <v>0</v>
      </c>
      <c r="AA17" s="179"/>
      <c r="AB17" s="169"/>
      <c r="AC17" s="169"/>
      <c r="AD17" s="169"/>
      <c r="AE17" s="169"/>
      <c r="AF17" s="169"/>
      <c r="AG17" s="169"/>
    </row>
    <row r="18" ht="30.0" customHeight="1">
      <c r="A18" s="187" t="s">
        <v>86</v>
      </c>
      <c r="B18" s="180" t="s">
        <v>96</v>
      </c>
      <c r="C18" s="188" t="s">
        <v>97</v>
      </c>
      <c r="D18" s="189" t="s">
        <v>89</v>
      </c>
      <c r="E18" s="190">
        <v>5.0</v>
      </c>
      <c r="F18" s="191">
        <v>5000.0</v>
      </c>
      <c r="G18" s="192">
        <f t="shared" si="8"/>
        <v>25000</v>
      </c>
      <c r="H18" s="190">
        <v>5.0</v>
      </c>
      <c r="I18" s="192">
        <v>5000.0</v>
      </c>
      <c r="J18" s="160">
        <f t="shared" si="9"/>
        <v>25000</v>
      </c>
      <c r="K18" s="162"/>
      <c r="L18" s="163"/>
      <c r="M18" s="164">
        <f t="shared" si="10"/>
        <v>0</v>
      </c>
      <c r="N18" s="191"/>
      <c r="O18" s="191"/>
      <c r="P18" s="191"/>
      <c r="Q18" s="191"/>
      <c r="R18" s="191"/>
      <c r="S18" s="191"/>
      <c r="T18" s="191"/>
      <c r="U18" s="191"/>
      <c r="V18" s="191"/>
      <c r="W18" s="193">
        <f t="shared" si="14"/>
        <v>25000</v>
      </c>
      <c r="X18" s="193">
        <f t="shared" si="15"/>
        <v>25000</v>
      </c>
      <c r="Y18" s="193">
        <f t="shared" si="6"/>
        <v>0</v>
      </c>
      <c r="Z18" s="194">
        <f t="shared" si="7"/>
        <v>0</v>
      </c>
      <c r="AA18" s="195"/>
      <c r="AB18" s="169"/>
      <c r="AC18" s="169"/>
      <c r="AD18" s="169"/>
      <c r="AE18" s="169"/>
      <c r="AF18" s="169"/>
      <c r="AG18" s="169"/>
    </row>
    <row r="19" ht="30.0" customHeight="1">
      <c r="A19" s="141" t="s">
        <v>83</v>
      </c>
      <c r="B19" s="196" t="s">
        <v>98</v>
      </c>
      <c r="C19" s="197" t="s">
        <v>99</v>
      </c>
      <c r="D19" s="144"/>
      <c r="E19" s="145">
        <v>0.0</v>
      </c>
      <c r="F19" s="146"/>
      <c r="G19" s="147">
        <v>0.0</v>
      </c>
      <c r="H19" s="145">
        <f>SUM(H20:H21)</f>
        <v>0</v>
      </c>
      <c r="I19" s="146"/>
      <c r="J19" s="198">
        <f t="shared" ref="J19:K19" si="16">SUM(J20:J21)</f>
        <v>0</v>
      </c>
      <c r="K19" s="145">
        <f t="shared" si="16"/>
        <v>0</v>
      </c>
      <c r="L19" s="146"/>
      <c r="M19" s="147">
        <f t="shared" ref="M19:N19" si="17">SUM(M20:M21)</f>
        <v>0</v>
      </c>
      <c r="N19" s="145">
        <f t="shared" si="17"/>
        <v>0</v>
      </c>
      <c r="O19" s="146"/>
      <c r="P19" s="147">
        <f t="shared" ref="P19:Q19" si="18">SUM(P20:P21)</f>
        <v>0</v>
      </c>
      <c r="Q19" s="145">
        <f t="shared" si="18"/>
        <v>0</v>
      </c>
      <c r="R19" s="146"/>
      <c r="S19" s="147">
        <f t="shared" ref="S19:T19" si="19">SUM(S20:S21)</f>
        <v>0</v>
      </c>
      <c r="T19" s="145">
        <f t="shared" si="19"/>
        <v>0</v>
      </c>
      <c r="U19" s="146"/>
      <c r="V19" s="147">
        <f t="shared" ref="V19:X19" si="20">SUM(V20:V21)</f>
        <v>0</v>
      </c>
      <c r="W19" s="147">
        <f t="shared" si="20"/>
        <v>0</v>
      </c>
      <c r="X19" s="199">
        <f t="shared" si="20"/>
        <v>0</v>
      </c>
      <c r="Y19" s="199">
        <f t="shared" si="6"/>
        <v>0</v>
      </c>
      <c r="Z19" s="199" t="str">
        <f t="shared" si="7"/>
        <v>#DIV/0!</v>
      </c>
      <c r="AA19" s="151"/>
      <c r="AB19" s="152"/>
      <c r="AC19" s="152"/>
      <c r="AD19" s="152"/>
      <c r="AE19" s="152"/>
      <c r="AF19" s="152"/>
      <c r="AG19" s="152"/>
    </row>
    <row r="20" ht="30.0" customHeight="1">
      <c r="A20" s="200" t="s">
        <v>86</v>
      </c>
      <c r="B20" s="201" t="s">
        <v>100</v>
      </c>
      <c r="C20" s="202" t="s">
        <v>101</v>
      </c>
      <c r="D20" s="203" t="s">
        <v>89</v>
      </c>
      <c r="E20" s="204">
        <v>0.0</v>
      </c>
      <c r="F20" s="184">
        <v>0.0</v>
      </c>
      <c r="G20" s="205">
        <f t="shared" ref="G20:G21" si="21">E20*F20</f>
        <v>0</v>
      </c>
      <c r="H20" s="157"/>
      <c r="I20" s="158"/>
      <c r="J20" s="206">
        <f t="shared" ref="J20:J21" si="22">H20*I20</f>
        <v>0</v>
      </c>
      <c r="K20" s="157"/>
      <c r="L20" s="158"/>
      <c r="M20" s="206">
        <f t="shared" ref="M20:M21" si="23">K20*L20</f>
        <v>0</v>
      </c>
      <c r="N20" s="157"/>
      <c r="O20" s="158"/>
      <c r="P20" s="206">
        <f t="shared" ref="P20:P21" si="24">N20*O20</f>
        <v>0</v>
      </c>
      <c r="Q20" s="157"/>
      <c r="R20" s="158"/>
      <c r="S20" s="206">
        <f t="shared" ref="S20:S21" si="25">Q20*R20</f>
        <v>0</v>
      </c>
      <c r="T20" s="157"/>
      <c r="U20" s="158"/>
      <c r="V20" s="206">
        <f t="shared" ref="V20:V21" si="26">T20*U20</f>
        <v>0</v>
      </c>
      <c r="W20" s="207">
        <f t="shared" ref="W20:W21" si="27">G20+M20+S20</f>
        <v>0</v>
      </c>
      <c r="X20" s="207">
        <f t="shared" ref="X20:X21" si="28">J20+P20+V20</f>
        <v>0</v>
      </c>
      <c r="Y20" s="207">
        <f t="shared" si="6"/>
        <v>0</v>
      </c>
      <c r="Z20" s="208" t="str">
        <f t="shared" si="7"/>
        <v>#DIV/0!</v>
      </c>
      <c r="AA20" s="209"/>
      <c r="AB20" s="169"/>
      <c r="AC20" s="169"/>
      <c r="AD20" s="169"/>
      <c r="AE20" s="169"/>
      <c r="AF20" s="169"/>
      <c r="AG20" s="169"/>
    </row>
    <row r="21" ht="30.0" customHeight="1">
      <c r="A21" s="187" t="s">
        <v>86</v>
      </c>
      <c r="B21" s="210" t="s">
        <v>102</v>
      </c>
      <c r="C21" s="211" t="s">
        <v>101</v>
      </c>
      <c r="D21" s="212" t="s">
        <v>89</v>
      </c>
      <c r="E21" s="213">
        <v>0.0</v>
      </c>
      <c r="F21" s="191">
        <v>0.0</v>
      </c>
      <c r="G21" s="214">
        <f t="shared" si="21"/>
        <v>0</v>
      </c>
      <c r="H21" s="190"/>
      <c r="I21" s="191"/>
      <c r="J21" s="214">
        <f t="shared" si="22"/>
        <v>0</v>
      </c>
      <c r="K21" s="190"/>
      <c r="L21" s="191"/>
      <c r="M21" s="214">
        <f t="shared" si="23"/>
        <v>0</v>
      </c>
      <c r="N21" s="190"/>
      <c r="O21" s="191"/>
      <c r="P21" s="214">
        <f t="shared" si="24"/>
        <v>0</v>
      </c>
      <c r="Q21" s="190"/>
      <c r="R21" s="191"/>
      <c r="S21" s="214">
        <f t="shared" si="25"/>
        <v>0</v>
      </c>
      <c r="T21" s="190"/>
      <c r="U21" s="191"/>
      <c r="V21" s="214">
        <f t="shared" si="26"/>
        <v>0</v>
      </c>
      <c r="W21" s="215">
        <f t="shared" si="27"/>
        <v>0</v>
      </c>
      <c r="X21" s="216">
        <f t="shared" si="28"/>
        <v>0</v>
      </c>
      <c r="Y21" s="216">
        <f t="shared" si="6"/>
        <v>0</v>
      </c>
      <c r="Z21" s="217" t="str">
        <f t="shared" si="7"/>
        <v>#DIV/0!</v>
      </c>
      <c r="AA21" s="218"/>
      <c r="AB21" s="169"/>
      <c r="AC21" s="169"/>
      <c r="AD21" s="169"/>
      <c r="AE21" s="169"/>
      <c r="AF21" s="169"/>
      <c r="AG21" s="169"/>
    </row>
    <row r="22" ht="30.0" customHeight="1">
      <c r="A22" s="141" t="s">
        <v>83</v>
      </c>
      <c r="B22" s="196" t="s">
        <v>103</v>
      </c>
      <c r="C22" s="219" t="s">
        <v>104</v>
      </c>
      <c r="D22" s="220"/>
      <c r="E22" s="145">
        <f>SUM(E23:E27)</f>
        <v>21</v>
      </c>
      <c r="F22" s="146"/>
      <c r="G22" s="147">
        <f t="shared" ref="G22:H22" si="29">SUM(G23:G27)</f>
        <v>158000</v>
      </c>
      <c r="H22" s="145">
        <f t="shared" si="29"/>
        <v>21</v>
      </c>
      <c r="I22" s="146"/>
      <c r="J22" s="147">
        <f t="shared" ref="J22:K22" si="30">SUM(J23:J27)</f>
        <v>158000</v>
      </c>
      <c r="K22" s="145">
        <f t="shared" si="30"/>
        <v>0</v>
      </c>
      <c r="L22" s="146"/>
      <c r="M22" s="147">
        <f t="shared" ref="M22:N22" si="31">SUM(M23:M27)</f>
        <v>0</v>
      </c>
      <c r="N22" s="145">
        <f t="shared" si="31"/>
        <v>0</v>
      </c>
      <c r="O22" s="146"/>
      <c r="P22" s="147">
        <f t="shared" ref="P22:Q22" si="32">SUM(P23:P27)</f>
        <v>0</v>
      </c>
      <c r="Q22" s="145">
        <f t="shared" si="32"/>
        <v>0</v>
      </c>
      <c r="R22" s="146"/>
      <c r="S22" s="147">
        <f t="shared" ref="S22:T22" si="33">SUM(S23:S27)</f>
        <v>0</v>
      </c>
      <c r="T22" s="145">
        <f t="shared" si="33"/>
        <v>0</v>
      </c>
      <c r="U22" s="146"/>
      <c r="V22" s="147">
        <f t="shared" ref="V22:X22" si="34">SUM(V23:V27)</f>
        <v>0</v>
      </c>
      <c r="W22" s="147">
        <f t="shared" si="34"/>
        <v>158000</v>
      </c>
      <c r="X22" s="147">
        <f t="shared" si="34"/>
        <v>158000</v>
      </c>
      <c r="Y22" s="149">
        <f t="shared" si="6"/>
        <v>0</v>
      </c>
      <c r="Z22" s="150">
        <f t="shared" si="7"/>
        <v>0</v>
      </c>
      <c r="AA22" s="151"/>
      <c r="AB22" s="152"/>
      <c r="AC22" s="152"/>
      <c r="AD22" s="152"/>
      <c r="AE22" s="152"/>
      <c r="AF22" s="152"/>
      <c r="AG22" s="152"/>
    </row>
    <row r="23" ht="30.0" customHeight="1">
      <c r="A23" s="221" t="s">
        <v>86</v>
      </c>
      <c r="B23" s="222" t="s">
        <v>105</v>
      </c>
      <c r="C23" s="223" t="s">
        <v>106</v>
      </c>
      <c r="D23" s="224" t="s">
        <v>89</v>
      </c>
      <c r="E23" s="184">
        <v>5.0</v>
      </c>
      <c r="F23" s="184">
        <v>10000.0</v>
      </c>
      <c r="G23" s="184">
        <f t="shared" ref="G23:G27" si="35">E23*F23</f>
        <v>50000</v>
      </c>
      <c r="H23" s="184">
        <v>5.0</v>
      </c>
      <c r="I23" s="184">
        <v>10000.0</v>
      </c>
      <c r="J23" s="184">
        <f t="shared" ref="J23:J27" si="36">H23*I23</f>
        <v>50000</v>
      </c>
      <c r="K23" s="157"/>
      <c r="L23" s="158"/>
      <c r="M23" s="206">
        <f t="shared" ref="M23:M24" si="37">K23*L23</f>
        <v>0</v>
      </c>
      <c r="N23" s="157"/>
      <c r="O23" s="158"/>
      <c r="P23" s="206">
        <f t="shared" ref="P23:P24" si="38">N23*O23</f>
        <v>0</v>
      </c>
      <c r="Q23" s="157"/>
      <c r="R23" s="158"/>
      <c r="S23" s="206">
        <f t="shared" ref="S23:S24" si="39">Q23*R23</f>
        <v>0</v>
      </c>
      <c r="T23" s="157"/>
      <c r="U23" s="158"/>
      <c r="V23" s="206">
        <f t="shared" ref="V23:V24" si="40">T23*U23</f>
        <v>0</v>
      </c>
      <c r="W23" s="207">
        <f t="shared" ref="W23:W27" si="41">G23+M23+S23</f>
        <v>50000</v>
      </c>
      <c r="X23" s="207">
        <f t="shared" ref="X23:X27" si="42">J23+P23+V23</f>
        <v>50000</v>
      </c>
      <c r="Y23" s="207">
        <f t="shared" si="6"/>
        <v>0</v>
      </c>
      <c r="Z23" s="208">
        <f t="shared" si="7"/>
        <v>0</v>
      </c>
      <c r="AA23" s="209"/>
      <c r="AB23" s="169"/>
      <c r="AC23" s="169"/>
      <c r="AD23" s="169"/>
      <c r="AE23" s="169"/>
      <c r="AF23" s="169"/>
      <c r="AG23" s="169"/>
    </row>
    <row r="24" ht="30.0" customHeight="1">
      <c r="A24" s="225" t="s">
        <v>86</v>
      </c>
      <c r="B24" s="226" t="s">
        <v>107</v>
      </c>
      <c r="C24" s="227" t="s">
        <v>108</v>
      </c>
      <c r="D24" s="228" t="s">
        <v>89</v>
      </c>
      <c r="E24" s="160">
        <v>5.0</v>
      </c>
      <c r="F24" s="160">
        <v>10000.0</v>
      </c>
      <c r="G24" s="160">
        <f t="shared" si="35"/>
        <v>50000</v>
      </c>
      <c r="H24" s="160">
        <v>5.0</v>
      </c>
      <c r="I24" s="160">
        <v>10000.0</v>
      </c>
      <c r="J24" s="160">
        <f t="shared" si="36"/>
        <v>50000</v>
      </c>
      <c r="K24" s="174"/>
      <c r="L24" s="160"/>
      <c r="M24" s="229">
        <f t="shared" si="37"/>
        <v>0</v>
      </c>
      <c r="N24" s="174"/>
      <c r="O24" s="160"/>
      <c r="P24" s="229">
        <f t="shared" si="38"/>
        <v>0</v>
      </c>
      <c r="Q24" s="174"/>
      <c r="R24" s="160"/>
      <c r="S24" s="229">
        <f t="shared" si="39"/>
        <v>0</v>
      </c>
      <c r="T24" s="174"/>
      <c r="U24" s="160"/>
      <c r="V24" s="229">
        <f t="shared" si="40"/>
        <v>0</v>
      </c>
      <c r="W24" s="207">
        <f t="shared" si="41"/>
        <v>50000</v>
      </c>
      <c r="X24" s="207">
        <f t="shared" si="42"/>
        <v>50000</v>
      </c>
      <c r="Y24" s="207">
        <f t="shared" si="6"/>
        <v>0</v>
      </c>
      <c r="Z24" s="208">
        <f t="shared" si="7"/>
        <v>0</v>
      </c>
      <c r="AA24" s="230"/>
      <c r="AB24" s="169"/>
      <c r="AC24" s="169"/>
      <c r="AD24" s="169"/>
      <c r="AE24" s="169"/>
      <c r="AF24" s="169"/>
      <c r="AG24" s="169"/>
    </row>
    <row r="25" ht="30.0" customHeight="1">
      <c r="A25" s="225" t="s">
        <v>86</v>
      </c>
      <c r="B25" s="231" t="s">
        <v>109</v>
      </c>
      <c r="C25" s="232" t="s">
        <v>110</v>
      </c>
      <c r="D25" s="228" t="s">
        <v>89</v>
      </c>
      <c r="E25" s="160">
        <v>5.0</v>
      </c>
      <c r="F25" s="160">
        <v>8000.0</v>
      </c>
      <c r="G25" s="160">
        <f t="shared" si="35"/>
        <v>40000</v>
      </c>
      <c r="H25" s="160">
        <v>5.0</v>
      </c>
      <c r="I25" s="160">
        <v>8000.0</v>
      </c>
      <c r="J25" s="160">
        <f t="shared" si="36"/>
        <v>40000</v>
      </c>
      <c r="K25" s="190"/>
      <c r="L25" s="191"/>
      <c r="M25" s="214"/>
      <c r="N25" s="190"/>
      <c r="O25" s="191"/>
      <c r="P25" s="214"/>
      <c r="Q25" s="190"/>
      <c r="R25" s="191"/>
      <c r="S25" s="214"/>
      <c r="T25" s="190"/>
      <c r="U25" s="191"/>
      <c r="V25" s="214"/>
      <c r="W25" s="207">
        <f t="shared" si="41"/>
        <v>40000</v>
      </c>
      <c r="X25" s="207">
        <f t="shared" si="42"/>
        <v>40000</v>
      </c>
      <c r="Y25" s="207"/>
      <c r="Z25" s="208"/>
      <c r="AA25" s="218"/>
      <c r="AB25" s="169"/>
      <c r="AC25" s="169"/>
      <c r="AD25" s="169"/>
      <c r="AE25" s="169"/>
      <c r="AF25" s="169"/>
      <c r="AG25" s="169"/>
    </row>
    <row r="26" ht="30.0" customHeight="1">
      <c r="A26" s="225" t="s">
        <v>86</v>
      </c>
      <c r="B26" s="231" t="s">
        <v>111</v>
      </c>
      <c r="C26" s="232" t="s">
        <v>112</v>
      </c>
      <c r="D26" s="228" t="s">
        <v>89</v>
      </c>
      <c r="E26" s="160">
        <v>3.0</v>
      </c>
      <c r="F26" s="160">
        <v>3000.0</v>
      </c>
      <c r="G26" s="160">
        <f t="shared" si="35"/>
        <v>9000</v>
      </c>
      <c r="H26" s="160">
        <v>3.0</v>
      </c>
      <c r="I26" s="160">
        <v>3000.0</v>
      </c>
      <c r="J26" s="160">
        <f t="shared" si="36"/>
        <v>9000</v>
      </c>
      <c r="K26" s="190"/>
      <c r="L26" s="191"/>
      <c r="M26" s="214"/>
      <c r="N26" s="190"/>
      <c r="O26" s="191"/>
      <c r="P26" s="214"/>
      <c r="Q26" s="190"/>
      <c r="R26" s="191"/>
      <c r="S26" s="214"/>
      <c r="T26" s="190"/>
      <c r="U26" s="191"/>
      <c r="V26" s="214"/>
      <c r="W26" s="207">
        <f t="shared" si="41"/>
        <v>9000</v>
      </c>
      <c r="X26" s="207">
        <f t="shared" si="42"/>
        <v>9000</v>
      </c>
      <c r="Y26" s="207"/>
      <c r="Z26" s="208"/>
      <c r="AA26" s="218"/>
      <c r="AB26" s="169"/>
      <c r="AC26" s="169"/>
      <c r="AD26" s="169"/>
      <c r="AE26" s="169"/>
      <c r="AF26" s="169"/>
      <c r="AG26" s="169"/>
    </row>
    <row r="27" ht="30.0" customHeight="1">
      <c r="A27" s="233" t="s">
        <v>86</v>
      </c>
      <c r="B27" s="234" t="s">
        <v>113</v>
      </c>
      <c r="C27" s="235" t="s">
        <v>114</v>
      </c>
      <c r="D27" s="236" t="s">
        <v>89</v>
      </c>
      <c r="E27" s="191">
        <v>3.0</v>
      </c>
      <c r="F27" s="191">
        <v>3000.0</v>
      </c>
      <c r="G27" s="191">
        <f t="shared" si="35"/>
        <v>9000</v>
      </c>
      <c r="H27" s="191">
        <v>3.0</v>
      </c>
      <c r="I27" s="191">
        <v>3000.0</v>
      </c>
      <c r="J27" s="191">
        <f t="shared" si="36"/>
        <v>9000</v>
      </c>
      <c r="K27" s="190"/>
      <c r="L27" s="191"/>
      <c r="M27" s="214">
        <f>K27*L27</f>
        <v>0</v>
      </c>
      <c r="N27" s="190"/>
      <c r="O27" s="191"/>
      <c r="P27" s="214">
        <f>N27*O27</f>
        <v>0</v>
      </c>
      <c r="Q27" s="190"/>
      <c r="R27" s="191"/>
      <c r="S27" s="214">
        <f>Q27*R27</f>
        <v>0</v>
      </c>
      <c r="T27" s="190"/>
      <c r="U27" s="191"/>
      <c r="V27" s="214">
        <f>T27*U27</f>
        <v>0</v>
      </c>
      <c r="W27" s="215">
        <f t="shared" si="41"/>
        <v>9000</v>
      </c>
      <c r="X27" s="216">
        <f t="shared" si="42"/>
        <v>9000</v>
      </c>
      <c r="Y27" s="216">
        <f t="shared" ref="Y27:Y35" si="49">W27-X27</f>
        <v>0</v>
      </c>
      <c r="Z27" s="217">
        <f t="shared" ref="Z27:Z35" si="50">Y27/W27</f>
        <v>0</v>
      </c>
      <c r="AA27" s="218"/>
      <c r="AB27" s="169"/>
      <c r="AC27" s="169"/>
      <c r="AD27" s="169"/>
      <c r="AE27" s="169"/>
      <c r="AF27" s="169"/>
      <c r="AG27" s="169"/>
    </row>
    <row r="28" ht="30.0" customHeight="1">
      <c r="A28" s="141" t="s">
        <v>81</v>
      </c>
      <c r="B28" s="237" t="s">
        <v>115</v>
      </c>
      <c r="C28" s="197" t="s">
        <v>116</v>
      </c>
      <c r="D28" s="144"/>
      <c r="E28" s="145">
        <f>SUM(E29:E31)</f>
        <v>323000</v>
      </c>
      <c r="F28" s="146"/>
      <c r="G28" s="147">
        <f t="shared" ref="G28:H28" si="43">SUM(G29:G31)</f>
        <v>71060</v>
      </c>
      <c r="H28" s="145">
        <f t="shared" si="43"/>
        <v>323000</v>
      </c>
      <c r="I28" s="146"/>
      <c r="J28" s="147">
        <f t="shared" ref="J28:K28" si="44">SUM(J29:J31)</f>
        <v>71060</v>
      </c>
      <c r="K28" s="145">
        <f t="shared" si="44"/>
        <v>0</v>
      </c>
      <c r="L28" s="146"/>
      <c r="M28" s="147">
        <f t="shared" ref="M28:N28" si="45">SUM(M29:M31)</f>
        <v>0</v>
      </c>
      <c r="N28" s="145">
        <f t="shared" si="45"/>
        <v>0</v>
      </c>
      <c r="O28" s="146"/>
      <c r="P28" s="147">
        <f t="shared" ref="P28:Q28" si="46">SUM(P29:P31)</f>
        <v>0</v>
      </c>
      <c r="Q28" s="145">
        <f t="shared" si="46"/>
        <v>0</v>
      </c>
      <c r="R28" s="146"/>
      <c r="S28" s="147">
        <f t="shared" ref="S28:T28" si="47">SUM(S29:S31)</f>
        <v>0</v>
      </c>
      <c r="T28" s="145">
        <f t="shared" si="47"/>
        <v>0</v>
      </c>
      <c r="U28" s="146"/>
      <c r="V28" s="147">
        <f t="shared" ref="V28:X28" si="48">SUM(V29:V31)</f>
        <v>0</v>
      </c>
      <c r="W28" s="147">
        <f t="shared" si="48"/>
        <v>71060</v>
      </c>
      <c r="X28" s="147">
        <f t="shared" si="48"/>
        <v>71060</v>
      </c>
      <c r="Y28" s="149">
        <f t="shared" si="49"/>
        <v>0</v>
      </c>
      <c r="Z28" s="150">
        <f t="shared" si="50"/>
        <v>0</v>
      </c>
      <c r="AA28" s="151"/>
      <c r="AB28" s="10"/>
      <c r="AC28" s="10"/>
      <c r="AD28" s="10"/>
      <c r="AE28" s="10"/>
      <c r="AF28" s="10"/>
      <c r="AG28" s="10"/>
    </row>
    <row r="29" ht="30.0" customHeight="1">
      <c r="A29" s="153" t="s">
        <v>86</v>
      </c>
      <c r="B29" s="154" t="s">
        <v>117</v>
      </c>
      <c r="C29" s="155" t="s">
        <v>118</v>
      </c>
      <c r="D29" s="156"/>
      <c r="E29" s="157">
        <f>G13</f>
        <v>165000</v>
      </c>
      <c r="F29" s="158">
        <v>0.22</v>
      </c>
      <c r="G29" s="206">
        <f t="shared" ref="G29:G31" si="51">E29*F29</f>
        <v>36300</v>
      </c>
      <c r="H29" s="157">
        <f>J13</f>
        <v>165000</v>
      </c>
      <c r="I29" s="158">
        <v>0.22</v>
      </c>
      <c r="J29" s="206">
        <f t="shared" ref="J29:J31" si="52">H29*I29</f>
        <v>36300</v>
      </c>
      <c r="K29" s="157">
        <f>M13</f>
        <v>0</v>
      </c>
      <c r="L29" s="158">
        <v>0.22</v>
      </c>
      <c r="M29" s="206">
        <f t="shared" ref="M29:M31" si="53">K29*L29</f>
        <v>0</v>
      </c>
      <c r="N29" s="157">
        <f>P13</f>
        <v>0</v>
      </c>
      <c r="O29" s="158">
        <v>0.22</v>
      </c>
      <c r="P29" s="206">
        <f t="shared" ref="P29:P31" si="54">N29*O29</f>
        <v>0</v>
      </c>
      <c r="Q29" s="157">
        <f>S13</f>
        <v>0</v>
      </c>
      <c r="R29" s="158">
        <v>0.22</v>
      </c>
      <c r="S29" s="206">
        <f t="shared" ref="S29:S31" si="55">Q29*R29</f>
        <v>0</v>
      </c>
      <c r="T29" s="157">
        <f>V13</f>
        <v>0</v>
      </c>
      <c r="U29" s="158">
        <v>0.22</v>
      </c>
      <c r="V29" s="206">
        <f t="shared" ref="V29:V31" si="56">T29*U29</f>
        <v>0</v>
      </c>
      <c r="W29" s="207">
        <f t="shared" ref="W29:W31" si="57">G29+M29+S29</f>
        <v>36300</v>
      </c>
      <c r="X29" s="207">
        <f t="shared" ref="X29:X31" si="58">J29+P29+V29</f>
        <v>36300</v>
      </c>
      <c r="Y29" s="207">
        <f t="shared" si="49"/>
        <v>0</v>
      </c>
      <c r="Z29" s="208">
        <f t="shared" si="50"/>
        <v>0</v>
      </c>
      <c r="AA29" s="209"/>
      <c r="AB29" s="168"/>
      <c r="AC29" s="169"/>
      <c r="AD29" s="169"/>
      <c r="AE29" s="169"/>
      <c r="AF29" s="169"/>
      <c r="AG29" s="169"/>
    </row>
    <row r="30" ht="30.0" customHeight="1">
      <c r="A30" s="170" t="s">
        <v>86</v>
      </c>
      <c r="B30" s="171" t="s">
        <v>119</v>
      </c>
      <c r="C30" s="172" t="s">
        <v>120</v>
      </c>
      <c r="D30" s="173"/>
      <c r="E30" s="174">
        <f>G19</f>
        <v>0</v>
      </c>
      <c r="F30" s="160">
        <v>0.22</v>
      </c>
      <c r="G30" s="229">
        <f t="shared" si="51"/>
        <v>0</v>
      </c>
      <c r="H30" s="174">
        <f>J19</f>
        <v>0</v>
      </c>
      <c r="I30" s="160">
        <v>0.22</v>
      </c>
      <c r="J30" s="229">
        <f t="shared" si="52"/>
        <v>0</v>
      </c>
      <c r="K30" s="174">
        <f>M19</f>
        <v>0</v>
      </c>
      <c r="L30" s="160">
        <v>0.22</v>
      </c>
      <c r="M30" s="229">
        <f t="shared" si="53"/>
        <v>0</v>
      </c>
      <c r="N30" s="174">
        <f>P19</f>
        <v>0</v>
      </c>
      <c r="O30" s="160">
        <v>0.22</v>
      </c>
      <c r="P30" s="229">
        <f t="shared" si="54"/>
        <v>0</v>
      </c>
      <c r="Q30" s="174">
        <f>S19</f>
        <v>0</v>
      </c>
      <c r="R30" s="160">
        <v>0.22</v>
      </c>
      <c r="S30" s="229">
        <f t="shared" si="55"/>
        <v>0</v>
      </c>
      <c r="T30" s="174">
        <f>V19</f>
        <v>0</v>
      </c>
      <c r="U30" s="160">
        <v>0.22</v>
      </c>
      <c r="V30" s="229">
        <f t="shared" si="56"/>
        <v>0</v>
      </c>
      <c r="W30" s="238">
        <f t="shared" si="57"/>
        <v>0</v>
      </c>
      <c r="X30" s="207">
        <f t="shared" si="58"/>
        <v>0</v>
      </c>
      <c r="Y30" s="207">
        <f t="shared" si="49"/>
        <v>0</v>
      </c>
      <c r="Z30" s="208" t="str">
        <f t="shared" si="50"/>
        <v>#DIV/0!</v>
      </c>
      <c r="AA30" s="230"/>
      <c r="AB30" s="169"/>
      <c r="AC30" s="169"/>
      <c r="AD30" s="169"/>
      <c r="AE30" s="169"/>
      <c r="AF30" s="169"/>
      <c r="AG30" s="169"/>
    </row>
    <row r="31" ht="30.0" customHeight="1">
      <c r="A31" s="187" t="s">
        <v>86</v>
      </c>
      <c r="B31" s="180" t="s">
        <v>121</v>
      </c>
      <c r="C31" s="239" t="s">
        <v>104</v>
      </c>
      <c r="D31" s="189"/>
      <c r="E31" s="190">
        <f>G22</f>
        <v>158000</v>
      </c>
      <c r="F31" s="191">
        <v>0.22</v>
      </c>
      <c r="G31" s="214">
        <f t="shared" si="51"/>
        <v>34760</v>
      </c>
      <c r="H31" s="190">
        <f>J22</f>
        <v>158000</v>
      </c>
      <c r="I31" s="191">
        <v>0.22</v>
      </c>
      <c r="J31" s="214">
        <f t="shared" si="52"/>
        <v>34760</v>
      </c>
      <c r="K31" s="190">
        <f>M22</f>
        <v>0</v>
      </c>
      <c r="L31" s="191">
        <v>0.22</v>
      </c>
      <c r="M31" s="214">
        <f t="shared" si="53"/>
        <v>0</v>
      </c>
      <c r="N31" s="190">
        <f>P22</f>
        <v>0</v>
      </c>
      <c r="O31" s="191">
        <v>0.22</v>
      </c>
      <c r="P31" s="214">
        <f t="shared" si="54"/>
        <v>0</v>
      </c>
      <c r="Q31" s="190">
        <f>S22</f>
        <v>0</v>
      </c>
      <c r="R31" s="191">
        <v>0.22</v>
      </c>
      <c r="S31" s="214">
        <f t="shared" si="55"/>
        <v>0</v>
      </c>
      <c r="T31" s="190">
        <f>V22</f>
        <v>0</v>
      </c>
      <c r="U31" s="191">
        <v>0.22</v>
      </c>
      <c r="V31" s="214">
        <f t="shared" si="56"/>
        <v>0</v>
      </c>
      <c r="W31" s="215">
        <f t="shared" si="57"/>
        <v>34760</v>
      </c>
      <c r="X31" s="216">
        <f t="shared" si="58"/>
        <v>34760</v>
      </c>
      <c r="Y31" s="216">
        <f t="shared" si="49"/>
        <v>0</v>
      </c>
      <c r="Z31" s="217">
        <f t="shared" si="50"/>
        <v>0</v>
      </c>
      <c r="AA31" s="218"/>
      <c r="AB31" s="169"/>
      <c r="AC31" s="169"/>
      <c r="AD31" s="169"/>
      <c r="AE31" s="169"/>
      <c r="AF31" s="169"/>
      <c r="AG31" s="169"/>
    </row>
    <row r="32" ht="30.0" customHeight="1">
      <c r="A32" s="141" t="s">
        <v>83</v>
      </c>
      <c r="B32" s="237" t="s">
        <v>122</v>
      </c>
      <c r="C32" s="197" t="s">
        <v>123</v>
      </c>
      <c r="D32" s="144"/>
      <c r="E32" s="145">
        <f>SUM(E33:E34)</f>
        <v>10</v>
      </c>
      <c r="F32" s="146"/>
      <c r="G32" s="147">
        <f t="shared" ref="G32:H32" si="59">SUM(G33:G34)</f>
        <v>100000</v>
      </c>
      <c r="H32" s="145">
        <f t="shared" si="59"/>
        <v>10</v>
      </c>
      <c r="I32" s="146"/>
      <c r="J32" s="147">
        <f t="shared" ref="J32:K32" si="60">SUM(J33:J34)</f>
        <v>100000</v>
      </c>
      <c r="K32" s="145">
        <f t="shared" si="60"/>
        <v>0</v>
      </c>
      <c r="L32" s="146"/>
      <c r="M32" s="147">
        <f t="shared" ref="M32:N32" si="61">SUM(M33:M34)</f>
        <v>0</v>
      </c>
      <c r="N32" s="145">
        <f t="shared" si="61"/>
        <v>0</v>
      </c>
      <c r="O32" s="146"/>
      <c r="P32" s="147">
        <f t="shared" ref="P32:Q32" si="62">SUM(P33:P34)</f>
        <v>0</v>
      </c>
      <c r="Q32" s="145">
        <f t="shared" si="62"/>
        <v>0</v>
      </c>
      <c r="R32" s="146"/>
      <c r="S32" s="147">
        <f t="shared" ref="S32:T32" si="63">SUM(S33:S34)</f>
        <v>0</v>
      </c>
      <c r="T32" s="145">
        <f t="shared" si="63"/>
        <v>0</v>
      </c>
      <c r="U32" s="146"/>
      <c r="V32" s="147">
        <f t="shared" ref="V32:X32" si="64">SUM(V33:V34)</f>
        <v>0</v>
      </c>
      <c r="W32" s="147">
        <f t="shared" si="64"/>
        <v>100000</v>
      </c>
      <c r="X32" s="147">
        <f t="shared" si="64"/>
        <v>100000</v>
      </c>
      <c r="Y32" s="147">
        <f t="shared" si="49"/>
        <v>0</v>
      </c>
      <c r="Z32" s="147">
        <f t="shared" si="50"/>
        <v>0</v>
      </c>
      <c r="AA32" s="151"/>
      <c r="AB32" s="10"/>
      <c r="AC32" s="10"/>
      <c r="AD32" s="10"/>
      <c r="AE32" s="10"/>
      <c r="AF32" s="10"/>
      <c r="AG32" s="10"/>
    </row>
    <row r="33" ht="30.0" customHeight="1">
      <c r="A33" s="153" t="s">
        <v>86</v>
      </c>
      <c r="B33" s="154" t="s">
        <v>124</v>
      </c>
      <c r="C33" s="155" t="s">
        <v>125</v>
      </c>
      <c r="D33" s="156" t="s">
        <v>89</v>
      </c>
      <c r="E33" s="157">
        <v>5.0</v>
      </c>
      <c r="F33" s="158">
        <v>10000.0</v>
      </c>
      <c r="G33" s="206">
        <f t="shared" ref="G33:G34" si="65">E33*F33</f>
        <v>50000</v>
      </c>
      <c r="H33" s="157">
        <v>5.0</v>
      </c>
      <c r="I33" s="158">
        <v>10000.0</v>
      </c>
      <c r="J33" s="206">
        <f t="shared" ref="J33:J34" si="66">H33*I33</f>
        <v>50000</v>
      </c>
      <c r="K33" s="157"/>
      <c r="L33" s="158"/>
      <c r="M33" s="206">
        <f t="shared" ref="M33:M34" si="67">K33*L33</f>
        <v>0</v>
      </c>
      <c r="N33" s="157"/>
      <c r="O33" s="158"/>
      <c r="P33" s="206">
        <f t="shared" ref="P33:P34" si="68">N33*O33</f>
        <v>0</v>
      </c>
      <c r="Q33" s="157"/>
      <c r="R33" s="158"/>
      <c r="S33" s="206">
        <f t="shared" ref="S33:S34" si="69">Q33*R33</f>
        <v>0</v>
      </c>
      <c r="T33" s="157"/>
      <c r="U33" s="158"/>
      <c r="V33" s="206">
        <f t="shared" ref="V33:V34" si="70">T33*U33</f>
        <v>0</v>
      </c>
      <c r="W33" s="207">
        <f t="shared" ref="W33:W34" si="71">G33+M33+S33</f>
        <v>50000</v>
      </c>
      <c r="X33" s="207">
        <f t="shared" ref="X33:X34" si="72">J33+P33+V33</f>
        <v>50000</v>
      </c>
      <c r="Y33" s="207">
        <f t="shared" si="49"/>
        <v>0</v>
      </c>
      <c r="Z33" s="208">
        <f t="shared" si="50"/>
        <v>0</v>
      </c>
      <c r="AA33" s="209"/>
      <c r="AB33" s="10"/>
      <c r="AC33" s="10"/>
      <c r="AD33" s="10"/>
      <c r="AE33" s="10"/>
      <c r="AF33" s="10"/>
      <c r="AG33" s="10"/>
    </row>
    <row r="34" ht="37.5" customHeight="1">
      <c r="A34" s="170" t="s">
        <v>86</v>
      </c>
      <c r="B34" s="171" t="s">
        <v>126</v>
      </c>
      <c r="C34" s="172" t="s">
        <v>127</v>
      </c>
      <c r="D34" s="173" t="s">
        <v>89</v>
      </c>
      <c r="E34" s="174">
        <v>5.0</v>
      </c>
      <c r="F34" s="160">
        <v>10000.0</v>
      </c>
      <c r="G34" s="229">
        <f t="shared" si="65"/>
        <v>50000</v>
      </c>
      <c r="H34" s="174">
        <v>5.0</v>
      </c>
      <c r="I34" s="160">
        <v>10000.0</v>
      </c>
      <c r="J34" s="229">
        <f t="shared" si="66"/>
        <v>50000</v>
      </c>
      <c r="K34" s="174"/>
      <c r="L34" s="160"/>
      <c r="M34" s="229">
        <f t="shared" si="67"/>
        <v>0</v>
      </c>
      <c r="N34" s="174"/>
      <c r="O34" s="160"/>
      <c r="P34" s="229">
        <f t="shared" si="68"/>
        <v>0</v>
      </c>
      <c r="Q34" s="174"/>
      <c r="R34" s="160"/>
      <c r="S34" s="229">
        <f t="shared" si="69"/>
        <v>0</v>
      </c>
      <c r="T34" s="174"/>
      <c r="U34" s="160"/>
      <c r="V34" s="229">
        <f t="shared" si="70"/>
        <v>0</v>
      </c>
      <c r="W34" s="238">
        <f t="shared" si="71"/>
        <v>50000</v>
      </c>
      <c r="X34" s="207">
        <f t="shared" si="72"/>
        <v>50000</v>
      </c>
      <c r="Y34" s="207">
        <f t="shared" si="49"/>
        <v>0</v>
      </c>
      <c r="Z34" s="208">
        <f t="shared" si="50"/>
        <v>0</v>
      </c>
      <c r="AA34" s="230"/>
      <c r="AB34" s="10"/>
      <c r="AC34" s="10"/>
      <c r="AD34" s="10"/>
      <c r="AE34" s="10"/>
      <c r="AF34" s="10"/>
      <c r="AG34" s="10"/>
    </row>
    <row r="35" ht="30.0" customHeight="1">
      <c r="A35" s="240" t="s">
        <v>128</v>
      </c>
      <c r="B35" s="241"/>
      <c r="C35" s="242"/>
      <c r="D35" s="243"/>
      <c r="E35" s="244"/>
      <c r="F35" s="245"/>
      <c r="G35" s="246">
        <f>G13+G19+G22+G28+G32</f>
        <v>494060</v>
      </c>
      <c r="H35" s="245"/>
      <c r="I35" s="245"/>
      <c r="J35" s="246">
        <f>J13+J19+J22+J28+J32</f>
        <v>494060</v>
      </c>
      <c r="K35" s="244"/>
      <c r="L35" s="247"/>
      <c r="M35" s="246">
        <f>M13+M19+M22+M28+M32</f>
        <v>0</v>
      </c>
      <c r="N35" s="244"/>
      <c r="O35" s="247"/>
      <c r="P35" s="246">
        <f>P13+P19+P22+P28+P32</f>
        <v>0</v>
      </c>
      <c r="Q35" s="244"/>
      <c r="R35" s="247"/>
      <c r="S35" s="246">
        <f>S13+S19+S22+S28+S32</f>
        <v>0</v>
      </c>
      <c r="T35" s="244"/>
      <c r="U35" s="247"/>
      <c r="V35" s="246">
        <f t="shared" ref="V35:X35" si="73">V13+V19+V22+V28+V32</f>
        <v>0</v>
      </c>
      <c r="W35" s="246">
        <f t="shared" si="73"/>
        <v>494060</v>
      </c>
      <c r="X35" s="248">
        <f t="shared" si="73"/>
        <v>494060</v>
      </c>
      <c r="Y35" s="249">
        <f t="shared" si="49"/>
        <v>0</v>
      </c>
      <c r="Z35" s="250">
        <f t="shared" si="50"/>
        <v>0</v>
      </c>
      <c r="AA35" s="251"/>
      <c r="AB35" s="9"/>
      <c r="AC35" s="10"/>
      <c r="AD35" s="10"/>
      <c r="AE35" s="10"/>
      <c r="AF35" s="10"/>
      <c r="AG35" s="10"/>
    </row>
    <row r="36" ht="30.0" customHeight="1">
      <c r="A36" s="252" t="s">
        <v>81</v>
      </c>
      <c r="B36" s="253">
        <v>2.0</v>
      </c>
      <c r="C36" s="254" t="s">
        <v>129</v>
      </c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7"/>
      <c r="X36" s="257"/>
      <c r="Y36" s="258"/>
      <c r="Z36" s="257"/>
      <c r="AA36" s="259"/>
      <c r="AB36" s="10"/>
      <c r="AC36" s="10"/>
      <c r="AD36" s="10"/>
      <c r="AE36" s="10"/>
      <c r="AF36" s="10"/>
      <c r="AG36" s="10"/>
    </row>
    <row r="37" ht="30.0" customHeight="1">
      <c r="A37" s="260" t="s">
        <v>83</v>
      </c>
      <c r="B37" s="261" t="s">
        <v>130</v>
      </c>
      <c r="C37" s="262" t="s">
        <v>131</v>
      </c>
      <c r="D37" s="263"/>
      <c r="E37" s="264">
        <f>SUM(E38:E40)</f>
        <v>0</v>
      </c>
      <c r="F37" s="265"/>
      <c r="G37" s="266">
        <f t="shared" ref="G37:H37" si="74">SUM(G38:G40)</f>
        <v>0</v>
      </c>
      <c r="H37" s="264">
        <f t="shared" si="74"/>
        <v>0</v>
      </c>
      <c r="I37" s="265"/>
      <c r="J37" s="266">
        <f t="shared" ref="J37:K37" si="75">SUM(J38:J40)</f>
        <v>0</v>
      </c>
      <c r="K37" s="264">
        <f t="shared" si="75"/>
        <v>0</v>
      </c>
      <c r="L37" s="265"/>
      <c r="M37" s="266">
        <f t="shared" ref="M37:N37" si="76">SUM(M38:M40)</f>
        <v>0</v>
      </c>
      <c r="N37" s="264">
        <f t="shared" si="76"/>
        <v>0</v>
      </c>
      <c r="O37" s="265"/>
      <c r="P37" s="266">
        <f t="shared" ref="P37:Q37" si="77">SUM(P38:P40)</f>
        <v>0</v>
      </c>
      <c r="Q37" s="264">
        <f t="shared" si="77"/>
        <v>0</v>
      </c>
      <c r="R37" s="265"/>
      <c r="S37" s="266">
        <f t="shared" ref="S37:T37" si="78">SUM(S38:S40)</f>
        <v>0</v>
      </c>
      <c r="T37" s="264">
        <f t="shared" si="78"/>
        <v>0</v>
      </c>
      <c r="U37" s="265"/>
      <c r="V37" s="266">
        <f t="shared" ref="V37:X37" si="79">SUM(V38:V40)</f>
        <v>0</v>
      </c>
      <c r="W37" s="266">
        <f t="shared" si="79"/>
        <v>0</v>
      </c>
      <c r="X37" s="267">
        <f t="shared" si="79"/>
        <v>0</v>
      </c>
      <c r="Y37" s="268">
        <f t="shared" ref="Y37:Y49" si="80">W37-X37</f>
        <v>0</v>
      </c>
      <c r="Z37" s="269" t="str">
        <f t="shared" ref="Z37:Z49" si="81">Y37/W37</f>
        <v>#DIV/0!</v>
      </c>
      <c r="AA37" s="270"/>
      <c r="AB37" s="271"/>
      <c r="AC37" s="152"/>
      <c r="AD37" s="152"/>
      <c r="AE37" s="152"/>
      <c r="AF37" s="152"/>
      <c r="AG37" s="152"/>
    </row>
    <row r="38" ht="30.0" customHeight="1">
      <c r="A38" s="170" t="s">
        <v>86</v>
      </c>
      <c r="B38" s="171" t="s">
        <v>132</v>
      </c>
      <c r="C38" s="172" t="s">
        <v>133</v>
      </c>
      <c r="D38" s="173" t="s">
        <v>134</v>
      </c>
      <c r="E38" s="174"/>
      <c r="F38" s="160"/>
      <c r="G38" s="229">
        <f t="shared" ref="G38:G40" si="82">E38*F38</f>
        <v>0</v>
      </c>
      <c r="H38" s="174"/>
      <c r="I38" s="160"/>
      <c r="J38" s="229">
        <f t="shared" ref="J38:J40" si="83">H38*I38</f>
        <v>0</v>
      </c>
      <c r="K38" s="174"/>
      <c r="L38" s="160"/>
      <c r="M38" s="229">
        <f t="shared" ref="M38:M40" si="84">K38*L38</f>
        <v>0</v>
      </c>
      <c r="N38" s="174"/>
      <c r="O38" s="160"/>
      <c r="P38" s="229">
        <f t="shared" ref="P38:P40" si="85">N38*O38</f>
        <v>0</v>
      </c>
      <c r="Q38" s="174"/>
      <c r="R38" s="160"/>
      <c r="S38" s="229">
        <f t="shared" ref="S38:S40" si="86">Q38*R38</f>
        <v>0</v>
      </c>
      <c r="T38" s="174"/>
      <c r="U38" s="160"/>
      <c r="V38" s="229">
        <f t="shared" ref="V38:V40" si="87">T38*U38</f>
        <v>0</v>
      </c>
      <c r="W38" s="238">
        <f t="shared" ref="W38:W40" si="88">G38+M38+S38</f>
        <v>0</v>
      </c>
      <c r="X38" s="207">
        <f t="shared" ref="X38:X40" si="89">J38+P38+V38</f>
        <v>0</v>
      </c>
      <c r="Y38" s="207">
        <f t="shared" si="80"/>
        <v>0</v>
      </c>
      <c r="Z38" s="208" t="str">
        <f t="shared" si="81"/>
        <v>#DIV/0!</v>
      </c>
      <c r="AA38" s="230"/>
      <c r="AB38" s="169"/>
      <c r="AC38" s="169"/>
      <c r="AD38" s="169"/>
      <c r="AE38" s="169"/>
      <c r="AF38" s="169"/>
      <c r="AG38" s="169"/>
    </row>
    <row r="39" ht="30.0" customHeight="1">
      <c r="A39" s="170" t="s">
        <v>86</v>
      </c>
      <c r="B39" s="171" t="s">
        <v>135</v>
      </c>
      <c r="C39" s="172" t="s">
        <v>133</v>
      </c>
      <c r="D39" s="173" t="s">
        <v>134</v>
      </c>
      <c r="E39" s="174"/>
      <c r="F39" s="160"/>
      <c r="G39" s="229">
        <f t="shared" si="82"/>
        <v>0</v>
      </c>
      <c r="H39" s="174"/>
      <c r="I39" s="160"/>
      <c r="J39" s="229">
        <f t="shared" si="83"/>
        <v>0</v>
      </c>
      <c r="K39" s="174"/>
      <c r="L39" s="160"/>
      <c r="M39" s="229">
        <f t="shared" si="84"/>
        <v>0</v>
      </c>
      <c r="N39" s="174"/>
      <c r="O39" s="160"/>
      <c r="P39" s="229">
        <f t="shared" si="85"/>
        <v>0</v>
      </c>
      <c r="Q39" s="174"/>
      <c r="R39" s="160"/>
      <c r="S39" s="229">
        <f t="shared" si="86"/>
        <v>0</v>
      </c>
      <c r="T39" s="174"/>
      <c r="U39" s="160"/>
      <c r="V39" s="229">
        <f t="shared" si="87"/>
        <v>0</v>
      </c>
      <c r="W39" s="238">
        <f t="shared" si="88"/>
        <v>0</v>
      </c>
      <c r="X39" s="207">
        <f t="shared" si="89"/>
        <v>0</v>
      </c>
      <c r="Y39" s="207">
        <f t="shared" si="80"/>
        <v>0</v>
      </c>
      <c r="Z39" s="208" t="str">
        <f t="shared" si="81"/>
        <v>#DIV/0!</v>
      </c>
      <c r="AA39" s="230"/>
      <c r="AB39" s="169"/>
      <c r="AC39" s="169"/>
      <c r="AD39" s="169"/>
      <c r="AE39" s="169"/>
      <c r="AF39" s="169"/>
      <c r="AG39" s="169"/>
    </row>
    <row r="40" ht="30.0" customHeight="1">
      <c r="A40" s="272" t="s">
        <v>86</v>
      </c>
      <c r="B40" s="273" t="s">
        <v>136</v>
      </c>
      <c r="C40" s="172" t="s">
        <v>133</v>
      </c>
      <c r="D40" s="182" t="s">
        <v>134</v>
      </c>
      <c r="E40" s="274"/>
      <c r="F40" s="275"/>
      <c r="G40" s="276">
        <f t="shared" si="82"/>
        <v>0</v>
      </c>
      <c r="H40" s="274"/>
      <c r="I40" s="275"/>
      <c r="J40" s="276">
        <f t="shared" si="83"/>
        <v>0</v>
      </c>
      <c r="K40" s="274"/>
      <c r="L40" s="275"/>
      <c r="M40" s="276">
        <f t="shared" si="84"/>
        <v>0</v>
      </c>
      <c r="N40" s="274"/>
      <c r="O40" s="275"/>
      <c r="P40" s="276">
        <f t="shared" si="85"/>
        <v>0</v>
      </c>
      <c r="Q40" s="274"/>
      <c r="R40" s="275"/>
      <c r="S40" s="276">
        <f t="shared" si="86"/>
        <v>0</v>
      </c>
      <c r="T40" s="274"/>
      <c r="U40" s="275"/>
      <c r="V40" s="276">
        <f t="shared" si="87"/>
        <v>0</v>
      </c>
      <c r="W40" s="215">
        <f t="shared" si="88"/>
        <v>0</v>
      </c>
      <c r="X40" s="207">
        <f t="shared" si="89"/>
        <v>0</v>
      </c>
      <c r="Y40" s="207">
        <f t="shared" si="80"/>
        <v>0</v>
      </c>
      <c r="Z40" s="208" t="str">
        <f t="shared" si="81"/>
        <v>#DIV/0!</v>
      </c>
      <c r="AA40" s="277"/>
      <c r="AB40" s="169"/>
      <c r="AC40" s="169"/>
      <c r="AD40" s="169"/>
      <c r="AE40" s="169"/>
      <c r="AF40" s="169"/>
      <c r="AG40" s="169"/>
    </row>
    <row r="41" ht="30.0" customHeight="1">
      <c r="A41" s="260" t="s">
        <v>83</v>
      </c>
      <c r="B41" s="261" t="s">
        <v>137</v>
      </c>
      <c r="C41" s="278" t="s">
        <v>138</v>
      </c>
      <c r="D41" s="279"/>
      <c r="E41" s="280">
        <f>SUM(E42:E44)</f>
        <v>0</v>
      </c>
      <c r="F41" s="268"/>
      <c r="G41" s="281">
        <f t="shared" ref="G41:H41" si="90">SUM(G42:G44)</f>
        <v>0</v>
      </c>
      <c r="H41" s="280">
        <f t="shared" si="90"/>
        <v>0</v>
      </c>
      <c r="I41" s="268"/>
      <c r="J41" s="281">
        <f t="shared" ref="J41:K41" si="91">SUM(J42:J44)</f>
        <v>0</v>
      </c>
      <c r="K41" s="280">
        <f t="shared" si="91"/>
        <v>0</v>
      </c>
      <c r="L41" s="268"/>
      <c r="M41" s="281">
        <f t="shared" ref="M41:N41" si="92">SUM(M42:M44)</f>
        <v>0</v>
      </c>
      <c r="N41" s="280">
        <f t="shared" si="92"/>
        <v>0</v>
      </c>
      <c r="O41" s="268"/>
      <c r="P41" s="281">
        <f t="shared" ref="P41:Q41" si="93">SUM(P42:P44)</f>
        <v>0</v>
      </c>
      <c r="Q41" s="280">
        <f t="shared" si="93"/>
        <v>0</v>
      </c>
      <c r="R41" s="268"/>
      <c r="S41" s="281">
        <f t="shared" ref="S41:T41" si="94">SUM(S42:S44)</f>
        <v>0</v>
      </c>
      <c r="T41" s="280">
        <f t="shared" si="94"/>
        <v>0</v>
      </c>
      <c r="U41" s="268"/>
      <c r="V41" s="281">
        <f t="shared" ref="V41:X41" si="95">SUM(V42:V44)</f>
        <v>0</v>
      </c>
      <c r="W41" s="281">
        <f t="shared" si="95"/>
        <v>0</v>
      </c>
      <c r="X41" s="281">
        <f t="shared" si="95"/>
        <v>0</v>
      </c>
      <c r="Y41" s="282">
        <f t="shared" si="80"/>
        <v>0</v>
      </c>
      <c r="Z41" s="282" t="str">
        <f t="shared" si="81"/>
        <v>#DIV/0!</v>
      </c>
      <c r="AA41" s="283"/>
      <c r="AB41" s="152"/>
      <c r="AC41" s="152"/>
      <c r="AD41" s="152"/>
      <c r="AE41" s="152"/>
      <c r="AF41" s="152"/>
      <c r="AG41" s="152"/>
    </row>
    <row r="42" ht="30.0" customHeight="1">
      <c r="A42" s="170" t="s">
        <v>86</v>
      </c>
      <c r="B42" s="171" t="s">
        <v>139</v>
      </c>
      <c r="C42" s="172" t="s">
        <v>140</v>
      </c>
      <c r="D42" s="173" t="s">
        <v>141</v>
      </c>
      <c r="E42" s="174"/>
      <c r="F42" s="160"/>
      <c r="G42" s="229">
        <f t="shared" ref="G42:G44" si="96">E42*F42</f>
        <v>0</v>
      </c>
      <c r="H42" s="174"/>
      <c r="I42" s="160"/>
      <c r="J42" s="229">
        <f t="shared" ref="J42:J44" si="97">H42*I42</f>
        <v>0</v>
      </c>
      <c r="K42" s="174"/>
      <c r="L42" s="160"/>
      <c r="M42" s="229">
        <f t="shared" ref="M42:M44" si="98">K42*L42</f>
        <v>0</v>
      </c>
      <c r="N42" s="174"/>
      <c r="O42" s="160"/>
      <c r="P42" s="229">
        <f t="shared" ref="P42:P44" si="99">N42*O42</f>
        <v>0</v>
      </c>
      <c r="Q42" s="174"/>
      <c r="R42" s="160"/>
      <c r="S42" s="229">
        <f t="shared" ref="S42:S44" si="100">Q42*R42</f>
        <v>0</v>
      </c>
      <c r="T42" s="174"/>
      <c r="U42" s="160"/>
      <c r="V42" s="229">
        <f t="shared" ref="V42:V44" si="101">T42*U42</f>
        <v>0</v>
      </c>
      <c r="W42" s="238">
        <f t="shared" ref="W42:W44" si="102">G42+M42+S42</f>
        <v>0</v>
      </c>
      <c r="X42" s="207">
        <f t="shared" ref="X42:X44" si="103">J42+P42+V42</f>
        <v>0</v>
      </c>
      <c r="Y42" s="207">
        <f t="shared" si="80"/>
        <v>0</v>
      </c>
      <c r="Z42" s="208" t="str">
        <f t="shared" si="81"/>
        <v>#DIV/0!</v>
      </c>
      <c r="AA42" s="230"/>
      <c r="AB42" s="169"/>
      <c r="AC42" s="169"/>
      <c r="AD42" s="169"/>
      <c r="AE42" s="169"/>
      <c r="AF42" s="169"/>
      <c r="AG42" s="169"/>
    </row>
    <row r="43" ht="30.0" customHeight="1">
      <c r="A43" s="170" t="s">
        <v>86</v>
      </c>
      <c r="B43" s="171" t="s">
        <v>142</v>
      </c>
      <c r="C43" s="284" t="s">
        <v>140</v>
      </c>
      <c r="D43" s="173" t="s">
        <v>141</v>
      </c>
      <c r="E43" s="174"/>
      <c r="F43" s="160"/>
      <c r="G43" s="229">
        <f t="shared" si="96"/>
        <v>0</v>
      </c>
      <c r="H43" s="174"/>
      <c r="I43" s="160"/>
      <c r="J43" s="229">
        <f t="shared" si="97"/>
        <v>0</v>
      </c>
      <c r="K43" s="174"/>
      <c r="L43" s="160"/>
      <c r="M43" s="229">
        <f t="shared" si="98"/>
        <v>0</v>
      </c>
      <c r="N43" s="174"/>
      <c r="O43" s="160"/>
      <c r="P43" s="229">
        <f t="shared" si="99"/>
        <v>0</v>
      </c>
      <c r="Q43" s="174"/>
      <c r="R43" s="160"/>
      <c r="S43" s="229">
        <f t="shared" si="100"/>
        <v>0</v>
      </c>
      <c r="T43" s="174"/>
      <c r="U43" s="160"/>
      <c r="V43" s="229">
        <f t="shared" si="101"/>
        <v>0</v>
      </c>
      <c r="W43" s="238">
        <f t="shared" si="102"/>
        <v>0</v>
      </c>
      <c r="X43" s="207">
        <f t="shared" si="103"/>
        <v>0</v>
      </c>
      <c r="Y43" s="207">
        <f t="shared" si="80"/>
        <v>0</v>
      </c>
      <c r="Z43" s="208" t="str">
        <f t="shared" si="81"/>
        <v>#DIV/0!</v>
      </c>
      <c r="AA43" s="230"/>
      <c r="AB43" s="169"/>
      <c r="AC43" s="169"/>
      <c r="AD43" s="169"/>
      <c r="AE43" s="169"/>
      <c r="AF43" s="169"/>
      <c r="AG43" s="169"/>
    </row>
    <row r="44" ht="30.0" customHeight="1">
      <c r="A44" s="272" t="s">
        <v>86</v>
      </c>
      <c r="B44" s="273" t="s">
        <v>143</v>
      </c>
      <c r="C44" s="285" t="s">
        <v>140</v>
      </c>
      <c r="D44" s="182" t="s">
        <v>141</v>
      </c>
      <c r="E44" s="274"/>
      <c r="F44" s="275"/>
      <c r="G44" s="276">
        <f t="shared" si="96"/>
        <v>0</v>
      </c>
      <c r="H44" s="274"/>
      <c r="I44" s="275"/>
      <c r="J44" s="276">
        <f t="shared" si="97"/>
        <v>0</v>
      </c>
      <c r="K44" s="274"/>
      <c r="L44" s="275"/>
      <c r="M44" s="276">
        <f t="shared" si="98"/>
        <v>0</v>
      </c>
      <c r="N44" s="274"/>
      <c r="O44" s="275"/>
      <c r="P44" s="276">
        <f t="shared" si="99"/>
        <v>0</v>
      </c>
      <c r="Q44" s="274"/>
      <c r="R44" s="275"/>
      <c r="S44" s="276">
        <f t="shared" si="100"/>
        <v>0</v>
      </c>
      <c r="T44" s="274"/>
      <c r="U44" s="275"/>
      <c r="V44" s="276">
        <f t="shared" si="101"/>
        <v>0</v>
      </c>
      <c r="W44" s="215">
        <f t="shared" si="102"/>
        <v>0</v>
      </c>
      <c r="X44" s="207">
        <f t="shared" si="103"/>
        <v>0</v>
      </c>
      <c r="Y44" s="207">
        <f t="shared" si="80"/>
        <v>0</v>
      </c>
      <c r="Z44" s="208" t="str">
        <f t="shared" si="81"/>
        <v>#DIV/0!</v>
      </c>
      <c r="AA44" s="277"/>
      <c r="AB44" s="169"/>
      <c r="AC44" s="169"/>
      <c r="AD44" s="169"/>
      <c r="AE44" s="169"/>
      <c r="AF44" s="169"/>
      <c r="AG44" s="169"/>
    </row>
    <row r="45" ht="30.0" customHeight="1">
      <c r="A45" s="260" t="s">
        <v>83</v>
      </c>
      <c r="B45" s="261" t="s">
        <v>144</v>
      </c>
      <c r="C45" s="278" t="s">
        <v>145</v>
      </c>
      <c r="D45" s="279"/>
      <c r="E45" s="280">
        <f>SUM(E46:E48)</f>
        <v>0</v>
      </c>
      <c r="F45" s="268"/>
      <c r="G45" s="281">
        <f t="shared" ref="G45:H45" si="104">SUM(G46:G48)</f>
        <v>0</v>
      </c>
      <c r="H45" s="280">
        <f t="shared" si="104"/>
        <v>0</v>
      </c>
      <c r="I45" s="268"/>
      <c r="J45" s="281">
        <f t="shared" ref="J45:K45" si="105">SUM(J46:J48)</f>
        <v>0</v>
      </c>
      <c r="K45" s="280">
        <f t="shared" si="105"/>
        <v>0</v>
      </c>
      <c r="L45" s="268"/>
      <c r="M45" s="281">
        <f t="shared" ref="M45:N45" si="106">SUM(M46:M48)</f>
        <v>0</v>
      </c>
      <c r="N45" s="280">
        <f t="shared" si="106"/>
        <v>0</v>
      </c>
      <c r="O45" s="268"/>
      <c r="P45" s="281">
        <f t="shared" ref="P45:Q45" si="107">SUM(P46:P48)</f>
        <v>0</v>
      </c>
      <c r="Q45" s="280">
        <f t="shared" si="107"/>
        <v>0</v>
      </c>
      <c r="R45" s="268"/>
      <c r="S45" s="281">
        <f t="shared" ref="S45:T45" si="108">SUM(S46:S48)</f>
        <v>0</v>
      </c>
      <c r="T45" s="280">
        <f t="shared" si="108"/>
        <v>0</v>
      </c>
      <c r="U45" s="268"/>
      <c r="V45" s="281">
        <f t="shared" ref="V45:X45" si="109">SUM(V46:V48)</f>
        <v>0</v>
      </c>
      <c r="W45" s="281">
        <f t="shared" si="109"/>
        <v>0</v>
      </c>
      <c r="X45" s="281">
        <f t="shared" si="109"/>
        <v>0</v>
      </c>
      <c r="Y45" s="268">
        <f t="shared" si="80"/>
        <v>0</v>
      </c>
      <c r="Z45" s="268" t="str">
        <f t="shared" si="81"/>
        <v>#DIV/0!</v>
      </c>
      <c r="AA45" s="283"/>
      <c r="AB45" s="152"/>
      <c r="AC45" s="152"/>
      <c r="AD45" s="152"/>
      <c r="AE45" s="152"/>
      <c r="AF45" s="152"/>
      <c r="AG45" s="152"/>
    </row>
    <row r="46" ht="30.0" customHeight="1">
      <c r="A46" s="170" t="s">
        <v>86</v>
      </c>
      <c r="B46" s="171" t="s">
        <v>146</v>
      </c>
      <c r="C46" s="172" t="s">
        <v>147</v>
      </c>
      <c r="D46" s="173" t="s">
        <v>141</v>
      </c>
      <c r="E46" s="174"/>
      <c r="F46" s="160"/>
      <c r="G46" s="229">
        <f t="shared" ref="G46:G48" si="110">E46*F46</f>
        <v>0</v>
      </c>
      <c r="H46" s="174"/>
      <c r="I46" s="160"/>
      <c r="J46" s="229">
        <f t="shared" ref="J46:J48" si="111">H46*I46</f>
        <v>0</v>
      </c>
      <c r="K46" s="174"/>
      <c r="L46" s="160"/>
      <c r="M46" s="229">
        <f t="shared" ref="M46:M48" si="112">K46*L46</f>
        <v>0</v>
      </c>
      <c r="N46" s="174"/>
      <c r="O46" s="160"/>
      <c r="P46" s="229">
        <f t="shared" ref="P46:P48" si="113">N46*O46</f>
        <v>0</v>
      </c>
      <c r="Q46" s="174"/>
      <c r="R46" s="160"/>
      <c r="S46" s="229">
        <f t="shared" ref="S46:S48" si="114">Q46*R46</f>
        <v>0</v>
      </c>
      <c r="T46" s="174"/>
      <c r="U46" s="160"/>
      <c r="V46" s="229">
        <f t="shared" ref="V46:V48" si="115">T46*U46</f>
        <v>0</v>
      </c>
      <c r="W46" s="238">
        <f t="shared" ref="W46:W48" si="116">G46+M46+S46</f>
        <v>0</v>
      </c>
      <c r="X46" s="207">
        <f t="shared" ref="X46:X48" si="117">J46+P46+V46</f>
        <v>0</v>
      </c>
      <c r="Y46" s="207">
        <f t="shared" si="80"/>
        <v>0</v>
      </c>
      <c r="Z46" s="208" t="str">
        <f t="shared" si="81"/>
        <v>#DIV/0!</v>
      </c>
      <c r="AA46" s="230"/>
      <c r="AB46" s="168"/>
      <c r="AC46" s="169"/>
      <c r="AD46" s="169"/>
      <c r="AE46" s="169"/>
      <c r="AF46" s="169"/>
      <c r="AG46" s="169"/>
    </row>
    <row r="47" ht="30.0" customHeight="1">
      <c r="A47" s="170" t="s">
        <v>86</v>
      </c>
      <c r="B47" s="171" t="s">
        <v>148</v>
      </c>
      <c r="C47" s="172" t="s">
        <v>149</v>
      </c>
      <c r="D47" s="173" t="s">
        <v>141</v>
      </c>
      <c r="E47" s="174"/>
      <c r="F47" s="160"/>
      <c r="G47" s="229">
        <f t="shared" si="110"/>
        <v>0</v>
      </c>
      <c r="H47" s="174"/>
      <c r="I47" s="160"/>
      <c r="J47" s="229">
        <f t="shared" si="111"/>
        <v>0</v>
      </c>
      <c r="K47" s="174"/>
      <c r="L47" s="160"/>
      <c r="M47" s="229">
        <f t="shared" si="112"/>
        <v>0</v>
      </c>
      <c r="N47" s="174"/>
      <c r="O47" s="160"/>
      <c r="P47" s="229">
        <f t="shared" si="113"/>
        <v>0</v>
      </c>
      <c r="Q47" s="174"/>
      <c r="R47" s="160"/>
      <c r="S47" s="229">
        <f t="shared" si="114"/>
        <v>0</v>
      </c>
      <c r="T47" s="174"/>
      <c r="U47" s="160"/>
      <c r="V47" s="229">
        <f t="shared" si="115"/>
        <v>0</v>
      </c>
      <c r="W47" s="238">
        <f t="shared" si="116"/>
        <v>0</v>
      </c>
      <c r="X47" s="207">
        <f t="shared" si="117"/>
        <v>0</v>
      </c>
      <c r="Y47" s="207">
        <f t="shared" si="80"/>
        <v>0</v>
      </c>
      <c r="Z47" s="208" t="str">
        <f t="shared" si="81"/>
        <v>#DIV/0!</v>
      </c>
      <c r="AA47" s="230"/>
      <c r="AB47" s="169"/>
      <c r="AC47" s="169"/>
      <c r="AD47" s="169"/>
      <c r="AE47" s="169"/>
      <c r="AF47" s="169"/>
      <c r="AG47" s="169"/>
    </row>
    <row r="48" ht="30.0" customHeight="1">
      <c r="A48" s="187" t="s">
        <v>86</v>
      </c>
      <c r="B48" s="180" t="s">
        <v>150</v>
      </c>
      <c r="C48" s="188" t="s">
        <v>147</v>
      </c>
      <c r="D48" s="189" t="s">
        <v>141</v>
      </c>
      <c r="E48" s="274"/>
      <c r="F48" s="275"/>
      <c r="G48" s="276">
        <f t="shared" si="110"/>
        <v>0</v>
      </c>
      <c r="H48" s="274"/>
      <c r="I48" s="275"/>
      <c r="J48" s="276">
        <f t="shared" si="111"/>
        <v>0</v>
      </c>
      <c r="K48" s="274"/>
      <c r="L48" s="275"/>
      <c r="M48" s="276">
        <f t="shared" si="112"/>
        <v>0</v>
      </c>
      <c r="N48" s="274"/>
      <c r="O48" s="275"/>
      <c r="P48" s="276">
        <f t="shared" si="113"/>
        <v>0</v>
      </c>
      <c r="Q48" s="274"/>
      <c r="R48" s="275"/>
      <c r="S48" s="276">
        <f t="shared" si="114"/>
        <v>0</v>
      </c>
      <c r="T48" s="274"/>
      <c r="U48" s="275"/>
      <c r="V48" s="276">
        <f t="shared" si="115"/>
        <v>0</v>
      </c>
      <c r="W48" s="215">
        <f t="shared" si="116"/>
        <v>0</v>
      </c>
      <c r="X48" s="207">
        <f t="shared" si="117"/>
        <v>0</v>
      </c>
      <c r="Y48" s="207">
        <f t="shared" si="80"/>
        <v>0</v>
      </c>
      <c r="Z48" s="208" t="str">
        <f t="shared" si="81"/>
        <v>#DIV/0!</v>
      </c>
      <c r="AA48" s="277"/>
      <c r="AB48" s="169"/>
      <c r="AC48" s="169"/>
      <c r="AD48" s="169"/>
      <c r="AE48" s="169"/>
      <c r="AF48" s="169"/>
      <c r="AG48" s="169"/>
    </row>
    <row r="49" ht="30.0" customHeight="1">
      <c r="A49" s="240" t="s">
        <v>151</v>
      </c>
      <c r="B49" s="241"/>
      <c r="C49" s="242"/>
      <c r="D49" s="243"/>
      <c r="E49" s="247">
        <f>E45+E41+E37</f>
        <v>0</v>
      </c>
      <c r="F49" s="286"/>
      <c r="G49" s="246">
        <f t="shared" ref="G49:H49" si="118">G45+G41+G37</f>
        <v>0</v>
      </c>
      <c r="H49" s="247">
        <f t="shared" si="118"/>
        <v>0</v>
      </c>
      <c r="I49" s="286"/>
      <c r="J49" s="246">
        <f t="shared" ref="J49:K49" si="119">J45+J41+J37</f>
        <v>0</v>
      </c>
      <c r="K49" s="287">
        <f t="shared" si="119"/>
        <v>0</v>
      </c>
      <c r="L49" s="286"/>
      <c r="M49" s="246">
        <f t="shared" ref="M49:N49" si="120">M45+M41+M37</f>
        <v>0</v>
      </c>
      <c r="N49" s="287">
        <f t="shared" si="120"/>
        <v>0</v>
      </c>
      <c r="O49" s="286"/>
      <c r="P49" s="246">
        <f t="shared" ref="P49:Q49" si="121">P45+P41+P37</f>
        <v>0</v>
      </c>
      <c r="Q49" s="287">
        <f t="shared" si="121"/>
        <v>0</v>
      </c>
      <c r="R49" s="286"/>
      <c r="S49" s="246">
        <f t="shared" ref="S49:T49" si="122">S45+S41+S37</f>
        <v>0</v>
      </c>
      <c r="T49" s="287">
        <f t="shared" si="122"/>
        <v>0</v>
      </c>
      <c r="U49" s="286"/>
      <c r="V49" s="246">
        <f t="shared" ref="V49:X49" si="123">V45+V41+V37</f>
        <v>0</v>
      </c>
      <c r="W49" s="288">
        <f t="shared" si="123"/>
        <v>0</v>
      </c>
      <c r="X49" s="288">
        <f t="shared" si="123"/>
        <v>0</v>
      </c>
      <c r="Y49" s="288">
        <f t="shared" si="80"/>
        <v>0</v>
      </c>
      <c r="Z49" s="288" t="str">
        <f t="shared" si="81"/>
        <v>#DIV/0!</v>
      </c>
      <c r="AA49" s="251"/>
      <c r="AB49" s="10"/>
      <c r="AC49" s="10"/>
      <c r="AD49" s="10"/>
      <c r="AE49" s="10"/>
      <c r="AF49" s="10"/>
      <c r="AG49" s="10"/>
    </row>
    <row r="50" ht="30.0" customHeight="1">
      <c r="A50" s="252" t="s">
        <v>81</v>
      </c>
      <c r="B50" s="253">
        <v>3.0</v>
      </c>
      <c r="C50" s="254" t="s">
        <v>152</v>
      </c>
      <c r="D50" s="255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7"/>
      <c r="X50" s="257"/>
      <c r="Y50" s="257"/>
      <c r="Z50" s="257"/>
      <c r="AA50" s="259"/>
      <c r="AB50" s="10"/>
      <c r="AC50" s="10"/>
      <c r="AD50" s="10"/>
      <c r="AE50" s="10"/>
      <c r="AF50" s="10"/>
      <c r="AG50" s="10"/>
    </row>
    <row r="51" ht="45.0" customHeight="1">
      <c r="A51" s="260" t="s">
        <v>83</v>
      </c>
      <c r="B51" s="261" t="s">
        <v>153</v>
      </c>
      <c r="C51" s="262" t="s">
        <v>154</v>
      </c>
      <c r="D51" s="263"/>
      <c r="E51" s="264">
        <f>SUM(E52:E54)</f>
        <v>0</v>
      </c>
      <c r="F51" s="265"/>
      <c r="G51" s="266">
        <f t="shared" ref="G51:H51" si="124">SUM(G52:G54)</f>
        <v>0</v>
      </c>
      <c r="H51" s="264">
        <f t="shared" si="124"/>
        <v>0</v>
      </c>
      <c r="I51" s="265"/>
      <c r="J51" s="266">
        <f t="shared" ref="J51:K51" si="125">SUM(J52:J54)</f>
        <v>0</v>
      </c>
      <c r="K51" s="264">
        <f t="shared" si="125"/>
        <v>0</v>
      </c>
      <c r="L51" s="265"/>
      <c r="M51" s="266">
        <f t="shared" ref="M51:N51" si="126">SUM(M52:M54)</f>
        <v>0</v>
      </c>
      <c r="N51" s="264">
        <f t="shared" si="126"/>
        <v>0</v>
      </c>
      <c r="O51" s="265"/>
      <c r="P51" s="266">
        <f t="shared" ref="P51:Q51" si="127">SUM(P52:P54)</f>
        <v>0</v>
      </c>
      <c r="Q51" s="264">
        <f t="shared" si="127"/>
        <v>0</v>
      </c>
      <c r="R51" s="265"/>
      <c r="S51" s="266">
        <f t="shared" ref="S51:T51" si="128">SUM(S52:S54)</f>
        <v>0</v>
      </c>
      <c r="T51" s="264">
        <f t="shared" si="128"/>
        <v>0</v>
      </c>
      <c r="U51" s="265"/>
      <c r="V51" s="266">
        <f t="shared" ref="V51:X51" si="129">SUM(V52:V54)</f>
        <v>0</v>
      </c>
      <c r="W51" s="266">
        <f t="shared" si="129"/>
        <v>0</v>
      </c>
      <c r="X51" s="266">
        <f t="shared" si="129"/>
        <v>0</v>
      </c>
      <c r="Y51" s="289">
        <f t="shared" ref="Y51:Y58" si="130">W51-X51</f>
        <v>0</v>
      </c>
      <c r="Z51" s="290" t="str">
        <f t="shared" ref="Z51:Z58" si="131">Y51/W51</f>
        <v>#DIV/0!</v>
      </c>
      <c r="AA51" s="270"/>
      <c r="AB51" s="152"/>
      <c r="AC51" s="152"/>
      <c r="AD51" s="152"/>
      <c r="AE51" s="152"/>
      <c r="AF51" s="152"/>
      <c r="AG51" s="152"/>
    </row>
    <row r="52" ht="30.0" customHeight="1">
      <c r="A52" s="170" t="s">
        <v>86</v>
      </c>
      <c r="B52" s="171" t="s">
        <v>155</v>
      </c>
      <c r="C52" s="284" t="s">
        <v>156</v>
      </c>
      <c r="D52" s="173" t="s">
        <v>134</v>
      </c>
      <c r="E52" s="174"/>
      <c r="F52" s="160"/>
      <c r="G52" s="229">
        <f t="shared" ref="G52:G54" si="132">E52*F52</f>
        <v>0</v>
      </c>
      <c r="H52" s="174"/>
      <c r="I52" s="160"/>
      <c r="J52" s="229">
        <f t="shared" ref="J52:J54" si="133">H52*I52</f>
        <v>0</v>
      </c>
      <c r="K52" s="174"/>
      <c r="L52" s="160"/>
      <c r="M52" s="229">
        <f t="shared" ref="M52:M54" si="134">K52*L52</f>
        <v>0</v>
      </c>
      <c r="N52" s="174"/>
      <c r="O52" s="160"/>
      <c r="P52" s="229">
        <f t="shared" ref="P52:P54" si="135">N52*O52</f>
        <v>0</v>
      </c>
      <c r="Q52" s="174"/>
      <c r="R52" s="160"/>
      <c r="S52" s="229">
        <f t="shared" ref="S52:S54" si="136">Q52*R52</f>
        <v>0</v>
      </c>
      <c r="T52" s="174"/>
      <c r="U52" s="160"/>
      <c r="V52" s="229">
        <f t="shared" ref="V52:V54" si="137">T52*U52</f>
        <v>0</v>
      </c>
      <c r="W52" s="238">
        <f t="shared" ref="W52:W54" si="138">G52+M52+S52</f>
        <v>0</v>
      </c>
      <c r="X52" s="207">
        <f t="shared" ref="X52:X54" si="139">J52+P52+V52</f>
        <v>0</v>
      </c>
      <c r="Y52" s="207">
        <f t="shared" si="130"/>
        <v>0</v>
      </c>
      <c r="Z52" s="208" t="str">
        <f t="shared" si="131"/>
        <v>#DIV/0!</v>
      </c>
      <c r="AA52" s="230"/>
      <c r="AB52" s="169"/>
      <c r="AC52" s="169"/>
      <c r="AD52" s="169"/>
      <c r="AE52" s="169"/>
      <c r="AF52" s="169"/>
      <c r="AG52" s="169"/>
    </row>
    <row r="53" ht="30.0" customHeight="1">
      <c r="A53" s="170" t="s">
        <v>86</v>
      </c>
      <c r="B53" s="171" t="s">
        <v>157</v>
      </c>
      <c r="C53" s="284" t="s">
        <v>158</v>
      </c>
      <c r="D53" s="173" t="s">
        <v>134</v>
      </c>
      <c r="E53" s="174"/>
      <c r="F53" s="160"/>
      <c r="G53" s="229">
        <f t="shared" si="132"/>
        <v>0</v>
      </c>
      <c r="H53" s="174"/>
      <c r="I53" s="160"/>
      <c r="J53" s="229">
        <f t="shared" si="133"/>
        <v>0</v>
      </c>
      <c r="K53" s="174"/>
      <c r="L53" s="160"/>
      <c r="M53" s="229">
        <f t="shared" si="134"/>
        <v>0</v>
      </c>
      <c r="N53" s="174"/>
      <c r="O53" s="160"/>
      <c r="P53" s="229">
        <f t="shared" si="135"/>
        <v>0</v>
      </c>
      <c r="Q53" s="174"/>
      <c r="R53" s="160"/>
      <c r="S53" s="229">
        <f t="shared" si="136"/>
        <v>0</v>
      </c>
      <c r="T53" s="174"/>
      <c r="U53" s="160"/>
      <c r="V53" s="229">
        <f t="shared" si="137"/>
        <v>0</v>
      </c>
      <c r="W53" s="238">
        <f t="shared" si="138"/>
        <v>0</v>
      </c>
      <c r="X53" s="207">
        <f t="shared" si="139"/>
        <v>0</v>
      </c>
      <c r="Y53" s="207">
        <f t="shared" si="130"/>
        <v>0</v>
      </c>
      <c r="Z53" s="208" t="str">
        <f t="shared" si="131"/>
        <v>#DIV/0!</v>
      </c>
      <c r="AA53" s="230"/>
      <c r="AB53" s="169"/>
      <c r="AC53" s="169"/>
      <c r="AD53" s="169"/>
      <c r="AE53" s="169"/>
      <c r="AF53" s="169"/>
      <c r="AG53" s="169"/>
    </row>
    <row r="54" ht="30.0" customHeight="1">
      <c r="A54" s="187" t="s">
        <v>86</v>
      </c>
      <c r="B54" s="180" t="s">
        <v>159</v>
      </c>
      <c r="C54" s="239" t="s">
        <v>160</v>
      </c>
      <c r="D54" s="189" t="s">
        <v>134</v>
      </c>
      <c r="E54" s="190"/>
      <c r="F54" s="191"/>
      <c r="G54" s="214">
        <f t="shared" si="132"/>
        <v>0</v>
      </c>
      <c r="H54" s="190"/>
      <c r="I54" s="191"/>
      <c r="J54" s="214">
        <f t="shared" si="133"/>
        <v>0</v>
      </c>
      <c r="K54" s="190"/>
      <c r="L54" s="191"/>
      <c r="M54" s="214">
        <f t="shared" si="134"/>
        <v>0</v>
      </c>
      <c r="N54" s="190"/>
      <c r="O54" s="191"/>
      <c r="P54" s="214">
        <f t="shared" si="135"/>
        <v>0</v>
      </c>
      <c r="Q54" s="190"/>
      <c r="R54" s="191"/>
      <c r="S54" s="214">
        <f t="shared" si="136"/>
        <v>0</v>
      </c>
      <c r="T54" s="190"/>
      <c r="U54" s="191"/>
      <c r="V54" s="214">
        <f t="shared" si="137"/>
        <v>0</v>
      </c>
      <c r="W54" s="215">
        <f t="shared" si="138"/>
        <v>0</v>
      </c>
      <c r="X54" s="207">
        <f t="shared" si="139"/>
        <v>0</v>
      </c>
      <c r="Y54" s="207">
        <f t="shared" si="130"/>
        <v>0</v>
      </c>
      <c r="Z54" s="208" t="str">
        <f t="shared" si="131"/>
        <v>#DIV/0!</v>
      </c>
      <c r="AA54" s="218"/>
      <c r="AB54" s="169"/>
      <c r="AC54" s="169"/>
      <c r="AD54" s="169"/>
      <c r="AE54" s="169"/>
      <c r="AF54" s="169"/>
      <c r="AG54" s="169"/>
    </row>
    <row r="55" ht="47.25" customHeight="1">
      <c r="A55" s="260" t="s">
        <v>83</v>
      </c>
      <c r="B55" s="261" t="s">
        <v>161</v>
      </c>
      <c r="C55" s="291" t="s">
        <v>162</v>
      </c>
      <c r="D55" s="279"/>
      <c r="E55" s="280"/>
      <c r="F55" s="268"/>
      <c r="G55" s="281"/>
      <c r="H55" s="280"/>
      <c r="I55" s="268"/>
      <c r="J55" s="281"/>
      <c r="K55" s="280">
        <f>SUM(K56:K57)</f>
        <v>0</v>
      </c>
      <c r="L55" s="268"/>
      <c r="M55" s="281">
        <f t="shared" ref="M55:N55" si="140">SUM(M56:M57)</f>
        <v>0</v>
      </c>
      <c r="N55" s="280">
        <f t="shared" si="140"/>
        <v>0</v>
      </c>
      <c r="O55" s="268"/>
      <c r="P55" s="281">
        <f t="shared" ref="P55:Q55" si="141">SUM(P56:P57)</f>
        <v>0</v>
      </c>
      <c r="Q55" s="280">
        <f t="shared" si="141"/>
        <v>0</v>
      </c>
      <c r="R55" s="268"/>
      <c r="S55" s="281">
        <f t="shared" ref="S55:T55" si="142">SUM(S56:S57)</f>
        <v>0</v>
      </c>
      <c r="T55" s="280">
        <f t="shared" si="142"/>
        <v>0</v>
      </c>
      <c r="U55" s="268"/>
      <c r="V55" s="281">
        <f t="shared" ref="V55:X55" si="143">SUM(V56:V57)</f>
        <v>0</v>
      </c>
      <c r="W55" s="281">
        <f t="shared" si="143"/>
        <v>0</v>
      </c>
      <c r="X55" s="281">
        <f t="shared" si="143"/>
        <v>0</v>
      </c>
      <c r="Y55" s="281">
        <f t="shared" si="130"/>
        <v>0</v>
      </c>
      <c r="Z55" s="281" t="str">
        <f t="shared" si="131"/>
        <v>#DIV/0!</v>
      </c>
      <c r="AA55" s="283"/>
      <c r="AB55" s="152"/>
      <c r="AC55" s="152"/>
      <c r="AD55" s="152"/>
      <c r="AE55" s="152"/>
      <c r="AF55" s="152"/>
      <c r="AG55" s="152"/>
    </row>
    <row r="56" ht="30.0" customHeight="1">
      <c r="A56" s="170" t="s">
        <v>86</v>
      </c>
      <c r="B56" s="171" t="s">
        <v>163</v>
      </c>
      <c r="C56" s="284" t="s">
        <v>164</v>
      </c>
      <c r="D56" s="173" t="s">
        <v>165</v>
      </c>
      <c r="E56" s="292" t="s">
        <v>166</v>
      </c>
      <c r="F56" s="293"/>
      <c r="G56" s="294"/>
      <c r="H56" s="292" t="s">
        <v>166</v>
      </c>
      <c r="I56" s="293"/>
      <c r="J56" s="294"/>
      <c r="K56" s="174"/>
      <c r="L56" s="160"/>
      <c r="M56" s="229">
        <f t="shared" ref="M56:M57" si="144">K56*L56</f>
        <v>0</v>
      </c>
      <c r="N56" s="174"/>
      <c r="O56" s="160"/>
      <c r="P56" s="229">
        <f t="shared" ref="P56:P57" si="145">N56*O56</f>
        <v>0</v>
      </c>
      <c r="Q56" s="174"/>
      <c r="R56" s="160"/>
      <c r="S56" s="229">
        <f t="shared" ref="S56:S57" si="146">Q56*R56</f>
        <v>0</v>
      </c>
      <c r="T56" s="174"/>
      <c r="U56" s="160"/>
      <c r="V56" s="229">
        <f t="shared" ref="V56:V57" si="147">T56*U56</f>
        <v>0</v>
      </c>
      <c r="W56" s="215">
        <f t="shared" ref="W56:W57" si="148">G56+M56+S56</f>
        <v>0</v>
      </c>
      <c r="X56" s="207">
        <f t="shared" ref="X56:X57" si="149">J56+P56+V56</f>
        <v>0</v>
      </c>
      <c r="Y56" s="207">
        <f t="shared" si="130"/>
        <v>0</v>
      </c>
      <c r="Z56" s="208" t="str">
        <f t="shared" si="131"/>
        <v>#DIV/0!</v>
      </c>
      <c r="AA56" s="230"/>
      <c r="AB56" s="169"/>
      <c r="AC56" s="169"/>
      <c r="AD56" s="169"/>
      <c r="AE56" s="169"/>
      <c r="AF56" s="169"/>
      <c r="AG56" s="169"/>
    </row>
    <row r="57" ht="30.0" customHeight="1">
      <c r="A57" s="187" t="s">
        <v>86</v>
      </c>
      <c r="B57" s="180" t="s">
        <v>167</v>
      </c>
      <c r="C57" s="239" t="s">
        <v>168</v>
      </c>
      <c r="D57" s="189" t="s">
        <v>165</v>
      </c>
      <c r="E57" s="28"/>
      <c r="F57" s="295"/>
      <c r="G57" s="29"/>
      <c r="H57" s="28"/>
      <c r="I57" s="295"/>
      <c r="J57" s="29"/>
      <c r="K57" s="274"/>
      <c r="L57" s="275"/>
      <c r="M57" s="276">
        <f t="shared" si="144"/>
        <v>0</v>
      </c>
      <c r="N57" s="274"/>
      <c r="O57" s="275"/>
      <c r="P57" s="276">
        <f t="shared" si="145"/>
        <v>0</v>
      </c>
      <c r="Q57" s="274"/>
      <c r="R57" s="275"/>
      <c r="S57" s="276">
        <f t="shared" si="146"/>
        <v>0</v>
      </c>
      <c r="T57" s="274"/>
      <c r="U57" s="275"/>
      <c r="V57" s="276">
        <f t="shared" si="147"/>
        <v>0</v>
      </c>
      <c r="W57" s="215">
        <f t="shared" si="148"/>
        <v>0</v>
      </c>
      <c r="X57" s="207">
        <f t="shared" si="149"/>
        <v>0</v>
      </c>
      <c r="Y57" s="216">
        <f t="shared" si="130"/>
        <v>0</v>
      </c>
      <c r="Z57" s="208" t="str">
        <f t="shared" si="131"/>
        <v>#DIV/0!</v>
      </c>
      <c r="AA57" s="277"/>
      <c r="AB57" s="169"/>
      <c r="AC57" s="169"/>
      <c r="AD57" s="169"/>
      <c r="AE57" s="169"/>
      <c r="AF57" s="169"/>
      <c r="AG57" s="169"/>
    </row>
    <row r="58" ht="30.0" customHeight="1">
      <c r="A58" s="240" t="s">
        <v>169</v>
      </c>
      <c r="B58" s="241"/>
      <c r="C58" s="242"/>
      <c r="D58" s="243"/>
      <c r="E58" s="247">
        <f>E51</f>
        <v>0</v>
      </c>
      <c r="F58" s="286"/>
      <c r="G58" s="246">
        <f t="shared" ref="G58:H58" si="150">G51</f>
        <v>0</v>
      </c>
      <c r="H58" s="247">
        <f t="shared" si="150"/>
        <v>0</v>
      </c>
      <c r="I58" s="286"/>
      <c r="J58" s="246">
        <f>J51</f>
        <v>0</v>
      </c>
      <c r="K58" s="287">
        <f>K55+K51</f>
        <v>0</v>
      </c>
      <c r="L58" s="286"/>
      <c r="M58" s="246">
        <f t="shared" ref="M58:N58" si="151">M55+M51</f>
        <v>0</v>
      </c>
      <c r="N58" s="287">
        <f t="shared" si="151"/>
        <v>0</v>
      </c>
      <c r="O58" s="286"/>
      <c r="P58" s="246">
        <f t="shared" ref="P58:Q58" si="152">P55+P51</f>
        <v>0</v>
      </c>
      <c r="Q58" s="287">
        <f t="shared" si="152"/>
        <v>0</v>
      </c>
      <c r="R58" s="286"/>
      <c r="S58" s="246">
        <f t="shared" ref="S58:T58" si="153">S55+S51</f>
        <v>0</v>
      </c>
      <c r="T58" s="287">
        <f t="shared" si="153"/>
        <v>0</v>
      </c>
      <c r="U58" s="286"/>
      <c r="V58" s="246">
        <f t="shared" ref="V58:X58" si="154">V55+V51</f>
        <v>0</v>
      </c>
      <c r="W58" s="288">
        <f t="shared" si="154"/>
        <v>0</v>
      </c>
      <c r="X58" s="288">
        <f t="shared" si="154"/>
        <v>0</v>
      </c>
      <c r="Y58" s="288">
        <f t="shared" si="130"/>
        <v>0</v>
      </c>
      <c r="Z58" s="288" t="str">
        <f t="shared" si="131"/>
        <v>#DIV/0!</v>
      </c>
      <c r="AA58" s="251"/>
      <c r="AB58" s="169"/>
      <c r="AC58" s="169"/>
      <c r="AD58" s="169"/>
      <c r="AE58" s="10"/>
      <c r="AF58" s="10"/>
      <c r="AG58" s="10"/>
    </row>
    <row r="59" ht="30.0" customHeight="1">
      <c r="A59" s="252" t="s">
        <v>81</v>
      </c>
      <c r="B59" s="253">
        <v>4.0</v>
      </c>
      <c r="C59" s="254" t="s">
        <v>170</v>
      </c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7"/>
      <c r="X59" s="257"/>
      <c r="Y59" s="258"/>
      <c r="Z59" s="257"/>
      <c r="AA59" s="259"/>
      <c r="AB59" s="10"/>
      <c r="AC59" s="10"/>
      <c r="AD59" s="10"/>
      <c r="AE59" s="10"/>
      <c r="AF59" s="10"/>
      <c r="AG59" s="10"/>
    </row>
    <row r="60" ht="30.0" customHeight="1">
      <c r="A60" s="260" t="s">
        <v>83</v>
      </c>
      <c r="B60" s="261" t="s">
        <v>171</v>
      </c>
      <c r="C60" s="296" t="s">
        <v>172</v>
      </c>
      <c r="D60" s="263"/>
      <c r="E60" s="264">
        <f>SUM(E61:E63)</f>
        <v>0</v>
      </c>
      <c r="F60" s="265"/>
      <c r="G60" s="266">
        <f t="shared" ref="G60:H60" si="155">SUM(G61:G63)</f>
        <v>0</v>
      </c>
      <c r="H60" s="264">
        <f t="shared" si="155"/>
        <v>0</v>
      </c>
      <c r="I60" s="265"/>
      <c r="J60" s="266">
        <f t="shared" ref="J60:K60" si="156">SUM(J61:J63)</f>
        <v>0</v>
      </c>
      <c r="K60" s="264">
        <f t="shared" si="156"/>
        <v>0</v>
      </c>
      <c r="L60" s="265"/>
      <c r="M60" s="266">
        <f t="shared" ref="M60:N60" si="157">SUM(M61:M63)</f>
        <v>0</v>
      </c>
      <c r="N60" s="264">
        <f t="shared" si="157"/>
        <v>0</v>
      </c>
      <c r="O60" s="265"/>
      <c r="P60" s="266">
        <f t="shared" ref="P60:Q60" si="158">SUM(P61:P63)</f>
        <v>0</v>
      </c>
      <c r="Q60" s="264">
        <f t="shared" si="158"/>
        <v>0</v>
      </c>
      <c r="R60" s="265"/>
      <c r="S60" s="266">
        <f t="shared" ref="S60:T60" si="159">SUM(S61:S63)</f>
        <v>0</v>
      </c>
      <c r="T60" s="264">
        <f t="shared" si="159"/>
        <v>0</v>
      </c>
      <c r="U60" s="265"/>
      <c r="V60" s="266">
        <f t="shared" ref="V60:X60" si="160">SUM(V61:V63)</f>
        <v>0</v>
      </c>
      <c r="W60" s="266">
        <f t="shared" si="160"/>
        <v>0</v>
      </c>
      <c r="X60" s="266">
        <f t="shared" si="160"/>
        <v>0</v>
      </c>
      <c r="Y60" s="297">
        <f t="shared" ref="Y60:Y80" si="161">W60-X60</f>
        <v>0</v>
      </c>
      <c r="Z60" s="290" t="str">
        <f t="shared" ref="Z60:Z80" si="162">Y60/W60</f>
        <v>#DIV/0!</v>
      </c>
      <c r="AA60" s="270"/>
      <c r="AB60" s="152"/>
      <c r="AC60" s="152"/>
      <c r="AD60" s="152"/>
      <c r="AE60" s="152"/>
      <c r="AF60" s="152"/>
      <c r="AG60" s="152"/>
    </row>
    <row r="61" ht="30.0" customHeight="1">
      <c r="A61" s="170" t="s">
        <v>86</v>
      </c>
      <c r="B61" s="171" t="s">
        <v>173</v>
      </c>
      <c r="C61" s="284" t="s">
        <v>174</v>
      </c>
      <c r="D61" s="298" t="s">
        <v>175</v>
      </c>
      <c r="E61" s="299"/>
      <c r="F61" s="300"/>
      <c r="G61" s="301">
        <f t="shared" ref="G61:G63" si="163">E61*F61</f>
        <v>0</v>
      </c>
      <c r="H61" s="299"/>
      <c r="I61" s="300"/>
      <c r="J61" s="301">
        <f t="shared" ref="J61:J63" si="164">H61*I61</f>
        <v>0</v>
      </c>
      <c r="K61" s="174"/>
      <c r="L61" s="300"/>
      <c r="M61" s="229">
        <f t="shared" ref="M61:M63" si="165">K61*L61</f>
        <v>0</v>
      </c>
      <c r="N61" s="174"/>
      <c r="O61" s="300"/>
      <c r="P61" s="229">
        <f t="shared" ref="P61:P63" si="166">N61*O61</f>
        <v>0</v>
      </c>
      <c r="Q61" s="174"/>
      <c r="R61" s="300"/>
      <c r="S61" s="229">
        <f t="shared" ref="S61:S63" si="167">Q61*R61</f>
        <v>0</v>
      </c>
      <c r="T61" s="174"/>
      <c r="U61" s="300"/>
      <c r="V61" s="229">
        <f t="shared" ref="V61:V63" si="168">T61*U61</f>
        <v>0</v>
      </c>
      <c r="W61" s="238">
        <f t="shared" ref="W61:W63" si="169">G61+M61+S61</f>
        <v>0</v>
      </c>
      <c r="X61" s="207">
        <f t="shared" ref="X61:X63" si="170">J61+P61+V61</f>
        <v>0</v>
      </c>
      <c r="Y61" s="207">
        <f t="shared" si="161"/>
        <v>0</v>
      </c>
      <c r="Z61" s="208" t="str">
        <f t="shared" si="162"/>
        <v>#DIV/0!</v>
      </c>
      <c r="AA61" s="230"/>
      <c r="AB61" s="169"/>
      <c r="AC61" s="169"/>
      <c r="AD61" s="169"/>
      <c r="AE61" s="169"/>
      <c r="AF61" s="169"/>
      <c r="AG61" s="169"/>
    </row>
    <row r="62" ht="30.0" customHeight="1">
      <c r="A62" s="170" t="s">
        <v>86</v>
      </c>
      <c r="B62" s="171" t="s">
        <v>176</v>
      </c>
      <c r="C62" s="284" t="s">
        <v>174</v>
      </c>
      <c r="D62" s="298" t="s">
        <v>175</v>
      </c>
      <c r="E62" s="299"/>
      <c r="F62" s="300"/>
      <c r="G62" s="301">
        <f t="shared" si="163"/>
        <v>0</v>
      </c>
      <c r="H62" s="299"/>
      <c r="I62" s="300"/>
      <c r="J62" s="301">
        <f t="shared" si="164"/>
        <v>0</v>
      </c>
      <c r="K62" s="174"/>
      <c r="L62" s="300"/>
      <c r="M62" s="229">
        <f t="shared" si="165"/>
        <v>0</v>
      </c>
      <c r="N62" s="174"/>
      <c r="O62" s="300"/>
      <c r="P62" s="229">
        <f t="shared" si="166"/>
        <v>0</v>
      </c>
      <c r="Q62" s="174"/>
      <c r="R62" s="300"/>
      <c r="S62" s="229">
        <f t="shared" si="167"/>
        <v>0</v>
      </c>
      <c r="T62" s="174"/>
      <c r="U62" s="300"/>
      <c r="V62" s="229">
        <f t="shared" si="168"/>
        <v>0</v>
      </c>
      <c r="W62" s="238">
        <f t="shared" si="169"/>
        <v>0</v>
      </c>
      <c r="X62" s="207">
        <f t="shared" si="170"/>
        <v>0</v>
      </c>
      <c r="Y62" s="207">
        <f t="shared" si="161"/>
        <v>0</v>
      </c>
      <c r="Z62" s="208" t="str">
        <f t="shared" si="162"/>
        <v>#DIV/0!</v>
      </c>
      <c r="AA62" s="230"/>
      <c r="AB62" s="169"/>
      <c r="AC62" s="169"/>
      <c r="AD62" s="169"/>
      <c r="AE62" s="169"/>
      <c r="AF62" s="169"/>
      <c r="AG62" s="169"/>
    </row>
    <row r="63" ht="30.0" customHeight="1">
      <c r="A63" s="272" t="s">
        <v>86</v>
      </c>
      <c r="B63" s="180" t="s">
        <v>177</v>
      </c>
      <c r="C63" s="239" t="s">
        <v>174</v>
      </c>
      <c r="D63" s="298" t="s">
        <v>175</v>
      </c>
      <c r="E63" s="302"/>
      <c r="F63" s="303"/>
      <c r="G63" s="304">
        <f t="shared" si="163"/>
        <v>0</v>
      </c>
      <c r="H63" s="302"/>
      <c r="I63" s="303"/>
      <c r="J63" s="304">
        <f t="shared" si="164"/>
        <v>0</v>
      </c>
      <c r="K63" s="190"/>
      <c r="L63" s="303"/>
      <c r="M63" s="214">
        <f t="shared" si="165"/>
        <v>0</v>
      </c>
      <c r="N63" s="190"/>
      <c r="O63" s="303"/>
      <c r="P63" s="214">
        <f t="shared" si="166"/>
        <v>0</v>
      </c>
      <c r="Q63" s="190"/>
      <c r="R63" s="303"/>
      <c r="S63" s="214">
        <f t="shared" si="167"/>
        <v>0</v>
      </c>
      <c r="T63" s="190"/>
      <c r="U63" s="303"/>
      <c r="V63" s="214">
        <f t="shared" si="168"/>
        <v>0</v>
      </c>
      <c r="W63" s="215">
        <f t="shared" si="169"/>
        <v>0</v>
      </c>
      <c r="X63" s="207">
        <f t="shared" si="170"/>
        <v>0</v>
      </c>
      <c r="Y63" s="207">
        <f t="shared" si="161"/>
        <v>0</v>
      </c>
      <c r="Z63" s="208" t="str">
        <f t="shared" si="162"/>
        <v>#DIV/0!</v>
      </c>
      <c r="AA63" s="218"/>
      <c r="AB63" s="169"/>
      <c r="AC63" s="169"/>
      <c r="AD63" s="169"/>
      <c r="AE63" s="169"/>
      <c r="AF63" s="169"/>
      <c r="AG63" s="169"/>
    </row>
    <row r="64" ht="30.0" customHeight="1">
      <c r="A64" s="260" t="s">
        <v>83</v>
      </c>
      <c r="B64" s="261" t="s">
        <v>178</v>
      </c>
      <c r="C64" s="278" t="s">
        <v>179</v>
      </c>
      <c r="D64" s="279"/>
      <c r="E64" s="280">
        <f>SUM(E65:E67)</f>
        <v>0</v>
      </c>
      <c r="F64" s="268"/>
      <c r="G64" s="281">
        <f t="shared" ref="G64:H64" si="171">SUM(G65:G67)</f>
        <v>0</v>
      </c>
      <c r="H64" s="280">
        <f t="shared" si="171"/>
        <v>0</v>
      </c>
      <c r="I64" s="268"/>
      <c r="J64" s="281">
        <f t="shared" ref="J64:K64" si="172">SUM(J65:J67)</f>
        <v>0</v>
      </c>
      <c r="K64" s="280">
        <f t="shared" si="172"/>
        <v>0</v>
      </c>
      <c r="L64" s="268"/>
      <c r="M64" s="281">
        <f t="shared" ref="M64:N64" si="173">SUM(M65:M67)</f>
        <v>0</v>
      </c>
      <c r="N64" s="280">
        <f t="shared" si="173"/>
        <v>0</v>
      </c>
      <c r="O64" s="268"/>
      <c r="P64" s="281">
        <f t="shared" ref="P64:Q64" si="174">SUM(P65:P67)</f>
        <v>0</v>
      </c>
      <c r="Q64" s="280">
        <f t="shared" si="174"/>
        <v>0</v>
      </c>
      <c r="R64" s="268"/>
      <c r="S64" s="281">
        <f t="shared" ref="S64:T64" si="175">SUM(S65:S67)</f>
        <v>0</v>
      </c>
      <c r="T64" s="280">
        <f t="shared" si="175"/>
        <v>0</v>
      </c>
      <c r="U64" s="268"/>
      <c r="V64" s="281">
        <f t="shared" ref="V64:X64" si="176">SUM(V65:V67)</f>
        <v>0</v>
      </c>
      <c r="W64" s="281">
        <f t="shared" si="176"/>
        <v>0</v>
      </c>
      <c r="X64" s="281">
        <f t="shared" si="176"/>
        <v>0</v>
      </c>
      <c r="Y64" s="281">
        <f t="shared" si="161"/>
        <v>0</v>
      </c>
      <c r="Z64" s="281" t="str">
        <f t="shared" si="162"/>
        <v>#DIV/0!</v>
      </c>
      <c r="AA64" s="283"/>
      <c r="AB64" s="152"/>
      <c r="AC64" s="152"/>
      <c r="AD64" s="152"/>
      <c r="AE64" s="152"/>
      <c r="AF64" s="152"/>
      <c r="AG64" s="152"/>
    </row>
    <row r="65" ht="30.0" customHeight="1">
      <c r="A65" s="170" t="s">
        <v>86</v>
      </c>
      <c r="B65" s="171" t="s">
        <v>180</v>
      </c>
      <c r="C65" s="305" t="s">
        <v>181</v>
      </c>
      <c r="D65" s="306" t="s">
        <v>182</v>
      </c>
      <c r="E65" s="174"/>
      <c r="F65" s="160"/>
      <c r="G65" s="229">
        <f t="shared" ref="G65:G67" si="177">E65*F65</f>
        <v>0</v>
      </c>
      <c r="H65" s="174"/>
      <c r="I65" s="160"/>
      <c r="J65" s="229">
        <f t="shared" ref="J65:J67" si="178">H65*I65</f>
        <v>0</v>
      </c>
      <c r="K65" s="174"/>
      <c r="L65" s="160"/>
      <c r="M65" s="229">
        <f t="shared" ref="M65:M67" si="179">K65*L65</f>
        <v>0</v>
      </c>
      <c r="N65" s="174"/>
      <c r="O65" s="160"/>
      <c r="P65" s="229">
        <f t="shared" ref="P65:P67" si="180">N65*O65</f>
        <v>0</v>
      </c>
      <c r="Q65" s="174"/>
      <c r="R65" s="160"/>
      <c r="S65" s="229">
        <f t="shared" ref="S65:S67" si="181">Q65*R65</f>
        <v>0</v>
      </c>
      <c r="T65" s="174"/>
      <c r="U65" s="160"/>
      <c r="V65" s="229">
        <f t="shared" ref="V65:V67" si="182">T65*U65</f>
        <v>0</v>
      </c>
      <c r="W65" s="238">
        <f t="shared" ref="W65:W67" si="183">G65+M65+S65</f>
        <v>0</v>
      </c>
      <c r="X65" s="207">
        <f t="shared" ref="X65:X67" si="184">J65+P65+V65</f>
        <v>0</v>
      </c>
      <c r="Y65" s="207">
        <f t="shared" si="161"/>
        <v>0</v>
      </c>
      <c r="Z65" s="208" t="str">
        <f t="shared" si="162"/>
        <v>#DIV/0!</v>
      </c>
      <c r="AA65" s="230"/>
      <c r="AB65" s="169"/>
      <c r="AC65" s="169"/>
      <c r="AD65" s="169"/>
      <c r="AE65" s="169"/>
      <c r="AF65" s="169"/>
      <c r="AG65" s="169"/>
    </row>
    <row r="66" ht="30.0" customHeight="1">
      <c r="A66" s="170" t="s">
        <v>86</v>
      </c>
      <c r="B66" s="171" t="s">
        <v>183</v>
      </c>
      <c r="C66" s="305" t="s">
        <v>156</v>
      </c>
      <c r="D66" s="306" t="s">
        <v>182</v>
      </c>
      <c r="E66" s="174"/>
      <c r="F66" s="160"/>
      <c r="G66" s="229">
        <f t="shared" si="177"/>
        <v>0</v>
      </c>
      <c r="H66" s="174"/>
      <c r="I66" s="160"/>
      <c r="J66" s="229">
        <f t="shared" si="178"/>
        <v>0</v>
      </c>
      <c r="K66" s="174"/>
      <c r="L66" s="160"/>
      <c r="M66" s="229">
        <f t="shared" si="179"/>
        <v>0</v>
      </c>
      <c r="N66" s="174"/>
      <c r="O66" s="160"/>
      <c r="P66" s="229">
        <f t="shared" si="180"/>
        <v>0</v>
      </c>
      <c r="Q66" s="174"/>
      <c r="R66" s="160"/>
      <c r="S66" s="229">
        <f t="shared" si="181"/>
        <v>0</v>
      </c>
      <c r="T66" s="174"/>
      <c r="U66" s="160"/>
      <c r="V66" s="229">
        <f t="shared" si="182"/>
        <v>0</v>
      </c>
      <c r="W66" s="238">
        <f t="shared" si="183"/>
        <v>0</v>
      </c>
      <c r="X66" s="207">
        <f t="shared" si="184"/>
        <v>0</v>
      </c>
      <c r="Y66" s="207">
        <f t="shared" si="161"/>
        <v>0</v>
      </c>
      <c r="Z66" s="208" t="str">
        <f t="shared" si="162"/>
        <v>#DIV/0!</v>
      </c>
      <c r="AA66" s="230"/>
      <c r="AB66" s="169"/>
      <c r="AC66" s="169"/>
      <c r="AD66" s="169"/>
      <c r="AE66" s="169"/>
      <c r="AF66" s="169"/>
      <c r="AG66" s="169"/>
    </row>
    <row r="67" ht="30.0" customHeight="1">
      <c r="A67" s="187" t="s">
        <v>86</v>
      </c>
      <c r="B67" s="273" t="s">
        <v>184</v>
      </c>
      <c r="C67" s="307" t="s">
        <v>158</v>
      </c>
      <c r="D67" s="306" t="s">
        <v>182</v>
      </c>
      <c r="E67" s="190"/>
      <c r="F67" s="191"/>
      <c r="G67" s="214">
        <f t="shared" si="177"/>
        <v>0</v>
      </c>
      <c r="H67" s="190"/>
      <c r="I67" s="191"/>
      <c r="J67" s="214">
        <f t="shared" si="178"/>
        <v>0</v>
      </c>
      <c r="K67" s="190"/>
      <c r="L67" s="191"/>
      <c r="M67" s="214">
        <f t="shared" si="179"/>
        <v>0</v>
      </c>
      <c r="N67" s="190"/>
      <c r="O67" s="191"/>
      <c r="P67" s="214">
        <f t="shared" si="180"/>
        <v>0</v>
      </c>
      <c r="Q67" s="190"/>
      <c r="R67" s="191"/>
      <c r="S67" s="214">
        <f t="shared" si="181"/>
        <v>0</v>
      </c>
      <c r="T67" s="190"/>
      <c r="U67" s="191"/>
      <c r="V67" s="214">
        <f t="shared" si="182"/>
        <v>0</v>
      </c>
      <c r="W67" s="215">
        <f t="shared" si="183"/>
        <v>0</v>
      </c>
      <c r="X67" s="207">
        <f t="shared" si="184"/>
        <v>0</v>
      </c>
      <c r="Y67" s="207">
        <f t="shared" si="161"/>
        <v>0</v>
      </c>
      <c r="Z67" s="208" t="str">
        <f t="shared" si="162"/>
        <v>#DIV/0!</v>
      </c>
      <c r="AA67" s="218"/>
      <c r="AB67" s="169"/>
      <c r="AC67" s="169"/>
      <c r="AD67" s="169"/>
      <c r="AE67" s="169"/>
      <c r="AF67" s="169"/>
      <c r="AG67" s="169"/>
    </row>
    <row r="68" ht="30.0" customHeight="1">
      <c r="A68" s="260" t="s">
        <v>83</v>
      </c>
      <c r="B68" s="261" t="s">
        <v>185</v>
      </c>
      <c r="C68" s="278" t="s">
        <v>186</v>
      </c>
      <c r="D68" s="279"/>
      <c r="E68" s="280">
        <f>SUM(E69:E71)</f>
        <v>0</v>
      </c>
      <c r="F68" s="268"/>
      <c r="G68" s="281">
        <f t="shared" ref="G68:H68" si="185">SUM(G69:G71)</f>
        <v>0</v>
      </c>
      <c r="H68" s="280">
        <f t="shared" si="185"/>
        <v>0</v>
      </c>
      <c r="I68" s="268"/>
      <c r="J68" s="281">
        <f t="shared" ref="J68:K68" si="186">SUM(J69:J71)</f>
        <v>0</v>
      </c>
      <c r="K68" s="280">
        <f t="shared" si="186"/>
        <v>0</v>
      </c>
      <c r="L68" s="268"/>
      <c r="M68" s="281">
        <f t="shared" ref="M68:N68" si="187">SUM(M69:M71)</f>
        <v>0</v>
      </c>
      <c r="N68" s="280">
        <f t="shared" si="187"/>
        <v>0</v>
      </c>
      <c r="O68" s="268"/>
      <c r="P68" s="281">
        <f t="shared" ref="P68:Q68" si="188">SUM(P69:P71)</f>
        <v>0</v>
      </c>
      <c r="Q68" s="280">
        <f t="shared" si="188"/>
        <v>0</v>
      </c>
      <c r="R68" s="268"/>
      <c r="S68" s="281">
        <f t="shared" ref="S68:T68" si="189">SUM(S69:S71)</f>
        <v>0</v>
      </c>
      <c r="T68" s="280">
        <f t="shared" si="189"/>
        <v>0</v>
      </c>
      <c r="U68" s="268"/>
      <c r="V68" s="281">
        <f t="shared" ref="V68:X68" si="190">SUM(V69:V71)</f>
        <v>0</v>
      </c>
      <c r="W68" s="281">
        <f t="shared" si="190"/>
        <v>0</v>
      </c>
      <c r="X68" s="281">
        <f t="shared" si="190"/>
        <v>0</v>
      </c>
      <c r="Y68" s="281">
        <f t="shared" si="161"/>
        <v>0</v>
      </c>
      <c r="Z68" s="281" t="str">
        <f t="shared" si="162"/>
        <v>#DIV/0!</v>
      </c>
      <c r="AA68" s="283"/>
      <c r="AB68" s="152"/>
      <c r="AC68" s="152"/>
      <c r="AD68" s="152"/>
      <c r="AE68" s="152"/>
      <c r="AF68" s="152"/>
      <c r="AG68" s="152"/>
    </row>
    <row r="69" ht="30.0" customHeight="1">
      <c r="A69" s="170" t="s">
        <v>86</v>
      </c>
      <c r="B69" s="171" t="s">
        <v>187</v>
      </c>
      <c r="C69" s="305" t="s">
        <v>188</v>
      </c>
      <c r="D69" s="306" t="s">
        <v>189</v>
      </c>
      <c r="E69" s="174"/>
      <c r="F69" s="160"/>
      <c r="G69" s="229">
        <f t="shared" ref="G69:G71" si="191">E69*F69</f>
        <v>0</v>
      </c>
      <c r="H69" s="174"/>
      <c r="I69" s="160"/>
      <c r="J69" s="229">
        <f t="shared" ref="J69:J71" si="192">H69*I69</f>
        <v>0</v>
      </c>
      <c r="K69" s="174"/>
      <c r="L69" s="160"/>
      <c r="M69" s="229">
        <f t="shared" ref="M69:M71" si="193">K69*L69</f>
        <v>0</v>
      </c>
      <c r="N69" s="174"/>
      <c r="O69" s="160"/>
      <c r="P69" s="229">
        <f t="shared" ref="P69:P71" si="194">N69*O69</f>
        <v>0</v>
      </c>
      <c r="Q69" s="174"/>
      <c r="R69" s="160"/>
      <c r="S69" s="229">
        <f t="shared" ref="S69:S71" si="195">Q69*R69</f>
        <v>0</v>
      </c>
      <c r="T69" s="174"/>
      <c r="U69" s="160"/>
      <c r="V69" s="229">
        <f t="shared" ref="V69:V71" si="196">T69*U69</f>
        <v>0</v>
      </c>
      <c r="W69" s="238">
        <f t="shared" ref="W69:W71" si="197">G69+M69+S69</f>
        <v>0</v>
      </c>
      <c r="X69" s="207">
        <f t="shared" ref="X69:X71" si="198">J69+P69+V69</f>
        <v>0</v>
      </c>
      <c r="Y69" s="207">
        <f t="shared" si="161"/>
        <v>0</v>
      </c>
      <c r="Z69" s="208" t="str">
        <f t="shared" si="162"/>
        <v>#DIV/0!</v>
      </c>
      <c r="AA69" s="230"/>
      <c r="AB69" s="169"/>
      <c r="AC69" s="169"/>
      <c r="AD69" s="169"/>
      <c r="AE69" s="169"/>
      <c r="AF69" s="169"/>
      <c r="AG69" s="169"/>
    </row>
    <row r="70" ht="30.0" customHeight="1">
      <c r="A70" s="170" t="s">
        <v>86</v>
      </c>
      <c r="B70" s="171" t="s">
        <v>190</v>
      </c>
      <c r="C70" s="305" t="s">
        <v>191</v>
      </c>
      <c r="D70" s="306" t="s">
        <v>189</v>
      </c>
      <c r="E70" s="174"/>
      <c r="F70" s="160"/>
      <c r="G70" s="229">
        <f t="shared" si="191"/>
        <v>0</v>
      </c>
      <c r="H70" s="174"/>
      <c r="I70" s="160"/>
      <c r="J70" s="229">
        <f t="shared" si="192"/>
        <v>0</v>
      </c>
      <c r="K70" s="174"/>
      <c r="L70" s="160"/>
      <c r="M70" s="229">
        <f t="shared" si="193"/>
        <v>0</v>
      </c>
      <c r="N70" s="174"/>
      <c r="O70" s="160"/>
      <c r="P70" s="229">
        <f t="shared" si="194"/>
        <v>0</v>
      </c>
      <c r="Q70" s="174"/>
      <c r="R70" s="160"/>
      <c r="S70" s="229">
        <f t="shared" si="195"/>
        <v>0</v>
      </c>
      <c r="T70" s="174"/>
      <c r="U70" s="160"/>
      <c r="V70" s="229">
        <f t="shared" si="196"/>
        <v>0</v>
      </c>
      <c r="W70" s="238">
        <f t="shared" si="197"/>
        <v>0</v>
      </c>
      <c r="X70" s="207">
        <f t="shared" si="198"/>
        <v>0</v>
      </c>
      <c r="Y70" s="207">
        <f t="shared" si="161"/>
        <v>0</v>
      </c>
      <c r="Z70" s="208" t="str">
        <f t="shared" si="162"/>
        <v>#DIV/0!</v>
      </c>
      <c r="AA70" s="230"/>
      <c r="AB70" s="169"/>
      <c r="AC70" s="169"/>
      <c r="AD70" s="169"/>
      <c r="AE70" s="169"/>
      <c r="AF70" s="169"/>
      <c r="AG70" s="169"/>
    </row>
    <row r="71" ht="30.0" customHeight="1">
      <c r="A71" s="187" t="s">
        <v>86</v>
      </c>
      <c r="B71" s="273" t="s">
        <v>192</v>
      </c>
      <c r="C71" s="307" t="s">
        <v>193</v>
      </c>
      <c r="D71" s="308" t="s">
        <v>189</v>
      </c>
      <c r="E71" s="190"/>
      <c r="F71" s="191"/>
      <c r="G71" s="214">
        <f t="shared" si="191"/>
        <v>0</v>
      </c>
      <c r="H71" s="190"/>
      <c r="I71" s="191"/>
      <c r="J71" s="214">
        <f t="shared" si="192"/>
        <v>0</v>
      </c>
      <c r="K71" s="190"/>
      <c r="L71" s="191"/>
      <c r="M71" s="214">
        <f t="shared" si="193"/>
        <v>0</v>
      </c>
      <c r="N71" s="190"/>
      <c r="O71" s="191"/>
      <c r="P71" s="214">
        <f t="shared" si="194"/>
        <v>0</v>
      </c>
      <c r="Q71" s="190"/>
      <c r="R71" s="191"/>
      <c r="S71" s="214">
        <f t="shared" si="195"/>
        <v>0</v>
      </c>
      <c r="T71" s="190"/>
      <c r="U71" s="191"/>
      <c r="V71" s="214">
        <f t="shared" si="196"/>
        <v>0</v>
      </c>
      <c r="W71" s="215">
        <f t="shared" si="197"/>
        <v>0</v>
      </c>
      <c r="X71" s="207">
        <f t="shared" si="198"/>
        <v>0</v>
      </c>
      <c r="Y71" s="207">
        <f t="shared" si="161"/>
        <v>0</v>
      </c>
      <c r="Z71" s="208" t="str">
        <f t="shared" si="162"/>
        <v>#DIV/0!</v>
      </c>
      <c r="AA71" s="218"/>
      <c r="AB71" s="169"/>
      <c r="AC71" s="169"/>
      <c r="AD71" s="169"/>
      <c r="AE71" s="169"/>
      <c r="AF71" s="169"/>
      <c r="AG71" s="169"/>
    </row>
    <row r="72" ht="30.0" customHeight="1">
      <c r="A72" s="260" t="s">
        <v>83</v>
      </c>
      <c r="B72" s="261" t="s">
        <v>194</v>
      </c>
      <c r="C72" s="278" t="s">
        <v>195</v>
      </c>
      <c r="D72" s="279"/>
      <c r="E72" s="280">
        <f>SUM(E73:E75)</f>
        <v>0</v>
      </c>
      <c r="F72" s="268"/>
      <c r="G72" s="281">
        <f t="shared" ref="G72:H72" si="199">SUM(G73:G75)</f>
        <v>0</v>
      </c>
      <c r="H72" s="280">
        <f t="shared" si="199"/>
        <v>0</v>
      </c>
      <c r="I72" s="268"/>
      <c r="J72" s="281">
        <f t="shared" ref="J72:K72" si="200">SUM(J73:J75)</f>
        <v>0</v>
      </c>
      <c r="K72" s="280">
        <f t="shared" si="200"/>
        <v>0</v>
      </c>
      <c r="L72" s="268"/>
      <c r="M72" s="281">
        <f t="shared" ref="M72:N72" si="201">SUM(M73:M75)</f>
        <v>0</v>
      </c>
      <c r="N72" s="280">
        <f t="shared" si="201"/>
        <v>0</v>
      </c>
      <c r="O72" s="268"/>
      <c r="P72" s="281">
        <f t="shared" ref="P72:Q72" si="202">SUM(P73:P75)</f>
        <v>0</v>
      </c>
      <c r="Q72" s="280">
        <f t="shared" si="202"/>
        <v>0</v>
      </c>
      <c r="R72" s="268"/>
      <c r="S72" s="281">
        <f t="shared" ref="S72:T72" si="203">SUM(S73:S75)</f>
        <v>0</v>
      </c>
      <c r="T72" s="280">
        <f t="shared" si="203"/>
        <v>0</v>
      </c>
      <c r="U72" s="268"/>
      <c r="V72" s="281">
        <f t="shared" ref="V72:X72" si="204">SUM(V73:V75)</f>
        <v>0</v>
      </c>
      <c r="W72" s="281">
        <f t="shared" si="204"/>
        <v>0</v>
      </c>
      <c r="X72" s="281">
        <f t="shared" si="204"/>
        <v>0</v>
      </c>
      <c r="Y72" s="281">
        <f t="shared" si="161"/>
        <v>0</v>
      </c>
      <c r="Z72" s="281" t="str">
        <f t="shared" si="162"/>
        <v>#DIV/0!</v>
      </c>
      <c r="AA72" s="283"/>
      <c r="AB72" s="152"/>
      <c r="AC72" s="152"/>
      <c r="AD72" s="152"/>
      <c r="AE72" s="152"/>
      <c r="AF72" s="152"/>
      <c r="AG72" s="152"/>
    </row>
    <row r="73" ht="30.0" customHeight="1">
      <c r="A73" s="170" t="s">
        <v>86</v>
      </c>
      <c r="B73" s="171" t="s">
        <v>196</v>
      </c>
      <c r="C73" s="284" t="s">
        <v>197</v>
      </c>
      <c r="D73" s="306" t="s">
        <v>134</v>
      </c>
      <c r="E73" s="174"/>
      <c r="F73" s="160"/>
      <c r="G73" s="229">
        <f t="shared" ref="G73:G75" si="205">E73*F73</f>
        <v>0</v>
      </c>
      <c r="H73" s="174"/>
      <c r="I73" s="160"/>
      <c r="J73" s="229">
        <f t="shared" ref="J73:J75" si="206">H73*I73</f>
        <v>0</v>
      </c>
      <c r="K73" s="174"/>
      <c r="L73" s="160"/>
      <c r="M73" s="229">
        <f t="shared" ref="M73:M75" si="207">K73*L73</f>
        <v>0</v>
      </c>
      <c r="N73" s="174"/>
      <c r="O73" s="160"/>
      <c r="P73" s="229">
        <f t="shared" ref="P73:P75" si="208">N73*O73</f>
        <v>0</v>
      </c>
      <c r="Q73" s="174"/>
      <c r="R73" s="160"/>
      <c r="S73" s="229">
        <f t="shared" ref="S73:S75" si="209">Q73*R73</f>
        <v>0</v>
      </c>
      <c r="T73" s="174"/>
      <c r="U73" s="160"/>
      <c r="V73" s="229">
        <f t="shared" ref="V73:V75" si="210">T73*U73</f>
        <v>0</v>
      </c>
      <c r="W73" s="238">
        <f t="shared" ref="W73:W75" si="211">G73+M73+S73</f>
        <v>0</v>
      </c>
      <c r="X73" s="207">
        <f t="shared" ref="X73:X75" si="212">J73+P73+V73</f>
        <v>0</v>
      </c>
      <c r="Y73" s="207">
        <f t="shared" si="161"/>
        <v>0</v>
      </c>
      <c r="Z73" s="208" t="str">
        <f t="shared" si="162"/>
        <v>#DIV/0!</v>
      </c>
      <c r="AA73" s="230"/>
      <c r="AB73" s="169"/>
      <c r="AC73" s="169"/>
      <c r="AD73" s="169"/>
      <c r="AE73" s="169"/>
      <c r="AF73" s="169"/>
      <c r="AG73" s="169"/>
    </row>
    <row r="74" ht="30.0" customHeight="1">
      <c r="A74" s="170" t="s">
        <v>86</v>
      </c>
      <c r="B74" s="171" t="s">
        <v>198</v>
      </c>
      <c r="C74" s="284" t="s">
        <v>197</v>
      </c>
      <c r="D74" s="306" t="s">
        <v>134</v>
      </c>
      <c r="E74" s="174"/>
      <c r="F74" s="160"/>
      <c r="G74" s="229">
        <f t="shared" si="205"/>
        <v>0</v>
      </c>
      <c r="H74" s="174"/>
      <c r="I74" s="160"/>
      <c r="J74" s="229">
        <f t="shared" si="206"/>
        <v>0</v>
      </c>
      <c r="K74" s="174"/>
      <c r="L74" s="160"/>
      <c r="M74" s="229">
        <f t="shared" si="207"/>
        <v>0</v>
      </c>
      <c r="N74" s="174"/>
      <c r="O74" s="160"/>
      <c r="P74" s="229">
        <f t="shared" si="208"/>
        <v>0</v>
      </c>
      <c r="Q74" s="174"/>
      <c r="R74" s="160"/>
      <c r="S74" s="229">
        <f t="shared" si="209"/>
        <v>0</v>
      </c>
      <c r="T74" s="174"/>
      <c r="U74" s="160"/>
      <c r="V74" s="229">
        <f t="shared" si="210"/>
        <v>0</v>
      </c>
      <c r="W74" s="238">
        <f t="shared" si="211"/>
        <v>0</v>
      </c>
      <c r="X74" s="207">
        <f t="shared" si="212"/>
        <v>0</v>
      </c>
      <c r="Y74" s="207">
        <f t="shared" si="161"/>
        <v>0</v>
      </c>
      <c r="Z74" s="208" t="str">
        <f t="shared" si="162"/>
        <v>#DIV/0!</v>
      </c>
      <c r="AA74" s="230"/>
      <c r="AB74" s="169"/>
      <c r="AC74" s="169"/>
      <c r="AD74" s="169"/>
      <c r="AE74" s="169"/>
      <c r="AF74" s="169"/>
      <c r="AG74" s="169"/>
    </row>
    <row r="75" ht="30.0" customHeight="1">
      <c r="A75" s="187" t="s">
        <v>86</v>
      </c>
      <c r="B75" s="180" t="s">
        <v>199</v>
      </c>
      <c r="C75" s="239" t="s">
        <v>197</v>
      </c>
      <c r="D75" s="308" t="s">
        <v>134</v>
      </c>
      <c r="E75" s="190"/>
      <c r="F75" s="191"/>
      <c r="G75" s="214">
        <f t="shared" si="205"/>
        <v>0</v>
      </c>
      <c r="H75" s="190"/>
      <c r="I75" s="191"/>
      <c r="J75" s="214">
        <f t="shared" si="206"/>
        <v>0</v>
      </c>
      <c r="K75" s="190"/>
      <c r="L75" s="191"/>
      <c r="M75" s="214">
        <f t="shared" si="207"/>
        <v>0</v>
      </c>
      <c r="N75" s="190"/>
      <c r="O75" s="191"/>
      <c r="P75" s="214">
        <f t="shared" si="208"/>
        <v>0</v>
      </c>
      <c r="Q75" s="190"/>
      <c r="R75" s="191"/>
      <c r="S75" s="214">
        <f t="shared" si="209"/>
        <v>0</v>
      </c>
      <c r="T75" s="190"/>
      <c r="U75" s="191"/>
      <c r="V75" s="214">
        <f t="shared" si="210"/>
        <v>0</v>
      </c>
      <c r="W75" s="215">
        <f t="shared" si="211"/>
        <v>0</v>
      </c>
      <c r="X75" s="207">
        <f t="shared" si="212"/>
        <v>0</v>
      </c>
      <c r="Y75" s="207">
        <f t="shared" si="161"/>
        <v>0</v>
      </c>
      <c r="Z75" s="208" t="str">
        <f t="shared" si="162"/>
        <v>#DIV/0!</v>
      </c>
      <c r="AA75" s="218"/>
      <c r="AB75" s="169"/>
      <c r="AC75" s="169"/>
      <c r="AD75" s="169"/>
      <c r="AE75" s="169"/>
      <c r="AF75" s="169"/>
      <c r="AG75" s="169"/>
    </row>
    <row r="76" ht="30.0" customHeight="1">
      <c r="A76" s="260" t="s">
        <v>83</v>
      </c>
      <c r="B76" s="261" t="s">
        <v>200</v>
      </c>
      <c r="C76" s="278" t="s">
        <v>201</v>
      </c>
      <c r="D76" s="279"/>
      <c r="E76" s="280">
        <f>SUM(E77:E79)</f>
        <v>0</v>
      </c>
      <c r="F76" s="268"/>
      <c r="G76" s="281">
        <f t="shared" ref="G76:H76" si="213">SUM(G77:G79)</f>
        <v>0</v>
      </c>
      <c r="H76" s="280">
        <f t="shared" si="213"/>
        <v>0</v>
      </c>
      <c r="I76" s="268"/>
      <c r="J76" s="281">
        <f t="shared" ref="J76:K76" si="214">SUM(J77:J79)</f>
        <v>0</v>
      </c>
      <c r="K76" s="280">
        <f t="shared" si="214"/>
        <v>0</v>
      </c>
      <c r="L76" s="268"/>
      <c r="M76" s="281">
        <f t="shared" ref="M76:N76" si="215">SUM(M77:M79)</f>
        <v>0</v>
      </c>
      <c r="N76" s="280">
        <f t="shared" si="215"/>
        <v>0</v>
      </c>
      <c r="O76" s="268"/>
      <c r="P76" s="281">
        <f t="shared" ref="P76:Q76" si="216">SUM(P77:P79)</f>
        <v>0</v>
      </c>
      <c r="Q76" s="280">
        <f t="shared" si="216"/>
        <v>0</v>
      </c>
      <c r="R76" s="268"/>
      <c r="S76" s="281">
        <f t="shared" ref="S76:T76" si="217">SUM(S77:S79)</f>
        <v>0</v>
      </c>
      <c r="T76" s="280">
        <f t="shared" si="217"/>
        <v>0</v>
      </c>
      <c r="U76" s="268"/>
      <c r="V76" s="281">
        <f t="shared" ref="V76:X76" si="218">SUM(V77:V79)</f>
        <v>0</v>
      </c>
      <c r="W76" s="281">
        <f t="shared" si="218"/>
        <v>0</v>
      </c>
      <c r="X76" s="281">
        <f t="shared" si="218"/>
        <v>0</v>
      </c>
      <c r="Y76" s="281">
        <f t="shared" si="161"/>
        <v>0</v>
      </c>
      <c r="Z76" s="281" t="str">
        <f t="shared" si="162"/>
        <v>#DIV/0!</v>
      </c>
      <c r="AA76" s="283"/>
      <c r="AB76" s="152"/>
      <c r="AC76" s="152"/>
      <c r="AD76" s="152"/>
      <c r="AE76" s="152"/>
      <c r="AF76" s="152"/>
      <c r="AG76" s="152"/>
    </row>
    <row r="77" ht="30.0" customHeight="1">
      <c r="A77" s="170" t="s">
        <v>86</v>
      </c>
      <c r="B77" s="171" t="s">
        <v>202</v>
      </c>
      <c r="C77" s="284" t="s">
        <v>197</v>
      </c>
      <c r="D77" s="306" t="s">
        <v>134</v>
      </c>
      <c r="E77" s="174"/>
      <c r="F77" s="160"/>
      <c r="G77" s="229">
        <f t="shared" ref="G77:G79" si="219">E77*F77</f>
        <v>0</v>
      </c>
      <c r="H77" s="174"/>
      <c r="I77" s="160"/>
      <c r="J77" s="229">
        <f t="shared" ref="J77:J79" si="220">H77*I77</f>
        <v>0</v>
      </c>
      <c r="K77" s="174"/>
      <c r="L77" s="160"/>
      <c r="M77" s="229">
        <f t="shared" ref="M77:M79" si="221">K77*L77</f>
        <v>0</v>
      </c>
      <c r="N77" s="174"/>
      <c r="O77" s="160"/>
      <c r="P77" s="229">
        <f t="shared" ref="P77:P79" si="222">N77*O77</f>
        <v>0</v>
      </c>
      <c r="Q77" s="174"/>
      <c r="R77" s="160"/>
      <c r="S77" s="229">
        <f t="shared" ref="S77:S79" si="223">Q77*R77</f>
        <v>0</v>
      </c>
      <c r="T77" s="174"/>
      <c r="U77" s="160"/>
      <c r="V77" s="229">
        <f t="shared" ref="V77:V79" si="224">T77*U77</f>
        <v>0</v>
      </c>
      <c r="W77" s="238">
        <f t="shared" ref="W77:W79" si="225">G77+M77+S77</f>
        <v>0</v>
      </c>
      <c r="X77" s="207">
        <f t="shared" ref="X77:X79" si="226">J77+P77+V77</f>
        <v>0</v>
      </c>
      <c r="Y77" s="207">
        <f t="shared" si="161"/>
        <v>0</v>
      </c>
      <c r="Z77" s="208" t="str">
        <f t="shared" si="162"/>
        <v>#DIV/0!</v>
      </c>
      <c r="AA77" s="230"/>
      <c r="AB77" s="169"/>
      <c r="AC77" s="169"/>
      <c r="AD77" s="169"/>
      <c r="AE77" s="169"/>
      <c r="AF77" s="169"/>
      <c r="AG77" s="169"/>
    </row>
    <row r="78" ht="30.0" customHeight="1">
      <c r="A78" s="170" t="s">
        <v>86</v>
      </c>
      <c r="B78" s="171" t="s">
        <v>203</v>
      </c>
      <c r="C78" s="284" t="s">
        <v>197</v>
      </c>
      <c r="D78" s="306" t="s">
        <v>134</v>
      </c>
      <c r="E78" s="174"/>
      <c r="F78" s="160"/>
      <c r="G78" s="229">
        <f t="shared" si="219"/>
        <v>0</v>
      </c>
      <c r="H78" s="174"/>
      <c r="I78" s="160"/>
      <c r="J78" s="229">
        <f t="shared" si="220"/>
        <v>0</v>
      </c>
      <c r="K78" s="174"/>
      <c r="L78" s="160"/>
      <c r="M78" s="229">
        <f t="shared" si="221"/>
        <v>0</v>
      </c>
      <c r="N78" s="174"/>
      <c r="O78" s="160"/>
      <c r="P78" s="229">
        <f t="shared" si="222"/>
        <v>0</v>
      </c>
      <c r="Q78" s="174"/>
      <c r="R78" s="160"/>
      <c r="S78" s="229">
        <f t="shared" si="223"/>
        <v>0</v>
      </c>
      <c r="T78" s="174"/>
      <c r="U78" s="160"/>
      <c r="V78" s="229">
        <f t="shared" si="224"/>
        <v>0</v>
      </c>
      <c r="W78" s="238">
        <f t="shared" si="225"/>
        <v>0</v>
      </c>
      <c r="X78" s="207">
        <f t="shared" si="226"/>
        <v>0</v>
      </c>
      <c r="Y78" s="207">
        <f t="shared" si="161"/>
        <v>0</v>
      </c>
      <c r="Z78" s="208" t="str">
        <f t="shared" si="162"/>
        <v>#DIV/0!</v>
      </c>
      <c r="AA78" s="230"/>
      <c r="AB78" s="169"/>
      <c r="AC78" s="169"/>
      <c r="AD78" s="169"/>
      <c r="AE78" s="169"/>
      <c r="AF78" s="169"/>
      <c r="AG78" s="169"/>
    </row>
    <row r="79" ht="30.0" customHeight="1">
      <c r="A79" s="187" t="s">
        <v>86</v>
      </c>
      <c r="B79" s="273" t="s">
        <v>204</v>
      </c>
      <c r="C79" s="239" t="s">
        <v>197</v>
      </c>
      <c r="D79" s="308" t="s">
        <v>134</v>
      </c>
      <c r="E79" s="190"/>
      <c r="F79" s="191"/>
      <c r="G79" s="214">
        <f t="shared" si="219"/>
        <v>0</v>
      </c>
      <c r="H79" s="190"/>
      <c r="I79" s="191"/>
      <c r="J79" s="214">
        <f t="shared" si="220"/>
        <v>0</v>
      </c>
      <c r="K79" s="190"/>
      <c r="L79" s="191"/>
      <c r="M79" s="214">
        <f t="shared" si="221"/>
        <v>0</v>
      </c>
      <c r="N79" s="190"/>
      <c r="O79" s="191"/>
      <c r="P79" s="214">
        <f t="shared" si="222"/>
        <v>0</v>
      </c>
      <c r="Q79" s="190"/>
      <c r="R79" s="191"/>
      <c r="S79" s="214">
        <f t="shared" si="223"/>
        <v>0</v>
      </c>
      <c r="T79" s="190"/>
      <c r="U79" s="191"/>
      <c r="V79" s="214">
        <f t="shared" si="224"/>
        <v>0</v>
      </c>
      <c r="W79" s="215">
        <f t="shared" si="225"/>
        <v>0</v>
      </c>
      <c r="X79" s="207">
        <f t="shared" si="226"/>
        <v>0</v>
      </c>
      <c r="Y79" s="216">
        <f t="shared" si="161"/>
        <v>0</v>
      </c>
      <c r="Z79" s="208" t="str">
        <f t="shared" si="162"/>
        <v>#DIV/0!</v>
      </c>
      <c r="AA79" s="218"/>
      <c r="AB79" s="169"/>
      <c r="AC79" s="169"/>
      <c r="AD79" s="169"/>
      <c r="AE79" s="169"/>
      <c r="AF79" s="169"/>
      <c r="AG79" s="169"/>
    </row>
    <row r="80" ht="30.0" customHeight="1">
      <c r="A80" s="240" t="s">
        <v>205</v>
      </c>
      <c r="B80" s="241"/>
      <c r="C80" s="242"/>
      <c r="D80" s="243"/>
      <c r="E80" s="247">
        <f>E76+E72+E68+E64+E60</f>
        <v>0</v>
      </c>
      <c r="F80" s="286"/>
      <c r="G80" s="246">
        <f t="shared" ref="G80:H80" si="227">G76+G72+G68+G64+G60</f>
        <v>0</v>
      </c>
      <c r="H80" s="247">
        <f t="shared" si="227"/>
        <v>0</v>
      </c>
      <c r="I80" s="286"/>
      <c r="J80" s="246">
        <f t="shared" ref="J80:K80" si="228">J76+J72+J68+J64+J60</f>
        <v>0</v>
      </c>
      <c r="K80" s="287">
        <f t="shared" si="228"/>
        <v>0</v>
      </c>
      <c r="L80" s="286"/>
      <c r="M80" s="246">
        <f t="shared" ref="M80:N80" si="229">M76+M72+M68+M64+M60</f>
        <v>0</v>
      </c>
      <c r="N80" s="287">
        <f t="shared" si="229"/>
        <v>0</v>
      </c>
      <c r="O80" s="286"/>
      <c r="P80" s="246">
        <f t="shared" ref="P80:Q80" si="230">P76+P72+P68+P64+P60</f>
        <v>0</v>
      </c>
      <c r="Q80" s="287">
        <f t="shared" si="230"/>
        <v>0</v>
      </c>
      <c r="R80" s="286"/>
      <c r="S80" s="246">
        <f t="shared" ref="S80:T80" si="231">S76+S72+S68+S64+S60</f>
        <v>0</v>
      </c>
      <c r="T80" s="287">
        <f t="shared" si="231"/>
        <v>0</v>
      </c>
      <c r="U80" s="286"/>
      <c r="V80" s="246">
        <f t="shared" ref="V80:X80" si="232">V76+V72+V68+V64+V60</f>
        <v>0</v>
      </c>
      <c r="W80" s="288">
        <f t="shared" si="232"/>
        <v>0</v>
      </c>
      <c r="X80" s="309">
        <f t="shared" si="232"/>
        <v>0</v>
      </c>
      <c r="Y80" s="310">
        <f t="shared" si="161"/>
        <v>0</v>
      </c>
      <c r="Z80" s="310" t="str">
        <f t="shared" si="162"/>
        <v>#DIV/0!</v>
      </c>
      <c r="AA80" s="251"/>
      <c r="AB80" s="10"/>
      <c r="AC80" s="10"/>
      <c r="AD80" s="10"/>
      <c r="AE80" s="10"/>
      <c r="AF80" s="10"/>
      <c r="AG80" s="10"/>
    </row>
    <row r="81" ht="30.0" customHeight="1">
      <c r="A81" s="311" t="s">
        <v>81</v>
      </c>
      <c r="B81" s="312">
        <v>5.0</v>
      </c>
      <c r="C81" s="313" t="s">
        <v>206</v>
      </c>
      <c r="D81" s="314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7"/>
      <c r="X81" s="257"/>
      <c r="Y81" s="315"/>
      <c r="Z81" s="257"/>
      <c r="AA81" s="259"/>
      <c r="AB81" s="10"/>
      <c r="AC81" s="10"/>
      <c r="AD81" s="10"/>
      <c r="AE81" s="10"/>
      <c r="AF81" s="10"/>
      <c r="AG81" s="10"/>
    </row>
    <row r="82" ht="30.0" customHeight="1">
      <c r="A82" s="260" t="s">
        <v>83</v>
      </c>
      <c r="B82" s="261" t="s">
        <v>207</v>
      </c>
      <c r="C82" s="291" t="s">
        <v>208</v>
      </c>
      <c r="D82" s="279"/>
      <c r="E82" s="280">
        <f>SUM(E83:E85)</f>
        <v>225</v>
      </c>
      <c r="F82" s="268"/>
      <c r="G82" s="281">
        <f t="shared" ref="G82:H82" si="233">SUM(G83:G85)</f>
        <v>18000</v>
      </c>
      <c r="H82" s="280">
        <f t="shared" si="233"/>
        <v>0</v>
      </c>
      <c r="I82" s="268"/>
      <c r="J82" s="281">
        <f t="shared" ref="J82:K82" si="234">SUM(J83:J85)</f>
        <v>0</v>
      </c>
      <c r="K82" s="280">
        <f t="shared" si="234"/>
        <v>0</v>
      </c>
      <c r="L82" s="268"/>
      <c r="M82" s="281">
        <f t="shared" ref="M82:N82" si="235">SUM(M83:M85)</f>
        <v>0</v>
      </c>
      <c r="N82" s="280">
        <f t="shared" si="235"/>
        <v>0</v>
      </c>
      <c r="O82" s="268"/>
      <c r="P82" s="281">
        <f t="shared" ref="P82:Q82" si="236">SUM(P83:P85)</f>
        <v>0</v>
      </c>
      <c r="Q82" s="280">
        <f t="shared" si="236"/>
        <v>0</v>
      </c>
      <c r="R82" s="268"/>
      <c r="S82" s="281">
        <f t="shared" ref="S82:T82" si="237">SUM(S83:S85)</f>
        <v>0</v>
      </c>
      <c r="T82" s="280">
        <f t="shared" si="237"/>
        <v>0</v>
      </c>
      <c r="U82" s="268"/>
      <c r="V82" s="281">
        <f t="shared" ref="V82:X82" si="238">SUM(V83:V85)</f>
        <v>0</v>
      </c>
      <c r="W82" s="316">
        <f t="shared" si="238"/>
        <v>18000</v>
      </c>
      <c r="X82" s="316">
        <f t="shared" si="238"/>
        <v>0</v>
      </c>
      <c r="Y82" s="316">
        <f t="shared" ref="Y82:Y94" si="239">W82-X82</f>
        <v>18000</v>
      </c>
      <c r="Z82" s="290">
        <f t="shared" ref="Z82:Z94" si="240">Y82/W82</f>
        <v>1</v>
      </c>
      <c r="AA82" s="283"/>
      <c r="AB82" s="169"/>
      <c r="AC82" s="169"/>
      <c r="AD82" s="169"/>
      <c r="AE82" s="169"/>
      <c r="AF82" s="169"/>
      <c r="AG82" s="169"/>
    </row>
    <row r="83" ht="135.0" customHeight="1">
      <c r="A83" s="170" t="s">
        <v>86</v>
      </c>
      <c r="B83" s="171" t="s">
        <v>209</v>
      </c>
      <c r="C83" s="317" t="s">
        <v>210</v>
      </c>
      <c r="D83" s="306" t="s">
        <v>211</v>
      </c>
      <c r="E83" s="174">
        <v>225.0</v>
      </c>
      <c r="F83" s="160">
        <v>80.0</v>
      </c>
      <c r="G83" s="229">
        <f t="shared" ref="G83:G85" si="241">E83*F83</f>
        <v>18000</v>
      </c>
      <c r="H83" s="174">
        <v>0.0</v>
      </c>
      <c r="I83" s="160">
        <v>0.0</v>
      </c>
      <c r="J83" s="229">
        <f t="shared" ref="J83:J85" si="242">H83*I83</f>
        <v>0</v>
      </c>
      <c r="K83" s="174"/>
      <c r="L83" s="160"/>
      <c r="M83" s="229">
        <f t="shared" ref="M83:M85" si="243">K83*L83</f>
        <v>0</v>
      </c>
      <c r="N83" s="174"/>
      <c r="O83" s="160"/>
      <c r="P83" s="229">
        <f t="shared" ref="P83:P85" si="244">N83*O83</f>
        <v>0</v>
      </c>
      <c r="Q83" s="174"/>
      <c r="R83" s="160"/>
      <c r="S83" s="229">
        <f t="shared" ref="S83:S85" si="245">Q83*R83</f>
        <v>0</v>
      </c>
      <c r="T83" s="174"/>
      <c r="U83" s="160"/>
      <c r="V83" s="229">
        <f t="shared" ref="V83:V85" si="246">T83*U83</f>
        <v>0</v>
      </c>
      <c r="W83" s="238">
        <f t="shared" ref="W83:W85" si="247">G83+M83+S83</f>
        <v>18000</v>
      </c>
      <c r="X83" s="207">
        <f t="shared" ref="X83:X85" si="248">J83+P83+V83</f>
        <v>0</v>
      </c>
      <c r="Y83" s="207">
        <f t="shared" si="239"/>
        <v>18000</v>
      </c>
      <c r="Z83" s="208">
        <f t="shared" si="240"/>
        <v>1</v>
      </c>
      <c r="AA83" s="318" t="s">
        <v>212</v>
      </c>
      <c r="AB83" s="169"/>
      <c r="AC83" s="169"/>
      <c r="AD83" s="169"/>
      <c r="AE83" s="169"/>
      <c r="AF83" s="169"/>
      <c r="AG83" s="169"/>
    </row>
    <row r="84" ht="30.0" customHeight="1">
      <c r="A84" s="170" t="s">
        <v>86</v>
      </c>
      <c r="B84" s="171" t="s">
        <v>213</v>
      </c>
      <c r="C84" s="317" t="s">
        <v>214</v>
      </c>
      <c r="D84" s="306" t="s">
        <v>211</v>
      </c>
      <c r="E84" s="174"/>
      <c r="F84" s="160"/>
      <c r="G84" s="229">
        <f t="shared" si="241"/>
        <v>0</v>
      </c>
      <c r="H84" s="174"/>
      <c r="I84" s="160"/>
      <c r="J84" s="229">
        <f t="shared" si="242"/>
        <v>0</v>
      </c>
      <c r="K84" s="174"/>
      <c r="L84" s="160"/>
      <c r="M84" s="229">
        <f t="shared" si="243"/>
        <v>0</v>
      </c>
      <c r="N84" s="174"/>
      <c r="O84" s="160"/>
      <c r="P84" s="229">
        <f t="shared" si="244"/>
        <v>0</v>
      </c>
      <c r="Q84" s="174"/>
      <c r="R84" s="160"/>
      <c r="S84" s="229">
        <f t="shared" si="245"/>
        <v>0</v>
      </c>
      <c r="T84" s="174"/>
      <c r="U84" s="160"/>
      <c r="V84" s="229">
        <f t="shared" si="246"/>
        <v>0</v>
      </c>
      <c r="W84" s="238">
        <f t="shared" si="247"/>
        <v>0</v>
      </c>
      <c r="X84" s="207">
        <f t="shared" si="248"/>
        <v>0</v>
      </c>
      <c r="Y84" s="207">
        <f t="shared" si="239"/>
        <v>0</v>
      </c>
      <c r="Z84" s="208" t="str">
        <f t="shared" si="240"/>
        <v>#DIV/0!</v>
      </c>
      <c r="AA84" s="230"/>
      <c r="AB84" s="169"/>
      <c r="AC84" s="169"/>
      <c r="AD84" s="169"/>
      <c r="AE84" s="169"/>
      <c r="AF84" s="169"/>
      <c r="AG84" s="169"/>
    </row>
    <row r="85" ht="30.0" customHeight="1">
      <c r="A85" s="187" t="s">
        <v>86</v>
      </c>
      <c r="B85" s="180" t="s">
        <v>215</v>
      </c>
      <c r="C85" s="317" t="s">
        <v>214</v>
      </c>
      <c r="D85" s="308" t="s">
        <v>211</v>
      </c>
      <c r="E85" s="190"/>
      <c r="F85" s="191"/>
      <c r="G85" s="214">
        <f t="shared" si="241"/>
        <v>0</v>
      </c>
      <c r="H85" s="190"/>
      <c r="I85" s="191"/>
      <c r="J85" s="214">
        <f t="shared" si="242"/>
        <v>0</v>
      </c>
      <c r="K85" s="190"/>
      <c r="L85" s="191"/>
      <c r="M85" s="214">
        <f t="shared" si="243"/>
        <v>0</v>
      </c>
      <c r="N85" s="190"/>
      <c r="O85" s="191"/>
      <c r="P85" s="214">
        <f t="shared" si="244"/>
        <v>0</v>
      </c>
      <c r="Q85" s="190"/>
      <c r="R85" s="191"/>
      <c r="S85" s="214">
        <f t="shared" si="245"/>
        <v>0</v>
      </c>
      <c r="T85" s="190"/>
      <c r="U85" s="191"/>
      <c r="V85" s="214">
        <f t="shared" si="246"/>
        <v>0</v>
      </c>
      <c r="W85" s="215">
        <f t="shared" si="247"/>
        <v>0</v>
      </c>
      <c r="X85" s="207">
        <f t="shared" si="248"/>
        <v>0</v>
      </c>
      <c r="Y85" s="207">
        <f t="shared" si="239"/>
        <v>0</v>
      </c>
      <c r="Z85" s="208" t="str">
        <f t="shared" si="240"/>
        <v>#DIV/0!</v>
      </c>
      <c r="AA85" s="218"/>
      <c r="AB85" s="169"/>
      <c r="AC85" s="169"/>
      <c r="AD85" s="169"/>
      <c r="AE85" s="169"/>
      <c r="AF85" s="169"/>
      <c r="AG85" s="169"/>
    </row>
    <row r="86" ht="30.0" customHeight="1">
      <c r="A86" s="260" t="s">
        <v>83</v>
      </c>
      <c r="B86" s="261" t="s">
        <v>216</v>
      </c>
      <c r="C86" s="291" t="s">
        <v>217</v>
      </c>
      <c r="D86" s="319"/>
      <c r="E86" s="320">
        <f>SUM(E87:E89)</f>
        <v>0</v>
      </c>
      <c r="F86" s="268"/>
      <c r="G86" s="281">
        <f t="shared" ref="G86:H86" si="249">SUM(G87:G89)</f>
        <v>0</v>
      </c>
      <c r="H86" s="320">
        <f t="shared" si="249"/>
        <v>0</v>
      </c>
      <c r="I86" s="268"/>
      <c r="J86" s="281">
        <f t="shared" ref="J86:K86" si="250">SUM(J87:J89)</f>
        <v>0</v>
      </c>
      <c r="K86" s="320">
        <f t="shared" si="250"/>
        <v>0</v>
      </c>
      <c r="L86" s="268"/>
      <c r="M86" s="281">
        <f t="shared" ref="M86:N86" si="251">SUM(M87:M89)</f>
        <v>0</v>
      </c>
      <c r="N86" s="320">
        <f t="shared" si="251"/>
        <v>0</v>
      </c>
      <c r="O86" s="268"/>
      <c r="P86" s="281">
        <f t="shared" ref="P86:Q86" si="252">SUM(P87:P89)</f>
        <v>0</v>
      </c>
      <c r="Q86" s="320">
        <f t="shared" si="252"/>
        <v>0</v>
      </c>
      <c r="R86" s="268"/>
      <c r="S86" s="281">
        <f t="shared" ref="S86:T86" si="253">SUM(S87:S89)</f>
        <v>0</v>
      </c>
      <c r="T86" s="320">
        <f t="shared" si="253"/>
        <v>0</v>
      </c>
      <c r="U86" s="268"/>
      <c r="V86" s="281">
        <f t="shared" ref="V86:X86" si="254">SUM(V87:V89)</f>
        <v>0</v>
      </c>
      <c r="W86" s="316">
        <f t="shared" si="254"/>
        <v>0</v>
      </c>
      <c r="X86" s="316">
        <f t="shared" si="254"/>
        <v>0</v>
      </c>
      <c r="Y86" s="316">
        <f t="shared" si="239"/>
        <v>0</v>
      </c>
      <c r="Z86" s="316" t="str">
        <f t="shared" si="240"/>
        <v>#DIV/0!</v>
      </c>
      <c r="AA86" s="283"/>
      <c r="AB86" s="169"/>
      <c r="AC86" s="169"/>
      <c r="AD86" s="169"/>
      <c r="AE86" s="169"/>
      <c r="AF86" s="169"/>
      <c r="AG86" s="169"/>
    </row>
    <row r="87" ht="30.0" customHeight="1">
      <c r="A87" s="170" t="s">
        <v>86</v>
      </c>
      <c r="B87" s="171" t="s">
        <v>218</v>
      </c>
      <c r="C87" s="317" t="s">
        <v>219</v>
      </c>
      <c r="D87" s="321" t="s">
        <v>134</v>
      </c>
      <c r="E87" s="174"/>
      <c r="F87" s="160"/>
      <c r="G87" s="229">
        <f t="shared" ref="G87:G89" si="255">E87*F87</f>
        <v>0</v>
      </c>
      <c r="H87" s="174"/>
      <c r="I87" s="160"/>
      <c r="J87" s="229">
        <f t="shared" ref="J87:J89" si="256">H87*I87</f>
        <v>0</v>
      </c>
      <c r="K87" s="174"/>
      <c r="L87" s="160"/>
      <c r="M87" s="229">
        <f t="shared" ref="M87:M89" si="257">K87*L87</f>
        <v>0</v>
      </c>
      <c r="N87" s="174"/>
      <c r="O87" s="160"/>
      <c r="P87" s="229">
        <f t="shared" ref="P87:P89" si="258">N87*O87</f>
        <v>0</v>
      </c>
      <c r="Q87" s="174"/>
      <c r="R87" s="160"/>
      <c r="S87" s="229">
        <f t="shared" ref="S87:S89" si="259">Q87*R87</f>
        <v>0</v>
      </c>
      <c r="T87" s="174"/>
      <c r="U87" s="160"/>
      <c r="V87" s="229">
        <f t="shared" ref="V87:V89" si="260">T87*U87</f>
        <v>0</v>
      </c>
      <c r="W87" s="238">
        <f t="shared" ref="W87:W89" si="261">G87+M87+S87</f>
        <v>0</v>
      </c>
      <c r="X87" s="207">
        <f t="shared" ref="X87:X89" si="262">J87+P87+V87</f>
        <v>0</v>
      </c>
      <c r="Y87" s="207">
        <f t="shared" si="239"/>
        <v>0</v>
      </c>
      <c r="Z87" s="208" t="str">
        <f t="shared" si="240"/>
        <v>#DIV/0!</v>
      </c>
      <c r="AA87" s="230"/>
      <c r="AB87" s="169"/>
      <c r="AC87" s="169"/>
      <c r="AD87" s="169"/>
      <c r="AE87" s="169"/>
      <c r="AF87" s="169"/>
      <c r="AG87" s="169"/>
    </row>
    <row r="88" ht="30.0" customHeight="1">
      <c r="A88" s="170" t="s">
        <v>86</v>
      </c>
      <c r="B88" s="171" t="s">
        <v>220</v>
      </c>
      <c r="C88" s="284" t="s">
        <v>219</v>
      </c>
      <c r="D88" s="306" t="s">
        <v>134</v>
      </c>
      <c r="E88" s="174"/>
      <c r="F88" s="160"/>
      <c r="G88" s="229">
        <f t="shared" si="255"/>
        <v>0</v>
      </c>
      <c r="H88" s="174"/>
      <c r="I88" s="160"/>
      <c r="J88" s="229">
        <f t="shared" si="256"/>
        <v>0</v>
      </c>
      <c r="K88" s="174"/>
      <c r="L88" s="160"/>
      <c r="M88" s="229">
        <f t="shared" si="257"/>
        <v>0</v>
      </c>
      <c r="N88" s="174"/>
      <c r="O88" s="160"/>
      <c r="P88" s="229">
        <f t="shared" si="258"/>
        <v>0</v>
      </c>
      <c r="Q88" s="174"/>
      <c r="R88" s="160"/>
      <c r="S88" s="229">
        <f t="shared" si="259"/>
        <v>0</v>
      </c>
      <c r="T88" s="174"/>
      <c r="U88" s="160"/>
      <c r="V88" s="229">
        <f t="shared" si="260"/>
        <v>0</v>
      </c>
      <c r="W88" s="238">
        <f t="shared" si="261"/>
        <v>0</v>
      </c>
      <c r="X88" s="207">
        <f t="shared" si="262"/>
        <v>0</v>
      </c>
      <c r="Y88" s="207">
        <f t="shared" si="239"/>
        <v>0</v>
      </c>
      <c r="Z88" s="208" t="str">
        <f t="shared" si="240"/>
        <v>#DIV/0!</v>
      </c>
      <c r="AA88" s="230"/>
      <c r="AB88" s="169"/>
      <c r="AC88" s="169"/>
      <c r="AD88" s="169"/>
      <c r="AE88" s="169"/>
      <c r="AF88" s="169"/>
      <c r="AG88" s="169"/>
    </row>
    <row r="89" ht="30.0" customHeight="1">
      <c r="A89" s="187" t="s">
        <v>86</v>
      </c>
      <c r="B89" s="180" t="s">
        <v>221</v>
      </c>
      <c r="C89" s="239" t="s">
        <v>219</v>
      </c>
      <c r="D89" s="308" t="s">
        <v>134</v>
      </c>
      <c r="E89" s="190"/>
      <c r="F89" s="191"/>
      <c r="G89" s="214">
        <f t="shared" si="255"/>
        <v>0</v>
      </c>
      <c r="H89" s="190"/>
      <c r="I89" s="191"/>
      <c r="J89" s="214">
        <f t="shared" si="256"/>
        <v>0</v>
      </c>
      <c r="K89" s="190"/>
      <c r="L89" s="191"/>
      <c r="M89" s="214">
        <f t="shared" si="257"/>
        <v>0</v>
      </c>
      <c r="N89" s="190"/>
      <c r="O89" s="191"/>
      <c r="P89" s="214">
        <f t="shared" si="258"/>
        <v>0</v>
      </c>
      <c r="Q89" s="190"/>
      <c r="R89" s="191"/>
      <c r="S89" s="214">
        <f t="shared" si="259"/>
        <v>0</v>
      </c>
      <c r="T89" s="190"/>
      <c r="U89" s="191"/>
      <c r="V89" s="214">
        <f t="shared" si="260"/>
        <v>0</v>
      </c>
      <c r="W89" s="215">
        <f t="shared" si="261"/>
        <v>0</v>
      </c>
      <c r="X89" s="207">
        <f t="shared" si="262"/>
        <v>0</v>
      </c>
      <c r="Y89" s="207">
        <f t="shared" si="239"/>
        <v>0</v>
      </c>
      <c r="Z89" s="208" t="str">
        <f t="shared" si="240"/>
        <v>#DIV/0!</v>
      </c>
      <c r="AA89" s="218"/>
      <c r="AB89" s="169"/>
      <c r="AC89" s="169"/>
      <c r="AD89" s="169"/>
      <c r="AE89" s="169"/>
      <c r="AF89" s="169"/>
      <c r="AG89" s="169"/>
    </row>
    <row r="90" ht="30.0" customHeight="1">
      <c r="A90" s="260" t="s">
        <v>83</v>
      </c>
      <c r="B90" s="261" t="s">
        <v>222</v>
      </c>
      <c r="C90" s="322" t="s">
        <v>223</v>
      </c>
      <c r="D90" s="323"/>
      <c r="E90" s="320">
        <f>SUM(E91:E93)</f>
        <v>0</v>
      </c>
      <c r="F90" s="268"/>
      <c r="G90" s="281">
        <f t="shared" ref="G90:H90" si="263">SUM(G91:G93)</f>
        <v>0</v>
      </c>
      <c r="H90" s="320">
        <f t="shared" si="263"/>
        <v>0</v>
      </c>
      <c r="I90" s="268"/>
      <c r="J90" s="281">
        <f t="shared" ref="J90:K90" si="264">SUM(J91:J93)</f>
        <v>0</v>
      </c>
      <c r="K90" s="320">
        <f t="shared" si="264"/>
        <v>0</v>
      </c>
      <c r="L90" s="268"/>
      <c r="M90" s="281">
        <f t="shared" ref="M90:N90" si="265">SUM(M91:M93)</f>
        <v>0</v>
      </c>
      <c r="N90" s="320">
        <f t="shared" si="265"/>
        <v>0</v>
      </c>
      <c r="O90" s="268"/>
      <c r="P90" s="281">
        <f t="shared" ref="P90:Q90" si="266">SUM(P91:P93)</f>
        <v>0</v>
      </c>
      <c r="Q90" s="320">
        <f t="shared" si="266"/>
        <v>0</v>
      </c>
      <c r="R90" s="268"/>
      <c r="S90" s="281">
        <f t="shared" ref="S90:T90" si="267">SUM(S91:S93)</f>
        <v>0</v>
      </c>
      <c r="T90" s="320">
        <f t="shared" si="267"/>
        <v>0</v>
      </c>
      <c r="U90" s="268"/>
      <c r="V90" s="281">
        <f t="shared" ref="V90:X90" si="268">SUM(V91:V93)</f>
        <v>0</v>
      </c>
      <c r="W90" s="316">
        <f t="shared" si="268"/>
        <v>0</v>
      </c>
      <c r="X90" s="316">
        <f t="shared" si="268"/>
        <v>0</v>
      </c>
      <c r="Y90" s="316">
        <f t="shared" si="239"/>
        <v>0</v>
      </c>
      <c r="Z90" s="316" t="str">
        <f t="shared" si="240"/>
        <v>#DIV/0!</v>
      </c>
      <c r="AA90" s="283"/>
      <c r="AB90" s="169"/>
      <c r="AC90" s="169"/>
      <c r="AD90" s="169"/>
      <c r="AE90" s="169"/>
      <c r="AF90" s="169"/>
      <c r="AG90" s="169"/>
    </row>
    <row r="91" ht="30.0" customHeight="1">
      <c r="A91" s="170" t="s">
        <v>86</v>
      </c>
      <c r="B91" s="171" t="s">
        <v>224</v>
      </c>
      <c r="C91" s="324" t="s">
        <v>140</v>
      </c>
      <c r="D91" s="325" t="s">
        <v>141</v>
      </c>
      <c r="E91" s="174"/>
      <c r="F91" s="160"/>
      <c r="G91" s="229">
        <f t="shared" ref="G91:G93" si="269">E91*F91</f>
        <v>0</v>
      </c>
      <c r="H91" s="174"/>
      <c r="I91" s="160"/>
      <c r="J91" s="229">
        <f t="shared" ref="J91:J93" si="270">H91*I91</f>
        <v>0</v>
      </c>
      <c r="K91" s="174"/>
      <c r="L91" s="160"/>
      <c r="M91" s="229">
        <f t="shared" ref="M91:M93" si="271">K91*L91</f>
        <v>0</v>
      </c>
      <c r="N91" s="174"/>
      <c r="O91" s="160"/>
      <c r="P91" s="229">
        <f t="shared" ref="P91:P93" si="272">N91*O91</f>
        <v>0</v>
      </c>
      <c r="Q91" s="174"/>
      <c r="R91" s="160"/>
      <c r="S91" s="229">
        <f t="shared" ref="S91:S93" si="273">Q91*R91</f>
        <v>0</v>
      </c>
      <c r="T91" s="174"/>
      <c r="U91" s="160"/>
      <c r="V91" s="229">
        <f t="shared" ref="V91:V93" si="274">T91*U91</f>
        <v>0</v>
      </c>
      <c r="W91" s="238">
        <f t="shared" ref="W91:W93" si="275">G91+M91+S91</f>
        <v>0</v>
      </c>
      <c r="X91" s="207">
        <f t="shared" ref="X91:X93" si="276">J91+P91+V91</f>
        <v>0</v>
      </c>
      <c r="Y91" s="207">
        <f t="shared" si="239"/>
        <v>0</v>
      </c>
      <c r="Z91" s="208" t="str">
        <f t="shared" si="240"/>
        <v>#DIV/0!</v>
      </c>
      <c r="AA91" s="230"/>
      <c r="AB91" s="168"/>
      <c r="AC91" s="169"/>
      <c r="AD91" s="169"/>
      <c r="AE91" s="169"/>
      <c r="AF91" s="169"/>
      <c r="AG91" s="169"/>
    </row>
    <row r="92" ht="30.0" customHeight="1">
      <c r="A92" s="170" t="s">
        <v>86</v>
      </c>
      <c r="B92" s="171" t="s">
        <v>225</v>
      </c>
      <c r="C92" s="324" t="s">
        <v>140</v>
      </c>
      <c r="D92" s="325" t="s">
        <v>141</v>
      </c>
      <c r="E92" s="174"/>
      <c r="F92" s="160"/>
      <c r="G92" s="229">
        <f t="shared" si="269"/>
        <v>0</v>
      </c>
      <c r="H92" s="174"/>
      <c r="I92" s="160"/>
      <c r="J92" s="229">
        <f t="shared" si="270"/>
        <v>0</v>
      </c>
      <c r="K92" s="174"/>
      <c r="L92" s="160"/>
      <c r="M92" s="229">
        <f t="shared" si="271"/>
        <v>0</v>
      </c>
      <c r="N92" s="174"/>
      <c r="O92" s="160"/>
      <c r="P92" s="229">
        <f t="shared" si="272"/>
        <v>0</v>
      </c>
      <c r="Q92" s="174"/>
      <c r="R92" s="160"/>
      <c r="S92" s="229">
        <f t="shared" si="273"/>
        <v>0</v>
      </c>
      <c r="T92" s="174"/>
      <c r="U92" s="160"/>
      <c r="V92" s="229">
        <f t="shared" si="274"/>
        <v>0</v>
      </c>
      <c r="W92" s="238">
        <f t="shared" si="275"/>
        <v>0</v>
      </c>
      <c r="X92" s="207">
        <f t="shared" si="276"/>
        <v>0</v>
      </c>
      <c r="Y92" s="207">
        <f t="shared" si="239"/>
        <v>0</v>
      </c>
      <c r="Z92" s="208" t="str">
        <f t="shared" si="240"/>
        <v>#DIV/0!</v>
      </c>
      <c r="AA92" s="230"/>
      <c r="AB92" s="169"/>
      <c r="AC92" s="169"/>
      <c r="AD92" s="169"/>
      <c r="AE92" s="169"/>
      <c r="AF92" s="169"/>
      <c r="AG92" s="169"/>
    </row>
    <row r="93" ht="30.0" customHeight="1">
      <c r="A93" s="187" t="s">
        <v>86</v>
      </c>
      <c r="B93" s="180" t="s">
        <v>226</v>
      </c>
      <c r="C93" s="326" t="s">
        <v>140</v>
      </c>
      <c r="D93" s="325" t="s">
        <v>141</v>
      </c>
      <c r="E93" s="274"/>
      <c r="F93" s="275"/>
      <c r="G93" s="276">
        <f t="shared" si="269"/>
        <v>0</v>
      </c>
      <c r="H93" s="274"/>
      <c r="I93" s="275"/>
      <c r="J93" s="276">
        <f t="shared" si="270"/>
        <v>0</v>
      </c>
      <c r="K93" s="274"/>
      <c r="L93" s="275"/>
      <c r="M93" s="276">
        <f t="shared" si="271"/>
        <v>0</v>
      </c>
      <c r="N93" s="274"/>
      <c r="O93" s="275"/>
      <c r="P93" s="276">
        <f t="shared" si="272"/>
        <v>0</v>
      </c>
      <c r="Q93" s="274"/>
      <c r="R93" s="275"/>
      <c r="S93" s="276">
        <f t="shared" si="273"/>
        <v>0</v>
      </c>
      <c r="T93" s="274"/>
      <c r="U93" s="275"/>
      <c r="V93" s="276">
        <f t="shared" si="274"/>
        <v>0</v>
      </c>
      <c r="W93" s="215">
        <f t="shared" si="275"/>
        <v>0</v>
      </c>
      <c r="X93" s="207">
        <f t="shared" si="276"/>
        <v>0</v>
      </c>
      <c r="Y93" s="207">
        <f t="shared" si="239"/>
        <v>0</v>
      </c>
      <c r="Z93" s="208" t="str">
        <f t="shared" si="240"/>
        <v>#DIV/0!</v>
      </c>
      <c r="AA93" s="277"/>
      <c r="AB93" s="169"/>
      <c r="AC93" s="169"/>
      <c r="AD93" s="169"/>
      <c r="AE93" s="169"/>
      <c r="AF93" s="169"/>
      <c r="AG93" s="169"/>
    </row>
    <row r="94" ht="39.75" customHeight="1">
      <c r="A94" s="327" t="s">
        <v>227</v>
      </c>
      <c r="B94" s="24"/>
      <c r="C94" s="24"/>
      <c r="D94" s="25"/>
      <c r="E94" s="286"/>
      <c r="F94" s="286"/>
      <c r="G94" s="246">
        <f>G82+G86+G90</f>
        <v>18000</v>
      </c>
      <c r="H94" s="286"/>
      <c r="I94" s="286"/>
      <c r="J94" s="246">
        <f>J82+J86+J90</f>
        <v>0</v>
      </c>
      <c r="K94" s="286"/>
      <c r="L94" s="286"/>
      <c r="M94" s="246">
        <f>M82+M86+M90</f>
        <v>0</v>
      </c>
      <c r="N94" s="286"/>
      <c r="O94" s="286"/>
      <c r="P94" s="246">
        <f>P82+P86+P90</f>
        <v>0</v>
      </c>
      <c r="Q94" s="286"/>
      <c r="R94" s="286"/>
      <c r="S94" s="246">
        <f>S82+S86+S90</f>
        <v>0</v>
      </c>
      <c r="T94" s="286"/>
      <c r="U94" s="286"/>
      <c r="V94" s="246">
        <f t="shared" ref="V94:X94" si="277">V82+V86+V90</f>
        <v>0</v>
      </c>
      <c r="W94" s="288">
        <f t="shared" si="277"/>
        <v>18000</v>
      </c>
      <c r="X94" s="288">
        <f t="shared" si="277"/>
        <v>0</v>
      </c>
      <c r="Y94" s="288">
        <f t="shared" si="239"/>
        <v>18000</v>
      </c>
      <c r="Z94" s="288">
        <f t="shared" si="240"/>
        <v>1</v>
      </c>
      <c r="AA94" s="251"/>
      <c r="AB94" s="7"/>
      <c r="AC94" s="10"/>
      <c r="AD94" s="10"/>
      <c r="AE94" s="10"/>
      <c r="AF94" s="10"/>
      <c r="AG94" s="10"/>
    </row>
    <row r="95" ht="30.0" customHeight="1">
      <c r="A95" s="252" t="s">
        <v>81</v>
      </c>
      <c r="B95" s="253">
        <v>6.0</v>
      </c>
      <c r="C95" s="254" t="s">
        <v>228</v>
      </c>
      <c r="D95" s="255"/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7"/>
      <c r="X95" s="257"/>
      <c r="Y95" s="315"/>
      <c r="Z95" s="257"/>
      <c r="AA95" s="259"/>
      <c r="AB95" s="10"/>
      <c r="AC95" s="10"/>
      <c r="AD95" s="10"/>
      <c r="AE95" s="10"/>
      <c r="AF95" s="10"/>
      <c r="AG95" s="10"/>
    </row>
    <row r="96" ht="30.0" customHeight="1">
      <c r="A96" s="260" t="s">
        <v>83</v>
      </c>
      <c r="B96" s="261" t="s">
        <v>229</v>
      </c>
      <c r="C96" s="328" t="s">
        <v>230</v>
      </c>
      <c r="D96" s="263"/>
      <c r="E96" s="264">
        <f>SUM(E97:E99)</f>
        <v>0</v>
      </c>
      <c r="F96" s="265"/>
      <c r="G96" s="266">
        <f t="shared" ref="G96:H96" si="278">SUM(G97:G99)</f>
        <v>0</v>
      </c>
      <c r="H96" s="264">
        <f t="shared" si="278"/>
        <v>0</v>
      </c>
      <c r="I96" s="265"/>
      <c r="J96" s="266">
        <f t="shared" ref="J96:K96" si="279">SUM(J97:J99)</f>
        <v>0</v>
      </c>
      <c r="K96" s="264">
        <f t="shared" si="279"/>
        <v>0</v>
      </c>
      <c r="L96" s="265"/>
      <c r="M96" s="266">
        <f t="shared" ref="M96:N96" si="280">SUM(M97:M99)</f>
        <v>0</v>
      </c>
      <c r="N96" s="264">
        <f t="shared" si="280"/>
        <v>0</v>
      </c>
      <c r="O96" s="265"/>
      <c r="P96" s="266">
        <f t="shared" ref="P96:Q96" si="281">SUM(P97:P99)</f>
        <v>0</v>
      </c>
      <c r="Q96" s="264">
        <f t="shared" si="281"/>
        <v>0</v>
      </c>
      <c r="R96" s="265"/>
      <c r="S96" s="266">
        <f t="shared" ref="S96:T96" si="282">SUM(S97:S99)</f>
        <v>0</v>
      </c>
      <c r="T96" s="264">
        <f t="shared" si="282"/>
        <v>0</v>
      </c>
      <c r="U96" s="265"/>
      <c r="V96" s="266">
        <f t="shared" ref="V96:X96" si="283">SUM(V97:V99)</f>
        <v>0</v>
      </c>
      <c r="W96" s="266">
        <f t="shared" si="283"/>
        <v>0</v>
      </c>
      <c r="X96" s="266">
        <f t="shared" si="283"/>
        <v>0</v>
      </c>
      <c r="Y96" s="266">
        <f t="shared" ref="Y96:Y108" si="284">W96-X96</f>
        <v>0</v>
      </c>
      <c r="Z96" s="290" t="str">
        <f t="shared" ref="Z96:Z108" si="285">Y96/W96</f>
        <v>#DIV/0!</v>
      </c>
      <c r="AA96" s="270"/>
      <c r="AB96" s="152"/>
      <c r="AC96" s="152"/>
      <c r="AD96" s="152"/>
      <c r="AE96" s="152"/>
      <c r="AF96" s="152"/>
      <c r="AG96" s="152"/>
    </row>
    <row r="97" ht="30.0" customHeight="1">
      <c r="A97" s="170" t="s">
        <v>86</v>
      </c>
      <c r="B97" s="171" t="s">
        <v>231</v>
      </c>
      <c r="C97" s="284" t="s">
        <v>232</v>
      </c>
      <c r="D97" s="173" t="s">
        <v>134</v>
      </c>
      <c r="E97" s="174"/>
      <c r="F97" s="160"/>
      <c r="G97" s="229">
        <f t="shared" ref="G97:G99" si="286">E97*F97</f>
        <v>0</v>
      </c>
      <c r="H97" s="174"/>
      <c r="I97" s="160"/>
      <c r="J97" s="229">
        <f t="shared" ref="J97:J99" si="287">H97*I97</f>
        <v>0</v>
      </c>
      <c r="K97" s="174"/>
      <c r="L97" s="160"/>
      <c r="M97" s="229">
        <f t="shared" ref="M97:M99" si="288">K97*L97</f>
        <v>0</v>
      </c>
      <c r="N97" s="174"/>
      <c r="O97" s="160"/>
      <c r="P97" s="229">
        <f t="shared" ref="P97:P99" si="289">N97*O97</f>
        <v>0</v>
      </c>
      <c r="Q97" s="174"/>
      <c r="R97" s="160"/>
      <c r="S97" s="229">
        <f t="shared" ref="S97:S99" si="290">Q97*R97</f>
        <v>0</v>
      </c>
      <c r="T97" s="174"/>
      <c r="U97" s="160"/>
      <c r="V97" s="229">
        <f t="shared" ref="V97:V99" si="291">T97*U97</f>
        <v>0</v>
      </c>
      <c r="W97" s="238">
        <f t="shared" ref="W97:W99" si="292">G97+M97+S97</f>
        <v>0</v>
      </c>
      <c r="X97" s="207">
        <f t="shared" ref="X97:X99" si="293">J97+P97+V97</f>
        <v>0</v>
      </c>
      <c r="Y97" s="207">
        <f t="shared" si="284"/>
        <v>0</v>
      </c>
      <c r="Z97" s="208" t="str">
        <f t="shared" si="285"/>
        <v>#DIV/0!</v>
      </c>
      <c r="AA97" s="230"/>
      <c r="AB97" s="169"/>
      <c r="AC97" s="169"/>
      <c r="AD97" s="169"/>
      <c r="AE97" s="169"/>
      <c r="AF97" s="169"/>
      <c r="AG97" s="169"/>
    </row>
    <row r="98" ht="30.0" customHeight="1">
      <c r="A98" s="170" t="s">
        <v>86</v>
      </c>
      <c r="B98" s="171" t="s">
        <v>233</v>
      </c>
      <c r="C98" s="284" t="s">
        <v>232</v>
      </c>
      <c r="D98" s="173" t="s">
        <v>134</v>
      </c>
      <c r="E98" s="174"/>
      <c r="F98" s="160"/>
      <c r="G98" s="229">
        <f t="shared" si="286"/>
        <v>0</v>
      </c>
      <c r="H98" s="174"/>
      <c r="I98" s="160"/>
      <c r="J98" s="229">
        <f t="shared" si="287"/>
        <v>0</v>
      </c>
      <c r="K98" s="174"/>
      <c r="L98" s="160"/>
      <c r="M98" s="229">
        <f t="shared" si="288"/>
        <v>0</v>
      </c>
      <c r="N98" s="174"/>
      <c r="O98" s="160"/>
      <c r="P98" s="229">
        <f t="shared" si="289"/>
        <v>0</v>
      </c>
      <c r="Q98" s="174"/>
      <c r="R98" s="160"/>
      <c r="S98" s="229">
        <f t="shared" si="290"/>
        <v>0</v>
      </c>
      <c r="T98" s="174"/>
      <c r="U98" s="160"/>
      <c r="V98" s="229">
        <f t="shared" si="291"/>
        <v>0</v>
      </c>
      <c r="W98" s="238">
        <f t="shared" si="292"/>
        <v>0</v>
      </c>
      <c r="X98" s="207">
        <f t="shared" si="293"/>
        <v>0</v>
      </c>
      <c r="Y98" s="207">
        <f t="shared" si="284"/>
        <v>0</v>
      </c>
      <c r="Z98" s="208" t="str">
        <f t="shared" si="285"/>
        <v>#DIV/0!</v>
      </c>
      <c r="AA98" s="230"/>
      <c r="AB98" s="169"/>
      <c r="AC98" s="169"/>
      <c r="AD98" s="169"/>
      <c r="AE98" s="169"/>
      <c r="AF98" s="169"/>
      <c r="AG98" s="169"/>
    </row>
    <row r="99" ht="30.0" customHeight="1">
      <c r="A99" s="187" t="s">
        <v>86</v>
      </c>
      <c r="B99" s="180" t="s">
        <v>234</v>
      </c>
      <c r="C99" s="239" t="s">
        <v>232</v>
      </c>
      <c r="D99" s="189" t="s">
        <v>134</v>
      </c>
      <c r="E99" s="190"/>
      <c r="F99" s="191"/>
      <c r="G99" s="214">
        <f t="shared" si="286"/>
        <v>0</v>
      </c>
      <c r="H99" s="190"/>
      <c r="I99" s="191"/>
      <c r="J99" s="214">
        <f t="shared" si="287"/>
        <v>0</v>
      </c>
      <c r="K99" s="190"/>
      <c r="L99" s="191"/>
      <c r="M99" s="214">
        <f t="shared" si="288"/>
        <v>0</v>
      </c>
      <c r="N99" s="190"/>
      <c r="O99" s="191"/>
      <c r="P99" s="214">
        <f t="shared" si="289"/>
        <v>0</v>
      </c>
      <c r="Q99" s="190"/>
      <c r="R99" s="191"/>
      <c r="S99" s="214">
        <f t="shared" si="290"/>
        <v>0</v>
      </c>
      <c r="T99" s="190"/>
      <c r="U99" s="191"/>
      <c r="V99" s="214">
        <f t="shared" si="291"/>
        <v>0</v>
      </c>
      <c r="W99" s="215">
        <f t="shared" si="292"/>
        <v>0</v>
      </c>
      <c r="X99" s="207">
        <f t="shared" si="293"/>
        <v>0</v>
      </c>
      <c r="Y99" s="207">
        <f t="shared" si="284"/>
        <v>0</v>
      </c>
      <c r="Z99" s="208" t="str">
        <f t="shared" si="285"/>
        <v>#DIV/0!</v>
      </c>
      <c r="AA99" s="218"/>
      <c r="AB99" s="169"/>
      <c r="AC99" s="169"/>
      <c r="AD99" s="169"/>
      <c r="AE99" s="169"/>
      <c r="AF99" s="169"/>
      <c r="AG99" s="169"/>
    </row>
    <row r="100" ht="30.0" customHeight="1">
      <c r="A100" s="260" t="s">
        <v>81</v>
      </c>
      <c r="B100" s="261" t="s">
        <v>235</v>
      </c>
      <c r="C100" s="329" t="s">
        <v>236</v>
      </c>
      <c r="D100" s="279"/>
      <c r="E100" s="280">
        <f>SUM(E101:E103)</f>
        <v>0</v>
      </c>
      <c r="F100" s="268"/>
      <c r="G100" s="281">
        <f t="shared" ref="G100:H100" si="294">SUM(G101:G103)</f>
        <v>0</v>
      </c>
      <c r="H100" s="280">
        <f t="shared" si="294"/>
        <v>0</v>
      </c>
      <c r="I100" s="268"/>
      <c r="J100" s="281">
        <f t="shared" ref="J100:K100" si="295">SUM(J101:J103)</f>
        <v>0</v>
      </c>
      <c r="K100" s="280">
        <f t="shared" si="295"/>
        <v>0</v>
      </c>
      <c r="L100" s="268"/>
      <c r="M100" s="281">
        <f t="shared" ref="M100:N100" si="296">SUM(M101:M103)</f>
        <v>0</v>
      </c>
      <c r="N100" s="280">
        <f t="shared" si="296"/>
        <v>0</v>
      </c>
      <c r="O100" s="268"/>
      <c r="P100" s="281">
        <f t="shared" ref="P100:Q100" si="297">SUM(P101:P103)</f>
        <v>0</v>
      </c>
      <c r="Q100" s="280">
        <f t="shared" si="297"/>
        <v>0</v>
      </c>
      <c r="R100" s="268"/>
      <c r="S100" s="281">
        <f t="shared" ref="S100:T100" si="298">SUM(S101:S103)</f>
        <v>0</v>
      </c>
      <c r="T100" s="280">
        <f t="shared" si="298"/>
        <v>0</v>
      </c>
      <c r="U100" s="268"/>
      <c r="V100" s="281">
        <f t="shared" ref="V100:X100" si="299">SUM(V101:V103)</f>
        <v>0</v>
      </c>
      <c r="W100" s="281">
        <f t="shared" si="299"/>
        <v>0</v>
      </c>
      <c r="X100" s="281">
        <f t="shared" si="299"/>
        <v>0</v>
      </c>
      <c r="Y100" s="281">
        <f t="shared" si="284"/>
        <v>0</v>
      </c>
      <c r="Z100" s="281" t="str">
        <f t="shared" si="285"/>
        <v>#DIV/0!</v>
      </c>
      <c r="AA100" s="283"/>
      <c r="AB100" s="152"/>
      <c r="AC100" s="152"/>
      <c r="AD100" s="152"/>
      <c r="AE100" s="152"/>
      <c r="AF100" s="152"/>
      <c r="AG100" s="152"/>
    </row>
    <row r="101" ht="30.0" customHeight="1">
      <c r="A101" s="170" t="s">
        <v>86</v>
      </c>
      <c r="B101" s="171" t="s">
        <v>237</v>
      </c>
      <c r="C101" s="284" t="s">
        <v>232</v>
      </c>
      <c r="D101" s="173" t="s">
        <v>134</v>
      </c>
      <c r="E101" s="174"/>
      <c r="F101" s="160"/>
      <c r="G101" s="229">
        <f t="shared" ref="G101:G103" si="300">E101*F101</f>
        <v>0</v>
      </c>
      <c r="H101" s="174"/>
      <c r="I101" s="160"/>
      <c r="J101" s="229">
        <f t="shared" ref="J101:J103" si="301">H101*I101</f>
        <v>0</v>
      </c>
      <c r="K101" s="174"/>
      <c r="L101" s="160"/>
      <c r="M101" s="229">
        <f t="shared" ref="M101:M103" si="302">K101*L101</f>
        <v>0</v>
      </c>
      <c r="N101" s="174"/>
      <c r="O101" s="160"/>
      <c r="P101" s="229">
        <f t="shared" ref="P101:P103" si="303">N101*O101</f>
        <v>0</v>
      </c>
      <c r="Q101" s="174"/>
      <c r="R101" s="160"/>
      <c r="S101" s="229">
        <f t="shared" ref="S101:S103" si="304">Q101*R101</f>
        <v>0</v>
      </c>
      <c r="T101" s="174"/>
      <c r="U101" s="160"/>
      <c r="V101" s="229">
        <f t="shared" ref="V101:V103" si="305">T101*U101</f>
        <v>0</v>
      </c>
      <c r="W101" s="238">
        <f t="shared" ref="W101:W103" si="306">G101+M101+S101</f>
        <v>0</v>
      </c>
      <c r="X101" s="207">
        <f t="shared" ref="X101:X103" si="307">J101+P101+V101</f>
        <v>0</v>
      </c>
      <c r="Y101" s="207">
        <f t="shared" si="284"/>
        <v>0</v>
      </c>
      <c r="Z101" s="208" t="str">
        <f t="shared" si="285"/>
        <v>#DIV/0!</v>
      </c>
      <c r="AA101" s="230"/>
      <c r="AB101" s="169"/>
      <c r="AC101" s="169"/>
      <c r="AD101" s="169"/>
      <c r="AE101" s="169"/>
      <c r="AF101" s="169"/>
      <c r="AG101" s="169"/>
    </row>
    <row r="102" ht="30.0" customHeight="1">
      <c r="A102" s="170" t="s">
        <v>86</v>
      </c>
      <c r="B102" s="171" t="s">
        <v>238</v>
      </c>
      <c r="C102" s="284" t="s">
        <v>232</v>
      </c>
      <c r="D102" s="173" t="s">
        <v>134</v>
      </c>
      <c r="E102" s="174"/>
      <c r="F102" s="160"/>
      <c r="G102" s="229">
        <f t="shared" si="300"/>
        <v>0</v>
      </c>
      <c r="H102" s="174"/>
      <c r="I102" s="160"/>
      <c r="J102" s="229">
        <f t="shared" si="301"/>
        <v>0</v>
      </c>
      <c r="K102" s="174"/>
      <c r="L102" s="160"/>
      <c r="M102" s="229">
        <f t="shared" si="302"/>
        <v>0</v>
      </c>
      <c r="N102" s="174"/>
      <c r="O102" s="160"/>
      <c r="P102" s="229">
        <f t="shared" si="303"/>
        <v>0</v>
      </c>
      <c r="Q102" s="174"/>
      <c r="R102" s="160"/>
      <c r="S102" s="229">
        <f t="shared" si="304"/>
        <v>0</v>
      </c>
      <c r="T102" s="174"/>
      <c r="U102" s="160"/>
      <c r="V102" s="229">
        <f t="shared" si="305"/>
        <v>0</v>
      </c>
      <c r="W102" s="238">
        <f t="shared" si="306"/>
        <v>0</v>
      </c>
      <c r="X102" s="207">
        <f t="shared" si="307"/>
        <v>0</v>
      </c>
      <c r="Y102" s="207">
        <f t="shared" si="284"/>
        <v>0</v>
      </c>
      <c r="Z102" s="208" t="str">
        <f t="shared" si="285"/>
        <v>#DIV/0!</v>
      </c>
      <c r="AA102" s="230"/>
      <c r="AB102" s="169"/>
      <c r="AC102" s="169"/>
      <c r="AD102" s="169"/>
      <c r="AE102" s="169"/>
      <c r="AF102" s="169"/>
      <c r="AG102" s="169"/>
    </row>
    <row r="103" ht="30.0" customHeight="1">
      <c r="A103" s="187" t="s">
        <v>86</v>
      </c>
      <c r="B103" s="180" t="s">
        <v>239</v>
      </c>
      <c r="C103" s="239" t="s">
        <v>232</v>
      </c>
      <c r="D103" s="189" t="s">
        <v>134</v>
      </c>
      <c r="E103" s="190"/>
      <c r="F103" s="191"/>
      <c r="G103" s="214">
        <f t="shared" si="300"/>
        <v>0</v>
      </c>
      <c r="H103" s="190"/>
      <c r="I103" s="191"/>
      <c r="J103" s="214">
        <f t="shared" si="301"/>
        <v>0</v>
      </c>
      <c r="K103" s="190"/>
      <c r="L103" s="191"/>
      <c r="M103" s="214">
        <f t="shared" si="302"/>
        <v>0</v>
      </c>
      <c r="N103" s="190"/>
      <c r="O103" s="191"/>
      <c r="P103" s="214">
        <f t="shared" si="303"/>
        <v>0</v>
      </c>
      <c r="Q103" s="190"/>
      <c r="R103" s="191"/>
      <c r="S103" s="214">
        <f t="shared" si="304"/>
        <v>0</v>
      </c>
      <c r="T103" s="190"/>
      <c r="U103" s="191"/>
      <c r="V103" s="214">
        <f t="shared" si="305"/>
        <v>0</v>
      </c>
      <c r="W103" s="215">
        <f t="shared" si="306"/>
        <v>0</v>
      </c>
      <c r="X103" s="207">
        <f t="shared" si="307"/>
        <v>0</v>
      </c>
      <c r="Y103" s="207">
        <f t="shared" si="284"/>
        <v>0</v>
      </c>
      <c r="Z103" s="208" t="str">
        <f t="shared" si="285"/>
        <v>#DIV/0!</v>
      </c>
      <c r="AA103" s="218"/>
      <c r="AB103" s="169"/>
      <c r="AC103" s="169"/>
      <c r="AD103" s="169"/>
      <c r="AE103" s="169"/>
      <c r="AF103" s="169"/>
      <c r="AG103" s="169"/>
    </row>
    <row r="104" ht="30.0" customHeight="1">
      <c r="A104" s="260" t="s">
        <v>81</v>
      </c>
      <c r="B104" s="261" t="s">
        <v>240</v>
      </c>
      <c r="C104" s="329" t="s">
        <v>241</v>
      </c>
      <c r="D104" s="279"/>
      <c r="E104" s="280">
        <f>SUM(E105:E107)</f>
        <v>0</v>
      </c>
      <c r="F104" s="268"/>
      <c r="G104" s="281">
        <f t="shared" ref="G104:H104" si="308">SUM(G105:G107)</f>
        <v>0</v>
      </c>
      <c r="H104" s="280">
        <f t="shared" si="308"/>
        <v>0</v>
      </c>
      <c r="I104" s="268"/>
      <c r="J104" s="281">
        <f t="shared" ref="J104:K104" si="309">SUM(J105:J107)</f>
        <v>0</v>
      </c>
      <c r="K104" s="280">
        <f t="shared" si="309"/>
        <v>0</v>
      </c>
      <c r="L104" s="268"/>
      <c r="M104" s="281">
        <f t="shared" ref="M104:N104" si="310">SUM(M105:M107)</f>
        <v>0</v>
      </c>
      <c r="N104" s="280">
        <f t="shared" si="310"/>
        <v>0</v>
      </c>
      <c r="O104" s="268"/>
      <c r="P104" s="281">
        <f t="shared" ref="P104:Q104" si="311">SUM(P105:P107)</f>
        <v>0</v>
      </c>
      <c r="Q104" s="280">
        <f t="shared" si="311"/>
        <v>0</v>
      </c>
      <c r="R104" s="268"/>
      <c r="S104" s="281">
        <f t="shared" ref="S104:T104" si="312">SUM(S105:S107)</f>
        <v>0</v>
      </c>
      <c r="T104" s="280">
        <f t="shared" si="312"/>
        <v>0</v>
      </c>
      <c r="U104" s="268"/>
      <c r="V104" s="281">
        <f t="shared" ref="V104:X104" si="313">SUM(V105:V107)</f>
        <v>0</v>
      </c>
      <c r="W104" s="281">
        <f t="shared" si="313"/>
        <v>0</v>
      </c>
      <c r="X104" s="281">
        <f t="shared" si="313"/>
        <v>0</v>
      </c>
      <c r="Y104" s="281">
        <f t="shared" si="284"/>
        <v>0</v>
      </c>
      <c r="Z104" s="281" t="str">
        <f t="shared" si="285"/>
        <v>#DIV/0!</v>
      </c>
      <c r="AA104" s="283"/>
      <c r="AB104" s="152"/>
      <c r="AC104" s="152"/>
      <c r="AD104" s="152"/>
      <c r="AE104" s="152"/>
      <c r="AF104" s="152"/>
      <c r="AG104" s="152"/>
    </row>
    <row r="105" ht="30.0" customHeight="1">
      <c r="A105" s="170" t="s">
        <v>86</v>
      </c>
      <c r="B105" s="171" t="s">
        <v>242</v>
      </c>
      <c r="C105" s="284" t="s">
        <v>232</v>
      </c>
      <c r="D105" s="173" t="s">
        <v>134</v>
      </c>
      <c r="E105" s="174"/>
      <c r="F105" s="160"/>
      <c r="G105" s="229">
        <f t="shared" ref="G105:G107" si="314">E105*F105</f>
        <v>0</v>
      </c>
      <c r="H105" s="174"/>
      <c r="I105" s="160"/>
      <c r="J105" s="229">
        <f t="shared" ref="J105:J107" si="315">H105*I105</f>
        <v>0</v>
      </c>
      <c r="K105" s="174"/>
      <c r="L105" s="160"/>
      <c r="M105" s="229">
        <f t="shared" ref="M105:M107" si="316">K105*L105</f>
        <v>0</v>
      </c>
      <c r="N105" s="174"/>
      <c r="O105" s="160"/>
      <c r="P105" s="229">
        <f t="shared" ref="P105:P107" si="317">N105*O105</f>
        <v>0</v>
      </c>
      <c r="Q105" s="174"/>
      <c r="R105" s="160"/>
      <c r="S105" s="229">
        <f t="shared" ref="S105:S107" si="318">Q105*R105</f>
        <v>0</v>
      </c>
      <c r="T105" s="174"/>
      <c r="U105" s="160"/>
      <c r="V105" s="229">
        <f t="shared" ref="V105:V107" si="319">T105*U105</f>
        <v>0</v>
      </c>
      <c r="W105" s="238">
        <f t="shared" ref="W105:W107" si="320">G105+M105+S105</f>
        <v>0</v>
      </c>
      <c r="X105" s="207">
        <f t="shared" ref="X105:X107" si="321">J105+P105+V105</f>
        <v>0</v>
      </c>
      <c r="Y105" s="207">
        <f t="shared" si="284"/>
        <v>0</v>
      </c>
      <c r="Z105" s="208" t="str">
        <f t="shared" si="285"/>
        <v>#DIV/0!</v>
      </c>
      <c r="AA105" s="230"/>
      <c r="AB105" s="169"/>
      <c r="AC105" s="169"/>
      <c r="AD105" s="169"/>
      <c r="AE105" s="169"/>
      <c r="AF105" s="169"/>
      <c r="AG105" s="169"/>
    </row>
    <row r="106" ht="30.0" customHeight="1">
      <c r="A106" s="170" t="s">
        <v>86</v>
      </c>
      <c r="B106" s="171" t="s">
        <v>243</v>
      </c>
      <c r="C106" s="284" t="s">
        <v>232</v>
      </c>
      <c r="D106" s="173" t="s">
        <v>134</v>
      </c>
      <c r="E106" s="174"/>
      <c r="F106" s="160"/>
      <c r="G106" s="229">
        <f t="shared" si="314"/>
        <v>0</v>
      </c>
      <c r="H106" s="174"/>
      <c r="I106" s="160"/>
      <c r="J106" s="229">
        <f t="shared" si="315"/>
        <v>0</v>
      </c>
      <c r="K106" s="174"/>
      <c r="L106" s="160"/>
      <c r="M106" s="229">
        <f t="shared" si="316"/>
        <v>0</v>
      </c>
      <c r="N106" s="174"/>
      <c r="O106" s="160"/>
      <c r="P106" s="229">
        <f t="shared" si="317"/>
        <v>0</v>
      </c>
      <c r="Q106" s="174"/>
      <c r="R106" s="160"/>
      <c r="S106" s="229">
        <f t="shared" si="318"/>
        <v>0</v>
      </c>
      <c r="T106" s="174"/>
      <c r="U106" s="160"/>
      <c r="V106" s="229">
        <f t="shared" si="319"/>
        <v>0</v>
      </c>
      <c r="W106" s="238">
        <f t="shared" si="320"/>
        <v>0</v>
      </c>
      <c r="X106" s="207">
        <f t="shared" si="321"/>
        <v>0</v>
      </c>
      <c r="Y106" s="207">
        <f t="shared" si="284"/>
        <v>0</v>
      </c>
      <c r="Z106" s="208" t="str">
        <f t="shared" si="285"/>
        <v>#DIV/0!</v>
      </c>
      <c r="AA106" s="230"/>
      <c r="AB106" s="169"/>
      <c r="AC106" s="169"/>
      <c r="AD106" s="169"/>
      <c r="AE106" s="169"/>
      <c r="AF106" s="169"/>
      <c r="AG106" s="169"/>
    </row>
    <row r="107" ht="30.0" customHeight="1">
      <c r="A107" s="187" t="s">
        <v>86</v>
      </c>
      <c r="B107" s="180" t="s">
        <v>244</v>
      </c>
      <c r="C107" s="239" t="s">
        <v>232</v>
      </c>
      <c r="D107" s="189" t="s">
        <v>134</v>
      </c>
      <c r="E107" s="274"/>
      <c r="F107" s="275"/>
      <c r="G107" s="276">
        <f t="shared" si="314"/>
        <v>0</v>
      </c>
      <c r="H107" s="274"/>
      <c r="I107" s="275"/>
      <c r="J107" s="276">
        <f t="shared" si="315"/>
        <v>0</v>
      </c>
      <c r="K107" s="274"/>
      <c r="L107" s="275"/>
      <c r="M107" s="276">
        <f t="shared" si="316"/>
        <v>0</v>
      </c>
      <c r="N107" s="274"/>
      <c r="O107" s="275"/>
      <c r="P107" s="276">
        <f t="shared" si="317"/>
        <v>0</v>
      </c>
      <c r="Q107" s="274"/>
      <c r="R107" s="275"/>
      <c r="S107" s="276">
        <f t="shared" si="318"/>
        <v>0</v>
      </c>
      <c r="T107" s="274"/>
      <c r="U107" s="275"/>
      <c r="V107" s="276">
        <f t="shared" si="319"/>
        <v>0</v>
      </c>
      <c r="W107" s="215">
        <f t="shared" si="320"/>
        <v>0</v>
      </c>
      <c r="X107" s="216">
        <f t="shared" si="321"/>
        <v>0</v>
      </c>
      <c r="Y107" s="216">
        <f t="shared" si="284"/>
        <v>0</v>
      </c>
      <c r="Z107" s="217" t="str">
        <f t="shared" si="285"/>
        <v>#DIV/0!</v>
      </c>
      <c r="AA107" s="218"/>
      <c r="AB107" s="169"/>
      <c r="AC107" s="169"/>
      <c r="AD107" s="169"/>
      <c r="AE107" s="169"/>
      <c r="AF107" s="169"/>
      <c r="AG107" s="169"/>
    </row>
    <row r="108" ht="30.0" customHeight="1">
      <c r="A108" s="240" t="s">
        <v>245</v>
      </c>
      <c r="B108" s="241"/>
      <c r="C108" s="242"/>
      <c r="D108" s="243"/>
      <c r="E108" s="247">
        <f>E104+E100+E96</f>
        <v>0</v>
      </c>
      <c r="F108" s="286"/>
      <c r="G108" s="246">
        <f t="shared" ref="G108:H108" si="322">G104+G100+G96</f>
        <v>0</v>
      </c>
      <c r="H108" s="247">
        <f t="shared" si="322"/>
        <v>0</v>
      </c>
      <c r="I108" s="286"/>
      <c r="J108" s="246">
        <f t="shared" ref="J108:K108" si="323">J104+J100+J96</f>
        <v>0</v>
      </c>
      <c r="K108" s="287">
        <f t="shared" si="323"/>
        <v>0</v>
      </c>
      <c r="L108" s="286"/>
      <c r="M108" s="246">
        <f t="shared" ref="M108:N108" si="324">M104+M100+M96</f>
        <v>0</v>
      </c>
      <c r="N108" s="287">
        <f t="shared" si="324"/>
        <v>0</v>
      </c>
      <c r="O108" s="286"/>
      <c r="P108" s="246">
        <f t="shared" ref="P108:Q108" si="325">P104+P100+P96</f>
        <v>0</v>
      </c>
      <c r="Q108" s="287">
        <f t="shared" si="325"/>
        <v>0</v>
      </c>
      <c r="R108" s="286"/>
      <c r="S108" s="246">
        <f t="shared" ref="S108:T108" si="326">S104+S100+S96</f>
        <v>0</v>
      </c>
      <c r="T108" s="287">
        <f t="shared" si="326"/>
        <v>0</v>
      </c>
      <c r="U108" s="286"/>
      <c r="V108" s="248">
        <f t="shared" ref="V108:X108" si="327">V104+V100+V96</f>
        <v>0</v>
      </c>
      <c r="W108" s="330">
        <f t="shared" si="327"/>
        <v>0</v>
      </c>
      <c r="X108" s="331">
        <f t="shared" si="327"/>
        <v>0</v>
      </c>
      <c r="Y108" s="331">
        <f t="shared" si="284"/>
        <v>0</v>
      </c>
      <c r="Z108" s="331" t="str">
        <f t="shared" si="285"/>
        <v>#DIV/0!</v>
      </c>
      <c r="AA108" s="332"/>
      <c r="AB108" s="10"/>
      <c r="AC108" s="10"/>
      <c r="AD108" s="10"/>
      <c r="AE108" s="10"/>
      <c r="AF108" s="10"/>
      <c r="AG108" s="10"/>
    </row>
    <row r="109" ht="30.0" customHeight="1">
      <c r="A109" s="252" t="s">
        <v>81</v>
      </c>
      <c r="B109" s="312">
        <v>7.0</v>
      </c>
      <c r="C109" s="254" t="s">
        <v>246</v>
      </c>
      <c r="D109" s="255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333"/>
      <c r="X109" s="333"/>
      <c r="Y109" s="258"/>
      <c r="Z109" s="333"/>
      <c r="AA109" s="334"/>
      <c r="AB109" s="10"/>
      <c r="AC109" s="10"/>
      <c r="AD109" s="10"/>
      <c r="AE109" s="10"/>
      <c r="AF109" s="10"/>
      <c r="AG109" s="10"/>
    </row>
    <row r="110" ht="30.0" customHeight="1">
      <c r="A110" s="170" t="s">
        <v>86</v>
      </c>
      <c r="B110" s="171" t="s">
        <v>247</v>
      </c>
      <c r="C110" s="284" t="s">
        <v>248</v>
      </c>
      <c r="D110" s="173" t="s">
        <v>134</v>
      </c>
      <c r="E110" s="174">
        <v>2.0</v>
      </c>
      <c r="F110" s="160">
        <v>2000.0</v>
      </c>
      <c r="G110" s="229">
        <f t="shared" ref="G110:G120" si="328">E110*F110</f>
        <v>4000</v>
      </c>
      <c r="H110" s="174">
        <v>2.0</v>
      </c>
      <c r="I110" s="160">
        <v>2000.0</v>
      </c>
      <c r="J110" s="229">
        <f t="shared" ref="J110:J120" si="329">H110*I110</f>
        <v>4000</v>
      </c>
      <c r="K110" s="174"/>
      <c r="L110" s="160"/>
      <c r="M110" s="229">
        <f t="shared" ref="M110:M120" si="330">K110*L110</f>
        <v>0</v>
      </c>
      <c r="N110" s="174"/>
      <c r="O110" s="160"/>
      <c r="P110" s="229">
        <f t="shared" ref="P110:P120" si="331">N110*O110</f>
        <v>0</v>
      </c>
      <c r="Q110" s="174"/>
      <c r="R110" s="160"/>
      <c r="S110" s="229">
        <f t="shared" ref="S110:S120" si="332">Q110*R110</f>
        <v>0</v>
      </c>
      <c r="T110" s="174"/>
      <c r="U110" s="160"/>
      <c r="V110" s="175">
        <f t="shared" ref="V110:V120" si="333">T110*U110</f>
        <v>0</v>
      </c>
      <c r="W110" s="335">
        <f t="shared" ref="W110:W120" si="334">G110+M110+S110</f>
        <v>4000</v>
      </c>
      <c r="X110" s="336">
        <f t="shared" ref="X110:X120" si="335">J110+P110+V110</f>
        <v>4000</v>
      </c>
      <c r="Y110" s="336">
        <f t="shared" ref="Y110:Y121" si="336">W110-X110</f>
        <v>0</v>
      </c>
      <c r="Z110" s="337">
        <f t="shared" ref="Z110:Z121" si="337">Y110/W110</f>
        <v>0</v>
      </c>
      <c r="AA110" s="338"/>
      <c r="AB110" s="169"/>
      <c r="AC110" s="169"/>
      <c r="AD110" s="169"/>
      <c r="AE110" s="169"/>
      <c r="AF110" s="169"/>
      <c r="AG110" s="169"/>
    </row>
    <row r="111" ht="30.0" customHeight="1">
      <c r="A111" s="170" t="s">
        <v>86</v>
      </c>
      <c r="B111" s="171" t="s">
        <v>249</v>
      </c>
      <c r="C111" s="284" t="s">
        <v>250</v>
      </c>
      <c r="D111" s="173" t="s">
        <v>134</v>
      </c>
      <c r="E111" s="174">
        <v>2.0</v>
      </c>
      <c r="F111" s="160">
        <v>1500.0</v>
      </c>
      <c r="G111" s="229">
        <f t="shared" si="328"/>
        <v>3000</v>
      </c>
      <c r="H111" s="174">
        <v>2.0</v>
      </c>
      <c r="I111" s="160">
        <v>1500.0</v>
      </c>
      <c r="J111" s="229">
        <f t="shared" si="329"/>
        <v>3000</v>
      </c>
      <c r="K111" s="174"/>
      <c r="L111" s="160"/>
      <c r="M111" s="229">
        <f t="shared" si="330"/>
        <v>0</v>
      </c>
      <c r="N111" s="174"/>
      <c r="O111" s="160"/>
      <c r="P111" s="229">
        <f t="shared" si="331"/>
        <v>0</v>
      </c>
      <c r="Q111" s="174"/>
      <c r="R111" s="160"/>
      <c r="S111" s="229">
        <f t="shared" si="332"/>
        <v>0</v>
      </c>
      <c r="T111" s="174"/>
      <c r="U111" s="160"/>
      <c r="V111" s="175">
        <f t="shared" si="333"/>
        <v>0</v>
      </c>
      <c r="W111" s="339">
        <f t="shared" si="334"/>
        <v>3000</v>
      </c>
      <c r="X111" s="207">
        <f t="shared" si="335"/>
        <v>3000</v>
      </c>
      <c r="Y111" s="207">
        <f t="shared" si="336"/>
        <v>0</v>
      </c>
      <c r="Z111" s="208">
        <f t="shared" si="337"/>
        <v>0</v>
      </c>
      <c r="AA111" s="230"/>
      <c r="AB111" s="169"/>
      <c r="AC111" s="169"/>
      <c r="AD111" s="169"/>
      <c r="AE111" s="169"/>
      <c r="AF111" s="169"/>
      <c r="AG111" s="169"/>
    </row>
    <row r="112" ht="30.0" customHeight="1">
      <c r="A112" s="170" t="s">
        <v>86</v>
      </c>
      <c r="B112" s="171" t="s">
        <v>251</v>
      </c>
      <c r="C112" s="284" t="s">
        <v>252</v>
      </c>
      <c r="D112" s="173" t="s">
        <v>134</v>
      </c>
      <c r="E112" s="174">
        <v>50.0</v>
      </c>
      <c r="F112" s="160">
        <v>45.0</v>
      </c>
      <c r="G112" s="229">
        <f t="shared" si="328"/>
        <v>2250</v>
      </c>
      <c r="H112" s="174">
        <v>50.0</v>
      </c>
      <c r="I112" s="160">
        <v>45.0</v>
      </c>
      <c r="J112" s="229">
        <f t="shared" si="329"/>
        <v>2250</v>
      </c>
      <c r="K112" s="174"/>
      <c r="L112" s="160"/>
      <c r="M112" s="229">
        <f t="shared" si="330"/>
        <v>0</v>
      </c>
      <c r="N112" s="174"/>
      <c r="O112" s="160"/>
      <c r="P112" s="229">
        <f t="shared" si="331"/>
        <v>0</v>
      </c>
      <c r="Q112" s="174"/>
      <c r="R112" s="160"/>
      <c r="S112" s="229">
        <f t="shared" si="332"/>
        <v>0</v>
      </c>
      <c r="T112" s="174"/>
      <c r="U112" s="160"/>
      <c r="V112" s="175">
        <f t="shared" si="333"/>
        <v>0</v>
      </c>
      <c r="W112" s="339">
        <f t="shared" si="334"/>
        <v>2250</v>
      </c>
      <c r="X112" s="207">
        <f t="shared" si="335"/>
        <v>2250</v>
      </c>
      <c r="Y112" s="207">
        <f t="shared" si="336"/>
        <v>0</v>
      </c>
      <c r="Z112" s="208">
        <f t="shared" si="337"/>
        <v>0</v>
      </c>
      <c r="AA112" s="230"/>
      <c r="AB112" s="169"/>
      <c r="AC112" s="169"/>
      <c r="AD112" s="169"/>
      <c r="AE112" s="169"/>
      <c r="AF112" s="169"/>
      <c r="AG112" s="169"/>
    </row>
    <row r="113" ht="30.0" customHeight="1">
      <c r="A113" s="170" t="s">
        <v>86</v>
      </c>
      <c r="B113" s="171" t="s">
        <v>253</v>
      </c>
      <c r="C113" s="284" t="s">
        <v>254</v>
      </c>
      <c r="D113" s="173" t="s">
        <v>134</v>
      </c>
      <c r="E113" s="174">
        <v>100.0</v>
      </c>
      <c r="F113" s="160">
        <v>25.0</v>
      </c>
      <c r="G113" s="229">
        <f t="shared" si="328"/>
        <v>2500</v>
      </c>
      <c r="H113" s="174">
        <v>100.0</v>
      </c>
      <c r="I113" s="160">
        <v>25.0</v>
      </c>
      <c r="J113" s="229">
        <f t="shared" si="329"/>
        <v>2500</v>
      </c>
      <c r="K113" s="174"/>
      <c r="L113" s="160"/>
      <c r="M113" s="229">
        <f t="shared" si="330"/>
        <v>0</v>
      </c>
      <c r="N113" s="174"/>
      <c r="O113" s="160"/>
      <c r="P113" s="229">
        <f t="shared" si="331"/>
        <v>0</v>
      </c>
      <c r="Q113" s="174"/>
      <c r="R113" s="160"/>
      <c r="S113" s="229">
        <f t="shared" si="332"/>
        <v>0</v>
      </c>
      <c r="T113" s="174"/>
      <c r="U113" s="160"/>
      <c r="V113" s="175">
        <f t="shared" si="333"/>
        <v>0</v>
      </c>
      <c r="W113" s="339">
        <f t="shared" si="334"/>
        <v>2500</v>
      </c>
      <c r="X113" s="207">
        <f t="shared" si="335"/>
        <v>2500</v>
      </c>
      <c r="Y113" s="207">
        <f t="shared" si="336"/>
        <v>0</v>
      </c>
      <c r="Z113" s="208">
        <f t="shared" si="337"/>
        <v>0</v>
      </c>
      <c r="AA113" s="230"/>
      <c r="AB113" s="169"/>
      <c r="AC113" s="169"/>
      <c r="AD113" s="169"/>
      <c r="AE113" s="169"/>
      <c r="AF113" s="169"/>
      <c r="AG113" s="169"/>
    </row>
    <row r="114" ht="30.0" customHeight="1">
      <c r="A114" s="170" t="s">
        <v>86</v>
      </c>
      <c r="B114" s="171" t="s">
        <v>255</v>
      </c>
      <c r="C114" s="284" t="s">
        <v>256</v>
      </c>
      <c r="D114" s="173" t="s">
        <v>134</v>
      </c>
      <c r="E114" s="174">
        <v>100.0</v>
      </c>
      <c r="F114" s="160">
        <v>70.0</v>
      </c>
      <c r="G114" s="229">
        <f t="shared" si="328"/>
        <v>7000</v>
      </c>
      <c r="H114" s="174">
        <v>100.0</v>
      </c>
      <c r="I114" s="160">
        <v>70.0</v>
      </c>
      <c r="J114" s="229">
        <f t="shared" si="329"/>
        <v>7000</v>
      </c>
      <c r="K114" s="174"/>
      <c r="L114" s="160"/>
      <c r="M114" s="229">
        <f t="shared" si="330"/>
        <v>0</v>
      </c>
      <c r="N114" s="174"/>
      <c r="O114" s="160"/>
      <c r="P114" s="229">
        <f t="shared" si="331"/>
        <v>0</v>
      </c>
      <c r="Q114" s="174"/>
      <c r="R114" s="160"/>
      <c r="S114" s="229">
        <f t="shared" si="332"/>
        <v>0</v>
      </c>
      <c r="T114" s="174"/>
      <c r="U114" s="160"/>
      <c r="V114" s="175">
        <f t="shared" si="333"/>
        <v>0</v>
      </c>
      <c r="W114" s="339">
        <f t="shared" si="334"/>
        <v>7000</v>
      </c>
      <c r="X114" s="207">
        <f t="shared" si="335"/>
        <v>7000</v>
      </c>
      <c r="Y114" s="207">
        <f t="shared" si="336"/>
        <v>0</v>
      </c>
      <c r="Z114" s="208">
        <f t="shared" si="337"/>
        <v>0</v>
      </c>
      <c r="AA114" s="230"/>
      <c r="AB114" s="169"/>
      <c r="AC114" s="169"/>
      <c r="AD114" s="169"/>
      <c r="AE114" s="169"/>
      <c r="AF114" s="169"/>
      <c r="AG114" s="169"/>
    </row>
    <row r="115" ht="30.0" customHeight="1">
      <c r="A115" s="170" t="s">
        <v>86</v>
      </c>
      <c r="B115" s="171" t="s">
        <v>257</v>
      </c>
      <c r="C115" s="284" t="s">
        <v>258</v>
      </c>
      <c r="D115" s="173" t="s">
        <v>134</v>
      </c>
      <c r="E115" s="174"/>
      <c r="F115" s="160"/>
      <c r="G115" s="229">
        <f t="shared" si="328"/>
        <v>0</v>
      </c>
      <c r="H115" s="174"/>
      <c r="I115" s="160"/>
      <c r="J115" s="229">
        <f t="shared" si="329"/>
        <v>0</v>
      </c>
      <c r="K115" s="174"/>
      <c r="L115" s="160"/>
      <c r="M115" s="229">
        <f t="shared" si="330"/>
        <v>0</v>
      </c>
      <c r="N115" s="174"/>
      <c r="O115" s="160"/>
      <c r="P115" s="229">
        <f t="shared" si="331"/>
        <v>0</v>
      </c>
      <c r="Q115" s="174"/>
      <c r="R115" s="160"/>
      <c r="S115" s="229">
        <f t="shared" si="332"/>
        <v>0</v>
      </c>
      <c r="T115" s="174"/>
      <c r="U115" s="160"/>
      <c r="V115" s="175">
        <f t="shared" si="333"/>
        <v>0</v>
      </c>
      <c r="W115" s="339">
        <f t="shared" si="334"/>
        <v>0</v>
      </c>
      <c r="X115" s="207">
        <f t="shared" si="335"/>
        <v>0</v>
      </c>
      <c r="Y115" s="207">
        <f t="shared" si="336"/>
        <v>0</v>
      </c>
      <c r="Z115" s="208" t="str">
        <f t="shared" si="337"/>
        <v>#DIV/0!</v>
      </c>
      <c r="AA115" s="230"/>
      <c r="AB115" s="169"/>
      <c r="AC115" s="169"/>
      <c r="AD115" s="169"/>
      <c r="AE115" s="169"/>
      <c r="AF115" s="169"/>
      <c r="AG115" s="169"/>
    </row>
    <row r="116" ht="30.0" customHeight="1">
      <c r="A116" s="170" t="s">
        <v>86</v>
      </c>
      <c r="B116" s="171" t="s">
        <v>259</v>
      </c>
      <c r="C116" s="284" t="s">
        <v>260</v>
      </c>
      <c r="D116" s="173" t="s">
        <v>134</v>
      </c>
      <c r="E116" s="174"/>
      <c r="F116" s="160"/>
      <c r="G116" s="229">
        <f t="shared" si="328"/>
        <v>0</v>
      </c>
      <c r="H116" s="174"/>
      <c r="I116" s="160"/>
      <c r="J116" s="229">
        <f t="shared" si="329"/>
        <v>0</v>
      </c>
      <c r="K116" s="174"/>
      <c r="L116" s="160"/>
      <c r="M116" s="229">
        <f t="shared" si="330"/>
        <v>0</v>
      </c>
      <c r="N116" s="174"/>
      <c r="O116" s="160"/>
      <c r="P116" s="229">
        <f t="shared" si="331"/>
        <v>0</v>
      </c>
      <c r="Q116" s="174"/>
      <c r="R116" s="160"/>
      <c r="S116" s="229">
        <f t="shared" si="332"/>
        <v>0</v>
      </c>
      <c r="T116" s="174"/>
      <c r="U116" s="160"/>
      <c r="V116" s="175">
        <f t="shared" si="333"/>
        <v>0</v>
      </c>
      <c r="W116" s="339">
        <f t="shared" si="334"/>
        <v>0</v>
      </c>
      <c r="X116" s="207">
        <f t="shared" si="335"/>
        <v>0</v>
      </c>
      <c r="Y116" s="207">
        <f t="shared" si="336"/>
        <v>0</v>
      </c>
      <c r="Z116" s="208" t="str">
        <f t="shared" si="337"/>
        <v>#DIV/0!</v>
      </c>
      <c r="AA116" s="230"/>
      <c r="AB116" s="169"/>
      <c r="AC116" s="169"/>
      <c r="AD116" s="169"/>
      <c r="AE116" s="169"/>
      <c r="AF116" s="169"/>
      <c r="AG116" s="169"/>
    </row>
    <row r="117" ht="30.0" customHeight="1">
      <c r="A117" s="170" t="s">
        <v>86</v>
      </c>
      <c r="B117" s="171" t="s">
        <v>261</v>
      </c>
      <c r="C117" s="284" t="s">
        <v>262</v>
      </c>
      <c r="D117" s="173" t="s">
        <v>134</v>
      </c>
      <c r="E117" s="174"/>
      <c r="F117" s="160"/>
      <c r="G117" s="229">
        <f t="shared" si="328"/>
        <v>0</v>
      </c>
      <c r="H117" s="174"/>
      <c r="I117" s="160"/>
      <c r="J117" s="229">
        <f t="shared" si="329"/>
        <v>0</v>
      </c>
      <c r="K117" s="174"/>
      <c r="L117" s="160"/>
      <c r="M117" s="229">
        <f t="shared" si="330"/>
        <v>0</v>
      </c>
      <c r="N117" s="174"/>
      <c r="O117" s="160"/>
      <c r="P117" s="229">
        <f t="shared" si="331"/>
        <v>0</v>
      </c>
      <c r="Q117" s="174"/>
      <c r="R117" s="160"/>
      <c r="S117" s="229">
        <f t="shared" si="332"/>
        <v>0</v>
      </c>
      <c r="T117" s="174"/>
      <c r="U117" s="160"/>
      <c r="V117" s="175">
        <f t="shared" si="333"/>
        <v>0</v>
      </c>
      <c r="W117" s="339">
        <f t="shared" si="334"/>
        <v>0</v>
      </c>
      <c r="X117" s="207">
        <f t="shared" si="335"/>
        <v>0</v>
      </c>
      <c r="Y117" s="207">
        <f t="shared" si="336"/>
        <v>0</v>
      </c>
      <c r="Z117" s="208" t="str">
        <f t="shared" si="337"/>
        <v>#DIV/0!</v>
      </c>
      <c r="AA117" s="230"/>
      <c r="AB117" s="169"/>
      <c r="AC117" s="169"/>
      <c r="AD117" s="169"/>
      <c r="AE117" s="169"/>
      <c r="AF117" s="169"/>
      <c r="AG117" s="169"/>
    </row>
    <row r="118" ht="30.0" customHeight="1">
      <c r="A118" s="187" t="s">
        <v>86</v>
      </c>
      <c r="B118" s="171" t="s">
        <v>263</v>
      </c>
      <c r="C118" s="239" t="s">
        <v>264</v>
      </c>
      <c r="D118" s="173" t="s">
        <v>134</v>
      </c>
      <c r="E118" s="190"/>
      <c r="F118" s="191"/>
      <c r="G118" s="229">
        <f t="shared" si="328"/>
        <v>0</v>
      </c>
      <c r="H118" s="190"/>
      <c r="I118" s="191"/>
      <c r="J118" s="229">
        <f t="shared" si="329"/>
        <v>0</v>
      </c>
      <c r="K118" s="174"/>
      <c r="L118" s="160"/>
      <c r="M118" s="229">
        <f t="shared" si="330"/>
        <v>0</v>
      </c>
      <c r="N118" s="174"/>
      <c r="O118" s="160"/>
      <c r="P118" s="229">
        <f t="shared" si="331"/>
        <v>0</v>
      </c>
      <c r="Q118" s="174"/>
      <c r="R118" s="160"/>
      <c r="S118" s="229">
        <f t="shared" si="332"/>
        <v>0</v>
      </c>
      <c r="T118" s="174"/>
      <c r="U118" s="160"/>
      <c r="V118" s="175">
        <f t="shared" si="333"/>
        <v>0</v>
      </c>
      <c r="W118" s="339">
        <f t="shared" si="334"/>
        <v>0</v>
      </c>
      <c r="X118" s="207">
        <f t="shared" si="335"/>
        <v>0</v>
      </c>
      <c r="Y118" s="207">
        <f t="shared" si="336"/>
        <v>0</v>
      </c>
      <c r="Z118" s="208" t="str">
        <f t="shared" si="337"/>
        <v>#DIV/0!</v>
      </c>
      <c r="AA118" s="218"/>
      <c r="AB118" s="169"/>
      <c r="AC118" s="169"/>
      <c r="AD118" s="169"/>
      <c r="AE118" s="169"/>
      <c r="AF118" s="169"/>
      <c r="AG118" s="169"/>
    </row>
    <row r="119" ht="30.0" customHeight="1">
      <c r="A119" s="187" t="s">
        <v>86</v>
      </c>
      <c r="B119" s="171" t="s">
        <v>265</v>
      </c>
      <c r="C119" s="239" t="s">
        <v>266</v>
      </c>
      <c r="D119" s="189" t="s">
        <v>134</v>
      </c>
      <c r="E119" s="174"/>
      <c r="F119" s="160"/>
      <c r="G119" s="229">
        <f t="shared" si="328"/>
        <v>0</v>
      </c>
      <c r="H119" s="174"/>
      <c r="I119" s="160"/>
      <c r="J119" s="229">
        <f t="shared" si="329"/>
        <v>0</v>
      </c>
      <c r="K119" s="174"/>
      <c r="L119" s="160"/>
      <c r="M119" s="229">
        <f t="shared" si="330"/>
        <v>0</v>
      </c>
      <c r="N119" s="174"/>
      <c r="O119" s="160"/>
      <c r="P119" s="229">
        <f t="shared" si="331"/>
        <v>0</v>
      </c>
      <c r="Q119" s="174"/>
      <c r="R119" s="160"/>
      <c r="S119" s="229">
        <f t="shared" si="332"/>
        <v>0</v>
      </c>
      <c r="T119" s="174"/>
      <c r="U119" s="160"/>
      <c r="V119" s="175">
        <f t="shared" si="333"/>
        <v>0</v>
      </c>
      <c r="W119" s="339">
        <f t="shared" si="334"/>
        <v>0</v>
      </c>
      <c r="X119" s="207">
        <f t="shared" si="335"/>
        <v>0</v>
      </c>
      <c r="Y119" s="207">
        <f t="shared" si="336"/>
        <v>0</v>
      </c>
      <c r="Z119" s="208" t="str">
        <f t="shared" si="337"/>
        <v>#DIV/0!</v>
      </c>
      <c r="AA119" s="230"/>
      <c r="AB119" s="169"/>
      <c r="AC119" s="169"/>
      <c r="AD119" s="169"/>
      <c r="AE119" s="169"/>
      <c r="AF119" s="169"/>
      <c r="AG119" s="169"/>
    </row>
    <row r="120" ht="30.0" customHeight="1">
      <c r="A120" s="187" t="s">
        <v>86</v>
      </c>
      <c r="B120" s="171" t="s">
        <v>267</v>
      </c>
      <c r="C120" s="340" t="s">
        <v>268</v>
      </c>
      <c r="D120" s="189"/>
      <c r="E120" s="190"/>
      <c r="F120" s="191">
        <v>0.22</v>
      </c>
      <c r="G120" s="214">
        <f t="shared" si="328"/>
        <v>0</v>
      </c>
      <c r="H120" s="190"/>
      <c r="I120" s="191">
        <v>0.22</v>
      </c>
      <c r="J120" s="214">
        <f t="shared" si="329"/>
        <v>0</v>
      </c>
      <c r="K120" s="190"/>
      <c r="L120" s="191">
        <v>0.22</v>
      </c>
      <c r="M120" s="214">
        <f t="shared" si="330"/>
        <v>0</v>
      </c>
      <c r="N120" s="190"/>
      <c r="O120" s="191">
        <v>0.22</v>
      </c>
      <c r="P120" s="214">
        <f t="shared" si="331"/>
        <v>0</v>
      </c>
      <c r="Q120" s="190"/>
      <c r="R120" s="191">
        <v>0.22</v>
      </c>
      <c r="S120" s="214">
        <f t="shared" si="332"/>
        <v>0</v>
      </c>
      <c r="T120" s="190"/>
      <c r="U120" s="191">
        <v>0.22</v>
      </c>
      <c r="V120" s="192">
        <f t="shared" si="333"/>
        <v>0</v>
      </c>
      <c r="W120" s="341">
        <f t="shared" si="334"/>
        <v>0</v>
      </c>
      <c r="X120" s="342">
        <f t="shared" si="335"/>
        <v>0</v>
      </c>
      <c r="Y120" s="342">
        <f t="shared" si="336"/>
        <v>0</v>
      </c>
      <c r="Z120" s="343" t="str">
        <f t="shared" si="337"/>
        <v>#DIV/0!</v>
      </c>
      <c r="AA120" s="277"/>
      <c r="AB120" s="10"/>
      <c r="AC120" s="10"/>
      <c r="AD120" s="10"/>
      <c r="AE120" s="10"/>
      <c r="AF120" s="10"/>
      <c r="AG120" s="10"/>
    </row>
    <row r="121" ht="30.0" customHeight="1">
      <c r="A121" s="240" t="s">
        <v>269</v>
      </c>
      <c r="B121" s="344"/>
      <c r="C121" s="242"/>
      <c r="D121" s="243"/>
      <c r="E121" s="247">
        <f>SUM(E110:E119)</f>
        <v>254</v>
      </c>
      <c r="F121" s="286"/>
      <c r="G121" s="246">
        <f>SUM(G110:G120)</f>
        <v>18750</v>
      </c>
      <c r="H121" s="247">
        <f>SUM(H110:H119)</f>
        <v>254</v>
      </c>
      <c r="I121" s="286"/>
      <c r="J121" s="246">
        <f>SUM(J110:J120)</f>
        <v>18750</v>
      </c>
      <c r="K121" s="287">
        <f>SUM(K110:K119)</f>
        <v>0</v>
      </c>
      <c r="L121" s="286"/>
      <c r="M121" s="246">
        <f>SUM(M110:M120)</f>
        <v>0</v>
      </c>
      <c r="N121" s="287">
        <f>SUM(N110:N119)</f>
        <v>0</v>
      </c>
      <c r="O121" s="286"/>
      <c r="P121" s="246">
        <f>SUM(P110:P120)</f>
        <v>0</v>
      </c>
      <c r="Q121" s="287">
        <f>SUM(Q110:Q119)</f>
        <v>0</v>
      </c>
      <c r="R121" s="286"/>
      <c r="S121" s="246">
        <f>SUM(S110:S120)</f>
        <v>0</v>
      </c>
      <c r="T121" s="287">
        <f>SUM(T110:T119)</f>
        <v>0</v>
      </c>
      <c r="U121" s="286"/>
      <c r="V121" s="248">
        <f t="shared" ref="V121:X121" si="338">SUM(V110:V120)</f>
        <v>0</v>
      </c>
      <c r="W121" s="330">
        <f t="shared" si="338"/>
        <v>18750</v>
      </c>
      <c r="X121" s="331">
        <f t="shared" si="338"/>
        <v>18750</v>
      </c>
      <c r="Y121" s="331">
        <f t="shared" si="336"/>
        <v>0</v>
      </c>
      <c r="Z121" s="331">
        <f t="shared" si="337"/>
        <v>0</v>
      </c>
      <c r="AA121" s="332"/>
      <c r="AB121" s="10"/>
      <c r="AC121" s="10"/>
      <c r="AD121" s="10"/>
      <c r="AE121" s="10"/>
      <c r="AF121" s="10"/>
      <c r="AG121" s="10"/>
    </row>
    <row r="122" ht="30.0" customHeight="1">
      <c r="A122" s="252" t="s">
        <v>81</v>
      </c>
      <c r="B122" s="312">
        <v>8.0</v>
      </c>
      <c r="C122" s="345" t="s">
        <v>270</v>
      </c>
      <c r="D122" s="255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333"/>
      <c r="X122" s="333"/>
      <c r="Y122" s="258"/>
      <c r="Z122" s="333"/>
      <c r="AA122" s="334"/>
      <c r="AB122" s="152"/>
      <c r="AC122" s="152"/>
      <c r="AD122" s="152"/>
      <c r="AE122" s="152"/>
      <c r="AF122" s="152"/>
      <c r="AG122" s="152"/>
    </row>
    <row r="123" ht="30.0" customHeight="1">
      <c r="A123" s="170" t="s">
        <v>86</v>
      </c>
      <c r="B123" s="171" t="s">
        <v>271</v>
      </c>
      <c r="C123" s="284" t="s">
        <v>272</v>
      </c>
      <c r="D123" s="173" t="s">
        <v>273</v>
      </c>
      <c r="E123" s="174"/>
      <c r="F123" s="160"/>
      <c r="G123" s="229">
        <f t="shared" ref="G123:G128" si="339">E123*F123</f>
        <v>0</v>
      </c>
      <c r="H123" s="174"/>
      <c r="I123" s="160"/>
      <c r="J123" s="229">
        <f t="shared" ref="J123:J128" si="340">H123*I123</f>
        <v>0</v>
      </c>
      <c r="K123" s="174"/>
      <c r="L123" s="160"/>
      <c r="M123" s="229">
        <f t="shared" ref="M123:M128" si="341">K123*L123</f>
        <v>0</v>
      </c>
      <c r="N123" s="174"/>
      <c r="O123" s="160"/>
      <c r="P123" s="229">
        <f t="shared" ref="P123:P128" si="342">N123*O123</f>
        <v>0</v>
      </c>
      <c r="Q123" s="174"/>
      <c r="R123" s="160"/>
      <c r="S123" s="229">
        <f t="shared" ref="S123:S128" si="343">Q123*R123</f>
        <v>0</v>
      </c>
      <c r="T123" s="174"/>
      <c r="U123" s="160"/>
      <c r="V123" s="175">
        <f t="shared" ref="V123:V128" si="344">T123*U123</f>
        <v>0</v>
      </c>
      <c r="W123" s="335">
        <f t="shared" ref="W123:W128" si="345">G123+M123+S123</f>
        <v>0</v>
      </c>
      <c r="X123" s="336">
        <f t="shared" ref="X123:X128" si="346">J123+P123+V123</f>
        <v>0</v>
      </c>
      <c r="Y123" s="336">
        <f t="shared" ref="Y123:Y129" si="347">W123-X123</f>
        <v>0</v>
      </c>
      <c r="Z123" s="337" t="str">
        <f t="shared" ref="Z123:Z129" si="348">Y123/W123</f>
        <v>#DIV/0!</v>
      </c>
      <c r="AA123" s="338"/>
      <c r="AB123" s="169"/>
      <c r="AC123" s="169"/>
      <c r="AD123" s="169"/>
      <c r="AE123" s="169"/>
      <c r="AF123" s="169"/>
      <c r="AG123" s="169"/>
    </row>
    <row r="124" ht="30.0" customHeight="1">
      <c r="A124" s="170" t="s">
        <v>86</v>
      </c>
      <c r="B124" s="171" t="s">
        <v>274</v>
      </c>
      <c r="C124" s="284" t="s">
        <v>275</v>
      </c>
      <c r="D124" s="173" t="s">
        <v>273</v>
      </c>
      <c r="E124" s="174"/>
      <c r="F124" s="160"/>
      <c r="G124" s="229">
        <f t="shared" si="339"/>
        <v>0</v>
      </c>
      <c r="H124" s="174"/>
      <c r="I124" s="160"/>
      <c r="J124" s="229">
        <f t="shared" si="340"/>
        <v>0</v>
      </c>
      <c r="K124" s="174"/>
      <c r="L124" s="160"/>
      <c r="M124" s="229">
        <f t="shared" si="341"/>
        <v>0</v>
      </c>
      <c r="N124" s="174"/>
      <c r="O124" s="160"/>
      <c r="P124" s="229">
        <f t="shared" si="342"/>
        <v>0</v>
      </c>
      <c r="Q124" s="174"/>
      <c r="R124" s="160"/>
      <c r="S124" s="229">
        <f t="shared" si="343"/>
        <v>0</v>
      </c>
      <c r="T124" s="174"/>
      <c r="U124" s="160"/>
      <c r="V124" s="175">
        <f t="shared" si="344"/>
        <v>0</v>
      </c>
      <c r="W124" s="339">
        <f t="shared" si="345"/>
        <v>0</v>
      </c>
      <c r="X124" s="207">
        <f t="shared" si="346"/>
        <v>0</v>
      </c>
      <c r="Y124" s="207">
        <f t="shared" si="347"/>
        <v>0</v>
      </c>
      <c r="Z124" s="208" t="str">
        <f t="shared" si="348"/>
        <v>#DIV/0!</v>
      </c>
      <c r="AA124" s="230"/>
      <c r="AB124" s="169"/>
      <c r="AC124" s="169"/>
      <c r="AD124" s="169"/>
      <c r="AE124" s="169"/>
      <c r="AF124" s="169"/>
      <c r="AG124" s="169"/>
    </row>
    <row r="125" ht="30.0" customHeight="1">
      <c r="A125" s="170" t="s">
        <v>86</v>
      </c>
      <c r="B125" s="171" t="s">
        <v>276</v>
      </c>
      <c r="C125" s="284" t="s">
        <v>277</v>
      </c>
      <c r="D125" s="173" t="s">
        <v>278</v>
      </c>
      <c r="E125" s="346"/>
      <c r="F125" s="347"/>
      <c r="G125" s="229">
        <f t="shared" si="339"/>
        <v>0</v>
      </c>
      <c r="H125" s="346"/>
      <c r="I125" s="347"/>
      <c r="J125" s="229">
        <f t="shared" si="340"/>
        <v>0</v>
      </c>
      <c r="K125" s="174"/>
      <c r="L125" s="160"/>
      <c r="M125" s="229">
        <f t="shared" si="341"/>
        <v>0</v>
      </c>
      <c r="N125" s="174"/>
      <c r="O125" s="160"/>
      <c r="P125" s="229">
        <f t="shared" si="342"/>
        <v>0</v>
      </c>
      <c r="Q125" s="174"/>
      <c r="R125" s="160"/>
      <c r="S125" s="229">
        <f t="shared" si="343"/>
        <v>0</v>
      </c>
      <c r="T125" s="174"/>
      <c r="U125" s="160"/>
      <c r="V125" s="175">
        <f t="shared" si="344"/>
        <v>0</v>
      </c>
      <c r="W125" s="348">
        <f t="shared" si="345"/>
        <v>0</v>
      </c>
      <c r="X125" s="207">
        <f t="shared" si="346"/>
        <v>0</v>
      </c>
      <c r="Y125" s="207">
        <f t="shared" si="347"/>
        <v>0</v>
      </c>
      <c r="Z125" s="208" t="str">
        <f t="shared" si="348"/>
        <v>#DIV/0!</v>
      </c>
      <c r="AA125" s="230"/>
      <c r="AB125" s="169"/>
      <c r="AC125" s="169"/>
      <c r="AD125" s="169"/>
      <c r="AE125" s="169"/>
      <c r="AF125" s="169"/>
      <c r="AG125" s="169"/>
    </row>
    <row r="126" ht="30.0" customHeight="1">
      <c r="A126" s="170" t="s">
        <v>86</v>
      </c>
      <c r="B126" s="171" t="s">
        <v>279</v>
      </c>
      <c r="C126" s="284" t="s">
        <v>280</v>
      </c>
      <c r="D126" s="173" t="s">
        <v>278</v>
      </c>
      <c r="E126" s="174"/>
      <c r="F126" s="160"/>
      <c r="G126" s="229">
        <f t="shared" si="339"/>
        <v>0</v>
      </c>
      <c r="H126" s="174"/>
      <c r="I126" s="160"/>
      <c r="J126" s="229">
        <f t="shared" si="340"/>
        <v>0</v>
      </c>
      <c r="K126" s="346"/>
      <c r="L126" s="347"/>
      <c r="M126" s="229">
        <f t="shared" si="341"/>
        <v>0</v>
      </c>
      <c r="N126" s="346"/>
      <c r="O126" s="347"/>
      <c r="P126" s="229">
        <f t="shared" si="342"/>
        <v>0</v>
      </c>
      <c r="Q126" s="346"/>
      <c r="R126" s="347"/>
      <c r="S126" s="229">
        <f t="shared" si="343"/>
        <v>0</v>
      </c>
      <c r="T126" s="346"/>
      <c r="U126" s="347"/>
      <c r="V126" s="175">
        <f t="shared" si="344"/>
        <v>0</v>
      </c>
      <c r="W126" s="348">
        <f t="shared" si="345"/>
        <v>0</v>
      </c>
      <c r="X126" s="207">
        <f t="shared" si="346"/>
        <v>0</v>
      </c>
      <c r="Y126" s="207">
        <f t="shared" si="347"/>
        <v>0</v>
      </c>
      <c r="Z126" s="208" t="str">
        <f t="shared" si="348"/>
        <v>#DIV/0!</v>
      </c>
      <c r="AA126" s="230"/>
      <c r="AB126" s="169"/>
      <c r="AC126" s="169"/>
      <c r="AD126" s="169"/>
      <c r="AE126" s="169"/>
      <c r="AF126" s="169"/>
      <c r="AG126" s="169"/>
    </row>
    <row r="127" ht="30.0" customHeight="1">
      <c r="A127" s="170" t="s">
        <v>86</v>
      </c>
      <c r="B127" s="171" t="s">
        <v>281</v>
      </c>
      <c r="C127" s="284" t="s">
        <v>282</v>
      </c>
      <c r="D127" s="173" t="s">
        <v>278</v>
      </c>
      <c r="E127" s="174"/>
      <c r="F127" s="160"/>
      <c r="G127" s="229">
        <f t="shared" si="339"/>
        <v>0</v>
      </c>
      <c r="H127" s="174"/>
      <c r="I127" s="160"/>
      <c r="J127" s="229">
        <f t="shared" si="340"/>
        <v>0</v>
      </c>
      <c r="K127" s="174"/>
      <c r="L127" s="160"/>
      <c r="M127" s="229">
        <f t="shared" si="341"/>
        <v>0</v>
      </c>
      <c r="N127" s="174"/>
      <c r="O127" s="160"/>
      <c r="P127" s="229">
        <f t="shared" si="342"/>
        <v>0</v>
      </c>
      <c r="Q127" s="174"/>
      <c r="R127" s="160"/>
      <c r="S127" s="229">
        <f t="shared" si="343"/>
        <v>0</v>
      </c>
      <c r="T127" s="174"/>
      <c r="U127" s="160"/>
      <c r="V127" s="175">
        <f t="shared" si="344"/>
        <v>0</v>
      </c>
      <c r="W127" s="339">
        <f t="shared" si="345"/>
        <v>0</v>
      </c>
      <c r="X127" s="207">
        <f t="shared" si="346"/>
        <v>0</v>
      </c>
      <c r="Y127" s="207">
        <f t="shared" si="347"/>
        <v>0</v>
      </c>
      <c r="Z127" s="208" t="str">
        <f t="shared" si="348"/>
        <v>#DIV/0!</v>
      </c>
      <c r="AA127" s="230"/>
      <c r="AB127" s="169"/>
      <c r="AC127" s="169"/>
      <c r="AD127" s="169"/>
      <c r="AE127" s="169"/>
      <c r="AF127" s="169"/>
      <c r="AG127" s="169"/>
    </row>
    <row r="128" ht="30.0" customHeight="1">
      <c r="A128" s="187" t="s">
        <v>86</v>
      </c>
      <c r="B128" s="273" t="s">
        <v>283</v>
      </c>
      <c r="C128" s="188" t="s">
        <v>284</v>
      </c>
      <c r="D128" s="189"/>
      <c r="E128" s="190"/>
      <c r="F128" s="191">
        <v>0.22</v>
      </c>
      <c r="G128" s="214">
        <f t="shared" si="339"/>
        <v>0</v>
      </c>
      <c r="H128" s="190"/>
      <c r="I128" s="191">
        <v>0.22</v>
      </c>
      <c r="J128" s="214">
        <f t="shared" si="340"/>
        <v>0</v>
      </c>
      <c r="K128" s="190"/>
      <c r="L128" s="191">
        <v>0.22</v>
      </c>
      <c r="M128" s="214">
        <f t="shared" si="341"/>
        <v>0</v>
      </c>
      <c r="N128" s="190"/>
      <c r="O128" s="191">
        <v>0.22</v>
      </c>
      <c r="P128" s="214">
        <f t="shared" si="342"/>
        <v>0</v>
      </c>
      <c r="Q128" s="190"/>
      <c r="R128" s="191">
        <v>0.22</v>
      </c>
      <c r="S128" s="214">
        <f t="shared" si="343"/>
        <v>0</v>
      </c>
      <c r="T128" s="190"/>
      <c r="U128" s="191">
        <v>0.22</v>
      </c>
      <c r="V128" s="192">
        <f t="shared" si="344"/>
        <v>0</v>
      </c>
      <c r="W128" s="341">
        <f t="shared" si="345"/>
        <v>0</v>
      </c>
      <c r="X128" s="342">
        <f t="shared" si="346"/>
        <v>0</v>
      </c>
      <c r="Y128" s="342">
        <f t="shared" si="347"/>
        <v>0</v>
      </c>
      <c r="Z128" s="343" t="str">
        <f t="shared" si="348"/>
        <v>#DIV/0!</v>
      </c>
      <c r="AA128" s="277"/>
      <c r="AB128" s="10"/>
      <c r="AC128" s="10"/>
      <c r="AD128" s="10"/>
      <c r="AE128" s="10"/>
      <c r="AF128" s="10"/>
      <c r="AG128" s="10"/>
    </row>
    <row r="129" ht="30.0" customHeight="1">
      <c r="A129" s="240" t="s">
        <v>285</v>
      </c>
      <c r="B129" s="349"/>
      <c r="C129" s="242"/>
      <c r="D129" s="243"/>
      <c r="E129" s="247">
        <f>SUM(E123:E127)</f>
        <v>0</v>
      </c>
      <c r="F129" s="286"/>
      <c r="G129" s="247">
        <f>SUM(G123:G128)</f>
        <v>0</v>
      </c>
      <c r="H129" s="247">
        <f>SUM(H123:H127)</f>
        <v>0</v>
      </c>
      <c r="I129" s="286"/>
      <c r="J129" s="247">
        <f>SUM(J123:J128)</f>
        <v>0</v>
      </c>
      <c r="K129" s="247">
        <f>SUM(K123:K127)</f>
        <v>0</v>
      </c>
      <c r="L129" s="286"/>
      <c r="M129" s="247">
        <f>SUM(M123:M128)</f>
        <v>0</v>
      </c>
      <c r="N129" s="247">
        <f>SUM(N123:N127)</f>
        <v>0</v>
      </c>
      <c r="O129" s="286"/>
      <c r="P129" s="247">
        <f>SUM(P123:P128)</f>
        <v>0</v>
      </c>
      <c r="Q129" s="247">
        <f>SUM(Q123:Q127)</f>
        <v>0</v>
      </c>
      <c r="R129" s="286"/>
      <c r="S129" s="247">
        <f>SUM(S123:S128)</f>
        <v>0</v>
      </c>
      <c r="T129" s="247">
        <f>SUM(T123:T127)</f>
        <v>0</v>
      </c>
      <c r="U129" s="286"/>
      <c r="V129" s="350">
        <f t="shared" ref="V129:X129" si="349">SUM(V123:V128)</f>
        <v>0</v>
      </c>
      <c r="W129" s="330">
        <f t="shared" si="349"/>
        <v>0</v>
      </c>
      <c r="X129" s="331">
        <f t="shared" si="349"/>
        <v>0</v>
      </c>
      <c r="Y129" s="331">
        <f t="shared" si="347"/>
        <v>0</v>
      </c>
      <c r="Z129" s="331" t="str">
        <f t="shared" si="348"/>
        <v>#DIV/0!</v>
      </c>
      <c r="AA129" s="332"/>
      <c r="AB129" s="10"/>
      <c r="AC129" s="10"/>
      <c r="AD129" s="10"/>
      <c r="AE129" s="10"/>
      <c r="AF129" s="10"/>
      <c r="AG129" s="10"/>
    </row>
    <row r="130" ht="30.0" customHeight="1">
      <c r="A130" s="252" t="s">
        <v>81</v>
      </c>
      <c r="B130" s="253">
        <v>9.0</v>
      </c>
      <c r="C130" s="254" t="s">
        <v>286</v>
      </c>
      <c r="D130" s="255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351"/>
      <c r="X130" s="351"/>
      <c r="Y130" s="315"/>
      <c r="Z130" s="351"/>
      <c r="AA130" s="352"/>
      <c r="AB130" s="10"/>
      <c r="AC130" s="10"/>
      <c r="AD130" s="10"/>
      <c r="AE130" s="10"/>
      <c r="AF130" s="10"/>
      <c r="AG130" s="10"/>
    </row>
    <row r="131" ht="30.0" customHeight="1">
      <c r="A131" s="353" t="s">
        <v>86</v>
      </c>
      <c r="B131" s="354">
        <v>43839.0</v>
      </c>
      <c r="C131" s="355" t="s">
        <v>287</v>
      </c>
      <c r="D131" s="356" t="s">
        <v>288</v>
      </c>
      <c r="E131" s="357">
        <v>30.0</v>
      </c>
      <c r="F131" s="358">
        <v>600.0</v>
      </c>
      <c r="G131" s="359">
        <f t="shared" ref="G131:G136" si="350">E131*F131</f>
        <v>18000</v>
      </c>
      <c r="H131" s="357">
        <v>30.0</v>
      </c>
      <c r="I131" s="358">
        <v>600.0</v>
      </c>
      <c r="J131" s="359">
        <f t="shared" ref="J131:J136" si="351">H131*I131</f>
        <v>18000</v>
      </c>
      <c r="K131" s="360"/>
      <c r="L131" s="358"/>
      <c r="M131" s="359">
        <f t="shared" ref="M131:M136" si="352">K131*L131</f>
        <v>0</v>
      </c>
      <c r="N131" s="360"/>
      <c r="O131" s="358"/>
      <c r="P131" s="359">
        <f t="shared" ref="P131:P136" si="353">N131*O131</f>
        <v>0</v>
      </c>
      <c r="Q131" s="360"/>
      <c r="R131" s="358"/>
      <c r="S131" s="359">
        <f t="shared" ref="S131:S136" si="354">Q131*R131</f>
        <v>0</v>
      </c>
      <c r="T131" s="360"/>
      <c r="U131" s="358"/>
      <c r="V131" s="359">
        <f t="shared" ref="V131:V136" si="355">T131*U131</f>
        <v>0</v>
      </c>
      <c r="W131" s="336">
        <f t="shared" ref="W131:W136" si="356">G131+M131+S131</f>
        <v>18000</v>
      </c>
      <c r="X131" s="207">
        <f t="shared" ref="X131:X136" si="357">J131+P131+V131</f>
        <v>18000</v>
      </c>
      <c r="Y131" s="207">
        <f t="shared" ref="Y131:Y137" si="358">W131-X131</f>
        <v>0</v>
      </c>
      <c r="Z131" s="208">
        <f t="shared" ref="Z131:Z137" si="359">Y131/W131</f>
        <v>0</v>
      </c>
      <c r="AA131" s="338"/>
      <c r="AB131" s="168"/>
      <c r="AC131" s="169"/>
      <c r="AD131" s="169"/>
      <c r="AE131" s="169"/>
      <c r="AF131" s="169"/>
      <c r="AG131" s="169"/>
    </row>
    <row r="132" ht="102.0" customHeight="1">
      <c r="A132" s="170" t="s">
        <v>86</v>
      </c>
      <c r="B132" s="361">
        <v>43870.0</v>
      </c>
      <c r="C132" s="284" t="s">
        <v>289</v>
      </c>
      <c r="D132" s="362" t="s">
        <v>288</v>
      </c>
      <c r="E132" s="176">
        <v>30.0</v>
      </c>
      <c r="F132" s="160">
        <v>1200.0</v>
      </c>
      <c r="G132" s="229">
        <f t="shared" si="350"/>
        <v>36000</v>
      </c>
      <c r="H132" s="176">
        <v>30.0</v>
      </c>
      <c r="I132" s="160">
        <v>1000.0</v>
      </c>
      <c r="J132" s="229">
        <f t="shared" si="351"/>
        <v>30000</v>
      </c>
      <c r="K132" s="174"/>
      <c r="L132" s="160"/>
      <c r="M132" s="229">
        <f t="shared" si="352"/>
        <v>0</v>
      </c>
      <c r="N132" s="174"/>
      <c r="O132" s="160"/>
      <c r="P132" s="229">
        <f t="shared" si="353"/>
        <v>0</v>
      </c>
      <c r="Q132" s="174"/>
      <c r="R132" s="160"/>
      <c r="S132" s="229">
        <f t="shared" si="354"/>
        <v>0</v>
      </c>
      <c r="T132" s="174"/>
      <c r="U132" s="160"/>
      <c r="V132" s="229">
        <f t="shared" si="355"/>
        <v>0</v>
      </c>
      <c r="W132" s="238">
        <f t="shared" si="356"/>
        <v>36000</v>
      </c>
      <c r="X132" s="207">
        <f t="shared" si="357"/>
        <v>30000</v>
      </c>
      <c r="Y132" s="207">
        <f t="shared" si="358"/>
        <v>6000</v>
      </c>
      <c r="Z132" s="208">
        <f t="shared" si="359"/>
        <v>0.1666666667</v>
      </c>
      <c r="AA132" s="230" t="s">
        <v>290</v>
      </c>
      <c r="AB132" s="169"/>
      <c r="AC132" s="169"/>
      <c r="AD132" s="169"/>
      <c r="AE132" s="169"/>
      <c r="AF132" s="169"/>
      <c r="AG132" s="169"/>
    </row>
    <row r="133" ht="30.0" customHeight="1">
      <c r="A133" s="170" t="s">
        <v>86</v>
      </c>
      <c r="B133" s="361">
        <v>43899.0</v>
      </c>
      <c r="C133" s="284" t="s">
        <v>291</v>
      </c>
      <c r="D133" s="362" t="s">
        <v>165</v>
      </c>
      <c r="E133" s="176">
        <v>1.0</v>
      </c>
      <c r="F133" s="160">
        <v>30000.0</v>
      </c>
      <c r="G133" s="229">
        <f t="shared" si="350"/>
        <v>30000</v>
      </c>
      <c r="H133" s="176">
        <v>1.0</v>
      </c>
      <c r="I133" s="160">
        <v>30000.0</v>
      </c>
      <c r="J133" s="229">
        <f t="shared" si="351"/>
        <v>30000</v>
      </c>
      <c r="K133" s="174"/>
      <c r="L133" s="160"/>
      <c r="M133" s="229">
        <f t="shared" si="352"/>
        <v>0</v>
      </c>
      <c r="N133" s="174"/>
      <c r="O133" s="160"/>
      <c r="P133" s="229">
        <f t="shared" si="353"/>
        <v>0</v>
      </c>
      <c r="Q133" s="174"/>
      <c r="R133" s="160"/>
      <c r="S133" s="229">
        <f t="shared" si="354"/>
        <v>0</v>
      </c>
      <c r="T133" s="174"/>
      <c r="U133" s="160"/>
      <c r="V133" s="229">
        <f t="shared" si="355"/>
        <v>0</v>
      </c>
      <c r="W133" s="238">
        <f t="shared" si="356"/>
        <v>30000</v>
      </c>
      <c r="X133" s="207">
        <f t="shared" si="357"/>
        <v>30000</v>
      </c>
      <c r="Y133" s="207">
        <f t="shared" si="358"/>
        <v>0</v>
      </c>
      <c r="Z133" s="208">
        <f t="shared" si="359"/>
        <v>0</v>
      </c>
      <c r="AA133" s="230"/>
      <c r="AB133" s="169"/>
      <c r="AC133" s="169"/>
      <c r="AD133" s="169"/>
      <c r="AE133" s="169"/>
      <c r="AF133" s="169"/>
      <c r="AG133" s="169"/>
    </row>
    <row r="134" ht="30.0" customHeight="1">
      <c r="A134" s="170" t="s">
        <v>86</v>
      </c>
      <c r="B134" s="361">
        <v>43930.0</v>
      </c>
      <c r="C134" s="284" t="s">
        <v>292</v>
      </c>
      <c r="D134" s="362"/>
      <c r="E134" s="176"/>
      <c r="F134" s="160"/>
      <c r="G134" s="229">
        <f t="shared" si="350"/>
        <v>0</v>
      </c>
      <c r="H134" s="176"/>
      <c r="I134" s="160"/>
      <c r="J134" s="229">
        <f t="shared" si="351"/>
        <v>0</v>
      </c>
      <c r="K134" s="174"/>
      <c r="L134" s="160"/>
      <c r="M134" s="229">
        <f t="shared" si="352"/>
        <v>0</v>
      </c>
      <c r="N134" s="174"/>
      <c r="O134" s="160"/>
      <c r="P134" s="229">
        <f t="shared" si="353"/>
        <v>0</v>
      </c>
      <c r="Q134" s="174"/>
      <c r="R134" s="160"/>
      <c r="S134" s="229">
        <f t="shared" si="354"/>
        <v>0</v>
      </c>
      <c r="T134" s="174"/>
      <c r="U134" s="160"/>
      <c r="V134" s="229">
        <f t="shared" si="355"/>
        <v>0</v>
      </c>
      <c r="W134" s="238">
        <f t="shared" si="356"/>
        <v>0</v>
      </c>
      <c r="X134" s="207">
        <f t="shared" si="357"/>
        <v>0</v>
      </c>
      <c r="Y134" s="207">
        <f t="shared" si="358"/>
        <v>0</v>
      </c>
      <c r="Z134" s="208" t="str">
        <f t="shared" si="359"/>
        <v>#DIV/0!</v>
      </c>
      <c r="AA134" s="230"/>
      <c r="AB134" s="169"/>
      <c r="AC134" s="169"/>
      <c r="AD134" s="169"/>
      <c r="AE134" s="169"/>
      <c r="AF134" s="169"/>
      <c r="AG134" s="169"/>
    </row>
    <row r="135" ht="30.0" customHeight="1">
      <c r="A135" s="187" t="s">
        <v>86</v>
      </c>
      <c r="B135" s="361">
        <v>43960.0</v>
      </c>
      <c r="C135" s="239" t="s">
        <v>293</v>
      </c>
      <c r="D135" s="363"/>
      <c r="E135" s="213"/>
      <c r="F135" s="191"/>
      <c r="G135" s="214">
        <f t="shared" si="350"/>
        <v>0</v>
      </c>
      <c r="H135" s="213"/>
      <c r="I135" s="191"/>
      <c r="J135" s="214">
        <f t="shared" si="351"/>
        <v>0</v>
      </c>
      <c r="K135" s="190"/>
      <c r="L135" s="191"/>
      <c r="M135" s="214">
        <f t="shared" si="352"/>
        <v>0</v>
      </c>
      <c r="N135" s="190"/>
      <c r="O135" s="191"/>
      <c r="P135" s="214">
        <f t="shared" si="353"/>
        <v>0</v>
      </c>
      <c r="Q135" s="190"/>
      <c r="R135" s="191"/>
      <c r="S135" s="214">
        <f t="shared" si="354"/>
        <v>0</v>
      </c>
      <c r="T135" s="190"/>
      <c r="U135" s="191"/>
      <c r="V135" s="214">
        <f t="shared" si="355"/>
        <v>0</v>
      </c>
      <c r="W135" s="215">
        <f t="shared" si="356"/>
        <v>0</v>
      </c>
      <c r="X135" s="207">
        <f t="shared" si="357"/>
        <v>0</v>
      </c>
      <c r="Y135" s="207">
        <f t="shared" si="358"/>
        <v>0</v>
      </c>
      <c r="Z135" s="208" t="str">
        <f t="shared" si="359"/>
        <v>#DIV/0!</v>
      </c>
      <c r="AA135" s="218"/>
      <c r="AB135" s="169"/>
      <c r="AC135" s="169"/>
      <c r="AD135" s="169"/>
      <c r="AE135" s="169"/>
      <c r="AF135" s="169"/>
      <c r="AG135" s="169"/>
    </row>
    <row r="136" ht="30.0" customHeight="1">
      <c r="A136" s="187" t="s">
        <v>86</v>
      </c>
      <c r="B136" s="361">
        <v>43991.0</v>
      </c>
      <c r="C136" s="340" t="s">
        <v>294</v>
      </c>
      <c r="D136" s="182"/>
      <c r="E136" s="190"/>
      <c r="F136" s="191">
        <v>0.22</v>
      </c>
      <c r="G136" s="214">
        <f t="shared" si="350"/>
        <v>0</v>
      </c>
      <c r="H136" s="190"/>
      <c r="I136" s="191">
        <v>0.22</v>
      </c>
      <c r="J136" s="214">
        <f t="shared" si="351"/>
        <v>0</v>
      </c>
      <c r="K136" s="190"/>
      <c r="L136" s="191">
        <v>0.22</v>
      </c>
      <c r="M136" s="214">
        <f t="shared" si="352"/>
        <v>0</v>
      </c>
      <c r="N136" s="190"/>
      <c r="O136" s="191">
        <v>0.22</v>
      </c>
      <c r="P136" s="214">
        <f t="shared" si="353"/>
        <v>0</v>
      </c>
      <c r="Q136" s="190"/>
      <c r="R136" s="191">
        <v>0.22</v>
      </c>
      <c r="S136" s="214">
        <f t="shared" si="354"/>
        <v>0</v>
      </c>
      <c r="T136" s="190"/>
      <c r="U136" s="191">
        <v>0.22</v>
      </c>
      <c r="V136" s="214">
        <f t="shared" si="355"/>
        <v>0</v>
      </c>
      <c r="W136" s="215">
        <f t="shared" si="356"/>
        <v>0</v>
      </c>
      <c r="X136" s="216">
        <f t="shared" si="357"/>
        <v>0</v>
      </c>
      <c r="Y136" s="216">
        <f t="shared" si="358"/>
        <v>0</v>
      </c>
      <c r="Z136" s="217" t="str">
        <f t="shared" si="359"/>
        <v>#DIV/0!</v>
      </c>
      <c r="AA136" s="218"/>
      <c r="AB136" s="10"/>
      <c r="AC136" s="10"/>
      <c r="AD136" s="10"/>
      <c r="AE136" s="10"/>
      <c r="AF136" s="10"/>
      <c r="AG136" s="10"/>
    </row>
    <row r="137" ht="30.0" customHeight="1">
      <c r="A137" s="240" t="s">
        <v>295</v>
      </c>
      <c r="B137" s="241"/>
      <c r="C137" s="242"/>
      <c r="D137" s="243"/>
      <c r="E137" s="247">
        <f>SUM(E131:E135)</f>
        <v>61</v>
      </c>
      <c r="F137" s="286"/>
      <c r="G137" s="246">
        <f>SUM(G131:G136)</f>
        <v>84000</v>
      </c>
      <c r="H137" s="247">
        <f>SUM(H131:H135)</f>
        <v>61</v>
      </c>
      <c r="I137" s="286"/>
      <c r="J137" s="246">
        <f>SUM(J131:J136)</f>
        <v>78000</v>
      </c>
      <c r="K137" s="287">
        <f>SUM(K131:K135)</f>
        <v>0</v>
      </c>
      <c r="L137" s="286"/>
      <c r="M137" s="246">
        <f>SUM(M131:M136)</f>
        <v>0</v>
      </c>
      <c r="N137" s="287">
        <f>SUM(N131:N135)</f>
        <v>0</v>
      </c>
      <c r="O137" s="286"/>
      <c r="P137" s="246">
        <f>SUM(P131:P136)</f>
        <v>0</v>
      </c>
      <c r="Q137" s="287">
        <f>SUM(Q131:Q135)</f>
        <v>0</v>
      </c>
      <c r="R137" s="286"/>
      <c r="S137" s="246">
        <f>SUM(S131:S136)</f>
        <v>0</v>
      </c>
      <c r="T137" s="287">
        <f>SUM(T131:T135)</f>
        <v>0</v>
      </c>
      <c r="U137" s="286"/>
      <c r="V137" s="248">
        <f t="shared" ref="V137:X137" si="360">SUM(V131:V136)</f>
        <v>0</v>
      </c>
      <c r="W137" s="330">
        <f t="shared" si="360"/>
        <v>84000</v>
      </c>
      <c r="X137" s="331">
        <f t="shared" si="360"/>
        <v>78000</v>
      </c>
      <c r="Y137" s="331">
        <f t="shared" si="358"/>
        <v>6000</v>
      </c>
      <c r="Z137" s="331">
        <f t="shared" si="359"/>
        <v>0.07142857143</v>
      </c>
      <c r="AA137" s="332"/>
      <c r="AB137" s="10"/>
      <c r="AC137" s="10"/>
      <c r="AD137" s="10"/>
      <c r="AE137" s="10"/>
      <c r="AF137" s="10"/>
      <c r="AG137" s="10"/>
    </row>
    <row r="138" ht="30.0" customHeight="1">
      <c r="A138" s="252" t="s">
        <v>81</v>
      </c>
      <c r="B138" s="312">
        <v>10.0</v>
      </c>
      <c r="C138" s="345" t="s">
        <v>296</v>
      </c>
      <c r="D138" s="255"/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333"/>
      <c r="X138" s="333"/>
      <c r="Y138" s="258"/>
      <c r="Z138" s="333"/>
      <c r="AA138" s="334"/>
      <c r="AB138" s="10"/>
      <c r="AC138" s="10"/>
      <c r="AD138" s="10"/>
      <c r="AE138" s="10"/>
      <c r="AF138" s="10"/>
      <c r="AG138" s="10"/>
    </row>
    <row r="139" ht="30.0" customHeight="1">
      <c r="A139" s="170" t="s">
        <v>86</v>
      </c>
      <c r="B139" s="361">
        <v>43840.0</v>
      </c>
      <c r="C139" s="181" t="s">
        <v>297</v>
      </c>
      <c r="D139" s="356"/>
      <c r="E139" s="161"/>
      <c r="F139" s="158"/>
      <c r="G139" s="206">
        <f t="shared" ref="G139:G143" si="361">E139*F139</f>
        <v>0</v>
      </c>
      <c r="H139" s="161"/>
      <c r="I139" s="158"/>
      <c r="J139" s="206">
        <f t="shared" ref="J139:J143" si="362">H139*I139</f>
        <v>0</v>
      </c>
      <c r="K139" s="157"/>
      <c r="L139" s="158"/>
      <c r="M139" s="206">
        <f t="shared" ref="M139:M143" si="363">K139*L139</f>
        <v>0</v>
      </c>
      <c r="N139" s="157"/>
      <c r="O139" s="158"/>
      <c r="P139" s="206">
        <f t="shared" ref="P139:P143" si="364">N139*O139</f>
        <v>0</v>
      </c>
      <c r="Q139" s="157"/>
      <c r="R139" s="158"/>
      <c r="S139" s="206">
        <f t="shared" ref="S139:S143" si="365">Q139*R139</f>
        <v>0</v>
      </c>
      <c r="T139" s="157"/>
      <c r="U139" s="158"/>
      <c r="V139" s="159">
        <f t="shared" ref="V139:V143" si="366">T139*U139</f>
        <v>0</v>
      </c>
      <c r="W139" s="364">
        <f t="shared" ref="W139:W143" si="367">G139+M139+S139</f>
        <v>0</v>
      </c>
      <c r="X139" s="336">
        <f t="shared" ref="X139:X143" si="368">J139+P139+V139</f>
        <v>0</v>
      </c>
      <c r="Y139" s="336">
        <f t="shared" ref="Y139:Y144" si="369">W139-X139</f>
        <v>0</v>
      </c>
      <c r="Z139" s="337" t="str">
        <f t="shared" ref="Z139:Z144" si="370">Y139/W139</f>
        <v>#DIV/0!</v>
      </c>
      <c r="AA139" s="365"/>
      <c r="AB139" s="169"/>
      <c r="AC139" s="169"/>
      <c r="AD139" s="169"/>
      <c r="AE139" s="169"/>
      <c r="AF139" s="169"/>
      <c r="AG139" s="169"/>
    </row>
    <row r="140" ht="30.0" customHeight="1">
      <c r="A140" s="170" t="s">
        <v>86</v>
      </c>
      <c r="B140" s="361">
        <v>43871.0</v>
      </c>
      <c r="C140" s="181" t="s">
        <v>297</v>
      </c>
      <c r="D140" s="362"/>
      <c r="E140" s="176"/>
      <c r="F140" s="160"/>
      <c r="G140" s="229">
        <f t="shared" si="361"/>
        <v>0</v>
      </c>
      <c r="H140" s="176"/>
      <c r="I140" s="160"/>
      <c r="J140" s="229">
        <f t="shared" si="362"/>
        <v>0</v>
      </c>
      <c r="K140" s="174"/>
      <c r="L140" s="160"/>
      <c r="M140" s="229">
        <f t="shared" si="363"/>
        <v>0</v>
      </c>
      <c r="N140" s="174"/>
      <c r="O140" s="160"/>
      <c r="P140" s="229">
        <f t="shared" si="364"/>
        <v>0</v>
      </c>
      <c r="Q140" s="174"/>
      <c r="R140" s="160"/>
      <c r="S140" s="229">
        <f t="shared" si="365"/>
        <v>0</v>
      </c>
      <c r="T140" s="174"/>
      <c r="U140" s="160"/>
      <c r="V140" s="175">
        <f t="shared" si="366"/>
        <v>0</v>
      </c>
      <c r="W140" s="339">
        <f t="shared" si="367"/>
        <v>0</v>
      </c>
      <c r="X140" s="207">
        <f t="shared" si="368"/>
        <v>0</v>
      </c>
      <c r="Y140" s="207">
        <f t="shared" si="369"/>
        <v>0</v>
      </c>
      <c r="Z140" s="208" t="str">
        <f t="shared" si="370"/>
        <v>#DIV/0!</v>
      </c>
      <c r="AA140" s="230"/>
      <c r="AB140" s="169"/>
      <c r="AC140" s="169"/>
      <c r="AD140" s="169"/>
      <c r="AE140" s="169"/>
      <c r="AF140" s="169"/>
      <c r="AG140" s="169"/>
    </row>
    <row r="141" ht="30.0" customHeight="1">
      <c r="A141" s="170" t="s">
        <v>86</v>
      </c>
      <c r="B141" s="361">
        <v>43900.0</v>
      </c>
      <c r="C141" s="181" t="s">
        <v>297</v>
      </c>
      <c r="D141" s="362"/>
      <c r="E141" s="176"/>
      <c r="F141" s="160"/>
      <c r="G141" s="229">
        <f t="shared" si="361"/>
        <v>0</v>
      </c>
      <c r="H141" s="176"/>
      <c r="I141" s="160"/>
      <c r="J141" s="229">
        <f t="shared" si="362"/>
        <v>0</v>
      </c>
      <c r="K141" s="174"/>
      <c r="L141" s="160"/>
      <c r="M141" s="229">
        <f t="shared" si="363"/>
        <v>0</v>
      </c>
      <c r="N141" s="174"/>
      <c r="O141" s="160"/>
      <c r="P141" s="229">
        <f t="shared" si="364"/>
        <v>0</v>
      </c>
      <c r="Q141" s="174"/>
      <c r="R141" s="160"/>
      <c r="S141" s="229">
        <f t="shared" si="365"/>
        <v>0</v>
      </c>
      <c r="T141" s="174"/>
      <c r="U141" s="160"/>
      <c r="V141" s="175">
        <f t="shared" si="366"/>
        <v>0</v>
      </c>
      <c r="W141" s="339">
        <f t="shared" si="367"/>
        <v>0</v>
      </c>
      <c r="X141" s="207">
        <f t="shared" si="368"/>
        <v>0</v>
      </c>
      <c r="Y141" s="207">
        <f t="shared" si="369"/>
        <v>0</v>
      </c>
      <c r="Z141" s="208" t="str">
        <f t="shared" si="370"/>
        <v>#DIV/0!</v>
      </c>
      <c r="AA141" s="230"/>
      <c r="AB141" s="169"/>
      <c r="AC141" s="169"/>
      <c r="AD141" s="169"/>
      <c r="AE141" s="169"/>
      <c r="AF141" s="169"/>
      <c r="AG141" s="169"/>
    </row>
    <row r="142" ht="30.0" customHeight="1">
      <c r="A142" s="187" t="s">
        <v>86</v>
      </c>
      <c r="B142" s="366">
        <v>43931.0</v>
      </c>
      <c r="C142" s="239" t="s">
        <v>298</v>
      </c>
      <c r="D142" s="363" t="s">
        <v>89</v>
      </c>
      <c r="E142" s="213"/>
      <c r="F142" s="191"/>
      <c r="G142" s="229">
        <f t="shared" si="361"/>
        <v>0</v>
      </c>
      <c r="H142" s="213"/>
      <c r="I142" s="191"/>
      <c r="J142" s="229">
        <f t="shared" si="362"/>
        <v>0</v>
      </c>
      <c r="K142" s="190"/>
      <c r="L142" s="191"/>
      <c r="M142" s="214">
        <f t="shared" si="363"/>
        <v>0</v>
      </c>
      <c r="N142" s="190"/>
      <c r="O142" s="191"/>
      <c r="P142" s="214">
        <f t="shared" si="364"/>
        <v>0</v>
      </c>
      <c r="Q142" s="190"/>
      <c r="R142" s="191"/>
      <c r="S142" s="214">
        <f t="shared" si="365"/>
        <v>0</v>
      </c>
      <c r="T142" s="190"/>
      <c r="U142" s="191"/>
      <c r="V142" s="192">
        <f t="shared" si="366"/>
        <v>0</v>
      </c>
      <c r="W142" s="367">
        <f t="shared" si="367"/>
        <v>0</v>
      </c>
      <c r="X142" s="207">
        <f t="shared" si="368"/>
        <v>0</v>
      </c>
      <c r="Y142" s="207">
        <f t="shared" si="369"/>
        <v>0</v>
      </c>
      <c r="Z142" s="208" t="str">
        <f t="shared" si="370"/>
        <v>#DIV/0!</v>
      </c>
      <c r="AA142" s="326"/>
      <c r="AB142" s="169"/>
      <c r="AC142" s="169"/>
      <c r="AD142" s="169"/>
      <c r="AE142" s="169"/>
      <c r="AF142" s="169"/>
      <c r="AG142" s="169"/>
    </row>
    <row r="143" ht="30.0" customHeight="1">
      <c r="A143" s="187" t="s">
        <v>86</v>
      </c>
      <c r="B143" s="368">
        <v>43961.0</v>
      </c>
      <c r="C143" s="340" t="s">
        <v>299</v>
      </c>
      <c r="D143" s="369"/>
      <c r="E143" s="190"/>
      <c r="F143" s="191">
        <v>0.22</v>
      </c>
      <c r="G143" s="214">
        <f t="shared" si="361"/>
        <v>0</v>
      </c>
      <c r="H143" s="190"/>
      <c r="I143" s="191">
        <v>0.22</v>
      </c>
      <c r="J143" s="214">
        <f t="shared" si="362"/>
        <v>0</v>
      </c>
      <c r="K143" s="190"/>
      <c r="L143" s="191">
        <v>0.22</v>
      </c>
      <c r="M143" s="214">
        <f t="shared" si="363"/>
        <v>0</v>
      </c>
      <c r="N143" s="190"/>
      <c r="O143" s="191">
        <v>0.22</v>
      </c>
      <c r="P143" s="214">
        <f t="shared" si="364"/>
        <v>0</v>
      </c>
      <c r="Q143" s="190"/>
      <c r="R143" s="191">
        <v>0.22</v>
      </c>
      <c r="S143" s="214">
        <f t="shared" si="365"/>
        <v>0</v>
      </c>
      <c r="T143" s="190"/>
      <c r="U143" s="191">
        <v>0.22</v>
      </c>
      <c r="V143" s="192">
        <f t="shared" si="366"/>
        <v>0</v>
      </c>
      <c r="W143" s="341">
        <f t="shared" si="367"/>
        <v>0</v>
      </c>
      <c r="X143" s="342">
        <f t="shared" si="368"/>
        <v>0</v>
      </c>
      <c r="Y143" s="342">
        <f t="shared" si="369"/>
        <v>0</v>
      </c>
      <c r="Z143" s="343" t="str">
        <f t="shared" si="370"/>
        <v>#DIV/0!</v>
      </c>
      <c r="AA143" s="370"/>
      <c r="AB143" s="10"/>
      <c r="AC143" s="10"/>
      <c r="AD143" s="10"/>
      <c r="AE143" s="10"/>
      <c r="AF143" s="10"/>
      <c r="AG143" s="10"/>
    </row>
    <row r="144" ht="30.0" customHeight="1">
      <c r="A144" s="240" t="s">
        <v>300</v>
      </c>
      <c r="B144" s="241"/>
      <c r="C144" s="242"/>
      <c r="D144" s="243"/>
      <c r="E144" s="247">
        <f>SUM(E139:E142)</f>
        <v>0</v>
      </c>
      <c r="F144" s="286"/>
      <c r="G144" s="246">
        <f>SUM(G139:G143)</f>
        <v>0</v>
      </c>
      <c r="H144" s="247">
        <f>SUM(H139:H142)</f>
        <v>0</v>
      </c>
      <c r="I144" s="286"/>
      <c r="J144" s="246">
        <f>SUM(J139:J143)</f>
        <v>0</v>
      </c>
      <c r="K144" s="287">
        <f>SUM(K139:K142)</f>
        <v>0</v>
      </c>
      <c r="L144" s="286"/>
      <c r="M144" s="246">
        <f>SUM(M139:M143)</f>
        <v>0</v>
      </c>
      <c r="N144" s="287">
        <f>SUM(N139:N142)</f>
        <v>0</v>
      </c>
      <c r="O144" s="286"/>
      <c r="P144" s="246">
        <f>SUM(P139:P143)</f>
        <v>0</v>
      </c>
      <c r="Q144" s="287">
        <f>SUM(Q139:Q142)</f>
        <v>0</v>
      </c>
      <c r="R144" s="286"/>
      <c r="S144" s="246">
        <f>SUM(S139:S143)</f>
        <v>0</v>
      </c>
      <c r="T144" s="287">
        <f>SUM(T139:T142)</f>
        <v>0</v>
      </c>
      <c r="U144" s="286"/>
      <c r="V144" s="248">
        <f t="shared" ref="V144:X144" si="371">SUM(V139:V143)</f>
        <v>0</v>
      </c>
      <c r="W144" s="330">
        <f t="shared" si="371"/>
        <v>0</v>
      </c>
      <c r="X144" s="331">
        <f t="shared" si="371"/>
        <v>0</v>
      </c>
      <c r="Y144" s="331">
        <f t="shared" si="369"/>
        <v>0</v>
      </c>
      <c r="Z144" s="331" t="str">
        <f t="shared" si="370"/>
        <v>#DIV/0!</v>
      </c>
      <c r="AA144" s="332"/>
      <c r="AB144" s="10"/>
      <c r="AC144" s="10"/>
      <c r="AD144" s="10"/>
      <c r="AE144" s="10"/>
      <c r="AF144" s="10"/>
      <c r="AG144" s="10"/>
    </row>
    <row r="145" ht="30.0" customHeight="1">
      <c r="A145" s="252" t="s">
        <v>81</v>
      </c>
      <c r="B145" s="312">
        <v>11.0</v>
      </c>
      <c r="C145" s="254" t="s">
        <v>301</v>
      </c>
      <c r="D145" s="255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  <c r="O145" s="256"/>
      <c r="P145" s="256"/>
      <c r="Q145" s="256"/>
      <c r="R145" s="256"/>
      <c r="S145" s="256"/>
      <c r="T145" s="256"/>
      <c r="U145" s="256"/>
      <c r="V145" s="256"/>
      <c r="W145" s="333"/>
      <c r="X145" s="333"/>
      <c r="Y145" s="258"/>
      <c r="Z145" s="333"/>
      <c r="AA145" s="334"/>
      <c r="AB145" s="10"/>
      <c r="AC145" s="10"/>
      <c r="AD145" s="10"/>
      <c r="AE145" s="10"/>
      <c r="AF145" s="10"/>
      <c r="AG145" s="10"/>
    </row>
    <row r="146" ht="30.0" customHeight="1">
      <c r="A146" s="371" t="s">
        <v>86</v>
      </c>
      <c r="B146" s="361">
        <v>43841.0</v>
      </c>
      <c r="C146" s="181" t="s">
        <v>302</v>
      </c>
      <c r="D146" s="156" t="s">
        <v>134</v>
      </c>
      <c r="E146" s="157"/>
      <c r="F146" s="158"/>
      <c r="G146" s="206">
        <f t="shared" ref="G146:G147" si="372">E146*F146</f>
        <v>0</v>
      </c>
      <c r="H146" s="157"/>
      <c r="I146" s="158"/>
      <c r="J146" s="206">
        <f t="shared" ref="J146:J147" si="373">H146*I146</f>
        <v>0</v>
      </c>
      <c r="K146" s="157"/>
      <c r="L146" s="158"/>
      <c r="M146" s="206">
        <f t="shared" ref="M146:M147" si="374">K146*L146</f>
        <v>0</v>
      </c>
      <c r="N146" s="157"/>
      <c r="O146" s="158"/>
      <c r="P146" s="206">
        <f t="shared" ref="P146:P147" si="375">N146*O146</f>
        <v>0</v>
      </c>
      <c r="Q146" s="157"/>
      <c r="R146" s="158"/>
      <c r="S146" s="206">
        <f t="shared" ref="S146:S147" si="376">Q146*R146</f>
        <v>0</v>
      </c>
      <c r="T146" s="157"/>
      <c r="U146" s="158"/>
      <c r="V146" s="159">
        <f t="shared" ref="V146:V147" si="377">T146*U146</f>
        <v>0</v>
      </c>
      <c r="W146" s="364">
        <f t="shared" ref="W146:W147" si="378">G146+M146+S146</f>
        <v>0</v>
      </c>
      <c r="X146" s="336">
        <f t="shared" ref="X146:X147" si="379">J146+P146+V146</f>
        <v>0</v>
      </c>
      <c r="Y146" s="336">
        <f t="shared" ref="Y146:Y148" si="380">W146-X146</f>
        <v>0</v>
      </c>
      <c r="Z146" s="337" t="str">
        <f t="shared" ref="Z146:Z148" si="381">Y146/W146</f>
        <v>#DIV/0!</v>
      </c>
      <c r="AA146" s="365"/>
      <c r="AB146" s="169"/>
      <c r="AC146" s="169"/>
      <c r="AD146" s="169"/>
      <c r="AE146" s="169"/>
      <c r="AF146" s="169"/>
      <c r="AG146" s="169"/>
    </row>
    <row r="147" ht="30.0" customHeight="1">
      <c r="A147" s="372" t="s">
        <v>86</v>
      </c>
      <c r="B147" s="361">
        <v>43872.0</v>
      </c>
      <c r="C147" s="239" t="s">
        <v>302</v>
      </c>
      <c r="D147" s="189" t="s">
        <v>134</v>
      </c>
      <c r="E147" s="190"/>
      <c r="F147" s="191"/>
      <c r="G147" s="229">
        <f t="shared" si="372"/>
        <v>0</v>
      </c>
      <c r="H147" s="190"/>
      <c r="I147" s="191"/>
      <c r="J147" s="229">
        <f t="shared" si="373"/>
        <v>0</v>
      </c>
      <c r="K147" s="190"/>
      <c r="L147" s="191"/>
      <c r="M147" s="214">
        <f t="shared" si="374"/>
        <v>0</v>
      </c>
      <c r="N147" s="190"/>
      <c r="O147" s="191"/>
      <c r="P147" s="214">
        <f t="shared" si="375"/>
        <v>0</v>
      </c>
      <c r="Q147" s="190"/>
      <c r="R147" s="191"/>
      <c r="S147" s="214">
        <f t="shared" si="376"/>
        <v>0</v>
      </c>
      <c r="T147" s="190"/>
      <c r="U147" s="191"/>
      <c r="V147" s="192">
        <f t="shared" si="377"/>
        <v>0</v>
      </c>
      <c r="W147" s="373">
        <f t="shared" si="378"/>
        <v>0</v>
      </c>
      <c r="X147" s="342">
        <f t="shared" si="379"/>
        <v>0</v>
      </c>
      <c r="Y147" s="342">
        <f t="shared" si="380"/>
        <v>0</v>
      </c>
      <c r="Z147" s="343" t="str">
        <f t="shared" si="381"/>
        <v>#DIV/0!</v>
      </c>
      <c r="AA147" s="370"/>
      <c r="AB147" s="168"/>
      <c r="AC147" s="169"/>
      <c r="AD147" s="169"/>
      <c r="AE147" s="169"/>
      <c r="AF147" s="169"/>
      <c r="AG147" s="169"/>
    </row>
    <row r="148" ht="30.0" customHeight="1">
      <c r="A148" s="374" t="s">
        <v>303</v>
      </c>
      <c r="B148" s="375"/>
      <c r="C148" s="375"/>
      <c r="D148" s="376"/>
      <c r="E148" s="247">
        <f>SUM(E146:E147)</f>
        <v>0</v>
      </c>
      <c r="F148" s="286"/>
      <c r="G148" s="246">
        <f t="shared" ref="G148:H148" si="382">SUM(G146:G147)</f>
        <v>0</v>
      </c>
      <c r="H148" s="247">
        <f t="shared" si="382"/>
        <v>0</v>
      </c>
      <c r="I148" s="286"/>
      <c r="J148" s="246">
        <f t="shared" ref="J148:K148" si="383">SUM(J146:J147)</f>
        <v>0</v>
      </c>
      <c r="K148" s="287">
        <f t="shared" si="383"/>
        <v>0</v>
      </c>
      <c r="L148" s="286"/>
      <c r="M148" s="246">
        <f t="shared" ref="M148:N148" si="384">SUM(M146:M147)</f>
        <v>0</v>
      </c>
      <c r="N148" s="287">
        <f t="shared" si="384"/>
        <v>0</v>
      </c>
      <c r="O148" s="286"/>
      <c r="P148" s="246">
        <f t="shared" ref="P148:Q148" si="385">SUM(P146:P147)</f>
        <v>0</v>
      </c>
      <c r="Q148" s="287">
        <f t="shared" si="385"/>
        <v>0</v>
      </c>
      <c r="R148" s="286"/>
      <c r="S148" s="246">
        <f t="shared" ref="S148:T148" si="386">SUM(S146:S147)</f>
        <v>0</v>
      </c>
      <c r="T148" s="287">
        <f t="shared" si="386"/>
        <v>0</v>
      </c>
      <c r="U148" s="286"/>
      <c r="V148" s="248">
        <f t="shared" ref="V148:X148" si="387">SUM(V146:V147)</f>
        <v>0</v>
      </c>
      <c r="W148" s="330">
        <f t="shared" si="387"/>
        <v>0</v>
      </c>
      <c r="X148" s="331">
        <f t="shared" si="387"/>
        <v>0</v>
      </c>
      <c r="Y148" s="331">
        <f t="shared" si="380"/>
        <v>0</v>
      </c>
      <c r="Z148" s="331" t="str">
        <f t="shared" si="381"/>
        <v>#DIV/0!</v>
      </c>
      <c r="AA148" s="332"/>
      <c r="AB148" s="10"/>
      <c r="AC148" s="10"/>
      <c r="AD148" s="10"/>
      <c r="AE148" s="10"/>
      <c r="AF148" s="10"/>
      <c r="AG148" s="10"/>
    </row>
    <row r="149" ht="30.0" customHeight="1">
      <c r="A149" s="311" t="s">
        <v>81</v>
      </c>
      <c r="B149" s="312">
        <v>12.0</v>
      </c>
      <c r="C149" s="313" t="s">
        <v>304</v>
      </c>
      <c r="D149" s="137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333"/>
      <c r="X149" s="333"/>
      <c r="Y149" s="258"/>
      <c r="Z149" s="333"/>
      <c r="AA149" s="334"/>
      <c r="AB149" s="10"/>
      <c r="AC149" s="10"/>
      <c r="AD149" s="10"/>
      <c r="AE149" s="10"/>
      <c r="AF149" s="10"/>
      <c r="AG149" s="10"/>
    </row>
    <row r="150" ht="30.0" customHeight="1">
      <c r="A150" s="153" t="s">
        <v>86</v>
      </c>
      <c r="B150" s="377">
        <v>43842.0</v>
      </c>
      <c r="C150" s="378" t="s">
        <v>305</v>
      </c>
      <c r="D150" s="356" t="s">
        <v>288</v>
      </c>
      <c r="E150" s="161"/>
      <c r="F150" s="158"/>
      <c r="G150" s="206">
        <f t="shared" ref="G150:G153" si="388">E150*F150</f>
        <v>0</v>
      </c>
      <c r="H150" s="161"/>
      <c r="I150" s="158"/>
      <c r="J150" s="206">
        <f t="shared" ref="J150:J153" si="389">H150*I150</f>
        <v>0</v>
      </c>
      <c r="K150" s="157"/>
      <c r="L150" s="158"/>
      <c r="M150" s="206">
        <f t="shared" ref="M150:M153" si="390">K150*L150</f>
        <v>0</v>
      </c>
      <c r="N150" s="157"/>
      <c r="O150" s="158"/>
      <c r="P150" s="206">
        <f t="shared" ref="P150:P153" si="391">N150*O150</f>
        <v>0</v>
      </c>
      <c r="Q150" s="157"/>
      <c r="R150" s="158"/>
      <c r="S150" s="206">
        <f t="shared" ref="S150:S153" si="392">Q150*R150</f>
        <v>0</v>
      </c>
      <c r="T150" s="157"/>
      <c r="U150" s="158"/>
      <c r="V150" s="159">
        <f t="shared" ref="V150:V153" si="393">T150*U150</f>
        <v>0</v>
      </c>
      <c r="W150" s="364">
        <f t="shared" ref="W150:W153" si="394">G150+M150+S150</f>
        <v>0</v>
      </c>
      <c r="X150" s="336">
        <f t="shared" ref="X150:X153" si="395">J150+P150+V150</f>
        <v>0</v>
      </c>
      <c r="Y150" s="336">
        <f t="shared" ref="Y150:Y154" si="396">W150-X150</f>
        <v>0</v>
      </c>
      <c r="Z150" s="337" t="str">
        <f t="shared" ref="Z150:Z154" si="397">Y150/W150</f>
        <v>#DIV/0!</v>
      </c>
      <c r="AA150" s="379"/>
      <c r="AB150" s="168"/>
      <c r="AC150" s="169"/>
      <c r="AD150" s="169"/>
      <c r="AE150" s="169"/>
      <c r="AF150" s="169"/>
      <c r="AG150" s="169"/>
    </row>
    <row r="151" ht="30.0" customHeight="1">
      <c r="A151" s="170" t="s">
        <v>86</v>
      </c>
      <c r="B151" s="361">
        <v>43873.0</v>
      </c>
      <c r="C151" s="284" t="s">
        <v>306</v>
      </c>
      <c r="D151" s="362" t="s">
        <v>273</v>
      </c>
      <c r="E151" s="176"/>
      <c r="F151" s="160"/>
      <c r="G151" s="229">
        <f t="shared" si="388"/>
        <v>0</v>
      </c>
      <c r="H151" s="176"/>
      <c r="I151" s="160"/>
      <c r="J151" s="229">
        <f t="shared" si="389"/>
        <v>0</v>
      </c>
      <c r="K151" s="174"/>
      <c r="L151" s="160"/>
      <c r="M151" s="229">
        <f t="shared" si="390"/>
        <v>0</v>
      </c>
      <c r="N151" s="174"/>
      <c r="O151" s="160"/>
      <c r="P151" s="229">
        <f t="shared" si="391"/>
        <v>0</v>
      </c>
      <c r="Q151" s="174"/>
      <c r="R151" s="160"/>
      <c r="S151" s="229">
        <f t="shared" si="392"/>
        <v>0</v>
      </c>
      <c r="T151" s="174"/>
      <c r="U151" s="160"/>
      <c r="V151" s="175">
        <f t="shared" si="393"/>
        <v>0</v>
      </c>
      <c r="W151" s="380">
        <f t="shared" si="394"/>
        <v>0</v>
      </c>
      <c r="X151" s="207">
        <f t="shared" si="395"/>
        <v>0</v>
      </c>
      <c r="Y151" s="207">
        <f t="shared" si="396"/>
        <v>0</v>
      </c>
      <c r="Z151" s="208" t="str">
        <f t="shared" si="397"/>
        <v>#DIV/0!</v>
      </c>
      <c r="AA151" s="381"/>
      <c r="AB151" s="169"/>
      <c r="AC151" s="169"/>
      <c r="AD151" s="169"/>
      <c r="AE151" s="169"/>
      <c r="AF151" s="169"/>
      <c r="AG151" s="169"/>
    </row>
    <row r="152" ht="30.0" customHeight="1">
      <c r="A152" s="187" t="s">
        <v>86</v>
      </c>
      <c r="B152" s="366">
        <v>43902.0</v>
      </c>
      <c r="C152" s="239" t="s">
        <v>307</v>
      </c>
      <c r="D152" s="363" t="s">
        <v>273</v>
      </c>
      <c r="E152" s="213"/>
      <c r="F152" s="191"/>
      <c r="G152" s="214">
        <f t="shared" si="388"/>
        <v>0</v>
      </c>
      <c r="H152" s="213"/>
      <c r="I152" s="191"/>
      <c r="J152" s="214">
        <f t="shared" si="389"/>
        <v>0</v>
      </c>
      <c r="K152" s="190"/>
      <c r="L152" s="191"/>
      <c r="M152" s="214">
        <f t="shared" si="390"/>
        <v>0</v>
      </c>
      <c r="N152" s="190"/>
      <c r="O152" s="191"/>
      <c r="P152" s="214">
        <f t="shared" si="391"/>
        <v>0</v>
      </c>
      <c r="Q152" s="190"/>
      <c r="R152" s="191"/>
      <c r="S152" s="214">
        <f t="shared" si="392"/>
        <v>0</v>
      </c>
      <c r="T152" s="190"/>
      <c r="U152" s="191"/>
      <c r="V152" s="192">
        <f t="shared" si="393"/>
        <v>0</v>
      </c>
      <c r="W152" s="367">
        <f t="shared" si="394"/>
        <v>0</v>
      </c>
      <c r="X152" s="207">
        <f t="shared" si="395"/>
        <v>0</v>
      </c>
      <c r="Y152" s="207">
        <f t="shared" si="396"/>
        <v>0</v>
      </c>
      <c r="Z152" s="208" t="str">
        <f t="shared" si="397"/>
        <v>#DIV/0!</v>
      </c>
      <c r="AA152" s="382"/>
      <c r="AB152" s="169"/>
      <c r="AC152" s="169"/>
      <c r="AD152" s="169"/>
      <c r="AE152" s="169"/>
      <c r="AF152" s="169"/>
      <c r="AG152" s="169"/>
    </row>
    <row r="153" ht="30.0" customHeight="1">
      <c r="A153" s="187" t="s">
        <v>86</v>
      </c>
      <c r="B153" s="366">
        <v>43933.0</v>
      </c>
      <c r="C153" s="340" t="s">
        <v>308</v>
      </c>
      <c r="D153" s="369"/>
      <c r="E153" s="213"/>
      <c r="F153" s="191">
        <v>0.22</v>
      </c>
      <c r="G153" s="214">
        <f t="shared" si="388"/>
        <v>0</v>
      </c>
      <c r="H153" s="213"/>
      <c r="I153" s="191">
        <v>0.22</v>
      </c>
      <c r="J153" s="214">
        <f t="shared" si="389"/>
        <v>0</v>
      </c>
      <c r="K153" s="190"/>
      <c r="L153" s="191">
        <v>0.22</v>
      </c>
      <c r="M153" s="214">
        <f t="shared" si="390"/>
        <v>0</v>
      </c>
      <c r="N153" s="190"/>
      <c r="O153" s="191">
        <v>0.22</v>
      </c>
      <c r="P153" s="214">
        <f t="shared" si="391"/>
        <v>0</v>
      </c>
      <c r="Q153" s="190"/>
      <c r="R153" s="191">
        <v>0.22</v>
      </c>
      <c r="S153" s="214">
        <f t="shared" si="392"/>
        <v>0</v>
      </c>
      <c r="T153" s="190"/>
      <c r="U153" s="191">
        <v>0.22</v>
      </c>
      <c r="V153" s="192">
        <f t="shared" si="393"/>
        <v>0</v>
      </c>
      <c r="W153" s="341">
        <f t="shared" si="394"/>
        <v>0</v>
      </c>
      <c r="X153" s="342">
        <f t="shared" si="395"/>
        <v>0</v>
      </c>
      <c r="Y153" s="342">
        <f t="shared" si="396"/>
        <v>0</v>
      </c>
      <c r="Z153" s="343" t="str">
        <f t="shared" si="397"/>
        <v>#DIV/0!</v>
      </c>
      <c r="AA153" s="277"/>
      <c r="AB153" s="10"/>
      <c r="AC153" s="10"/>
      <c r="AD153" s="10"/>
      <c r="AE153" s="10"/>
      <c r="AF153" s="10"/>
      <c r="AG153" s="10"/>
    </row>
    <row r="154" ht="30.0" customHeight="1">
      <c r="A154" s="240" t="s">
        <v>309</v>
      </c>
      <c r="B154" s="241"/>
      <c r="C154" s="242"/>
      <c r="D154" s="383"/>
      <c r="E154" s="247">
        <f>SUM(E150:E152)</f>
        <v>0</v>
      </c>
      <c r="F154" s="286"/>
      <c r="G154" s="246">
        <f>SUM(G150:G153)</f>
        <v>0</v>
      </c>
      <c r="H154" s="247">
        <f>SUM(H150:H152)</f>
        <v>0</v>
      </c>
      <c r="I154" s="286"/>
      <c r="J154" s="246">
        <f>SUM(J150:J153)</f>
        <v>0</v>
      </c>
      <c r="K154" s="287">
        <f>SUM(K150:K152)</f>
        <v>0</v>
      </c>
      <c r="L154" s="286"/>
      <c r="M154" s="246">
        <f>SUM(M150:M153)</f>
        <v>0</v>
      </c>
      <c r="N154" s="287">
        <f>SUM(N150:N152)</f>
        <v>0</v>
      </c>
      <c r="O154" s="286"/>
      <c r="P154" s="246">
        <f>SUM(P150:P153)</f>
        <v>0</v>
      </c>
      <c r="Q154" s="287">
        <f>SUM(Q150:Q152)</f>
        <v>0</v>
      </c>
      <c r="R154" s="286"/>
      <c r="S154" s="246">
        <f>SUM(S150:S153)</f>
        <v>0</v>
      </c>
      <c r="T154" s="287">
        <f>SUM(T150:T152)</f>
        <v>0</v>
      </c>
      <c r="U154" s="286"/>
      <c r="V154" s="248">
        <f t="shared" ref="V154:X154" si="398">SUM(V150:V153)</f>
        <v>0</v>
      </c>
      <c r="W154" s="330">
        <f t="shared" si="398"/>
        <v>0</v>
      </c>
      <c r="X154" s="331">
        <f t="shared" si="398"/>
        <v>0</v>
      </c>
      <c r="Y154" s="331">
        <f t="shared" si="396"/>
        <v>0</v>
      </c>
      <c r="Z154" s="331" t="str">
        <f t="shared" si="397"/>
        <v>#DIV/0!</v>
      </c>
      <c r="AA154" s="332"/>
      <c r="AB154" s="10"/>
      <c r="AC154" s="10"/>
      <c r="AD154" s="10"/>
      <c r="AE154" s="10"/>
      <c r="AF154" s="10"/>
      <c r="AG154" s="10"/>
    </row>
    <row r="155" ht="30.0" customHeight="1">
      <c r="A155" s="311" t="s">
        <v>81</v>
      </c>
      <c r="B155" s="384">
        <v>13.0</v>
      </c>
      <c r="C155" s="313" t="s">
        <v>310</v>
      </c>
      <c r="D155" s="314"/>
      <c r="E155" s="256"/>
      <c r="F155" s="256"/>
      <c r="G155" s="256"/>
      <c r="H155" s="256"/>
      <c r="I155" s="256"/>
      <c r="J155" s="256"/>
      <c r="K155" s="256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  <c r="V155" s="256"/>
      <c r="W155" s="333"/>
      <c r="X155" s="333"/>
      <c r="Y155" s="258"/>
      <c r="Z155" s="333"/>
      <c r="AA155" s="334"/>
      <c r="AB155" s="9"/>
      <c r="AC155" s="10"/>
      <c r="AD155" s="10"/>
      <c r="AE155" s="10"/>
      <c r="AF155" s="10"/>
      <c r="AG155" s="10"/>
    </row>
    <row r="156" ht="30.0" customHeight="1">
      <c r="A156" s="260" t="s">
        <v>83</v>
      </c>
      <c r="B156" s="261" t="s">
        <v>311</v>
      </c>
      <c r="C156" s="385" t="s">
        <v>312</v>
      </c>
      <c r="D156" s="279"/>
      <c r="E156" s="280">
        <f>SUM(E157:E159)</f>
        <v>0</v>
      </c>
      <c r="F156" s="268"/>
      <c r="G156" s="281">
        <f>SUM(G157:G160)</f>
        <v>0</v>
      </c>
      <c r="H156" s="280">
        <f>SUM(H157:H159)</f>
        <v>0</v>
      </c>
      <c r="I156" s="268"/>
      <c r="J156" s="281">
        <f>SUM(J157:J160)</f>
        <v>0</v>
      </c>
      <c r="K156" s="280">
        <f>SUM(K157:K159)</f>
        <v>1</v>
      </c>
      <c r="L156" s="268"/>
      <c r="M156" s="281">
        <f>SUM(M157:M160)</f>
        <v>30000</v>
      </c>
      <c r="N156" s="280">
        <f>SUM(N157:N159)</f>
        <v>1</v>
      </c>
      <c r="O156" s="268"/>
      <c r="P156" s="281">
        <f>SUM(P157:P160)</f>
        <v>30000</v>
      </c>
      <c r="Q156" s="280">
        <f>SUM(Q157:Q159)</f>
        <v>0</v>
      </c>
      <c r="R156" s="268"/>
      <c r="S156" s="281">
        <f>SUM(S157:S160)</f>
        <v>0</v>
      </c>
      <c r="T156" s="280">
        <f>SUM(T157:T159)</f>
        <v>0</v>
      </c>
      <c r="U156" s="268"/>
      <c r="V156" s="386">
        <f t="shared" ref="V156:X156" si="399">SUM(V157:V160)</f>
        <v>0</v>
      </c>
      <c r="W156" s="387">
        <f t="shared" si="399"/>
        <v>30000</v>
      </c>
      <c r="X156" s="281">
        <f t="shared" si="399"/>
        <v>30000</v>
      </c>
      <c r="Y156" s="281">
        <f t="shared" ref="Y156:Y185" si="400">W156-X156</f>
        <v>0</v>
      </c>
      <c r="Z156" s="281">
        <f t="shared" ref="Z156:Z186" si="401">Y156/W156</f>
        <v>0</v>
      </c>
      <c r="AA156" s="283"/>
      <c r="AB156" s="152"/>
      <c r="AC156" s="152"/>
      <c r="AD156" s="152"/>
      <c r="AE156" s="152"/>
      <c r="AF156" s="152"/>
      <c r="AG156" s="152"/>
    </row>
    <row r="157" ht="30.0" customHeight="1">
      <c r="A157" s="170" t="s">
        <v>86</v>
      </c>
      <c r="B157" s="171" t="s">
        <v>313</v>
      </c>
      <c r="C157" s="388" t="s">
        <v>314</v>
      </c>
      <c r="D157" s="173" t="s">
        <v>165</v>
      </c>
      <c r="E157" s="174"/>
      <c r="F157" s="160"/>
      <c r="G157" s="229">
        <f t="shared" ref="G157:G160" si="402">E157*F157</f>
        <v>0</v>
      </c>
      <c r="H157" s="174"/>
      <c r="I157" s="160"/>
      <c r="J157" s="229">
        <f t="shared" ref="J157:J160" si="403">H157*I157</f>
        <v>0</v>
      </c>
      <c r="K157" s="174"/>
      <c r="L157" s="160"/>
      <c r="M157" s="229">
        <f t="shared" ref="M157:M160" si="404">K157*L157</f>
        <v>0</v>
      </c>
      <c r="N157" s="174"/>
      <c r="O157" s="160"/>
      <c r="P157" s="229">
        <f t="shared" ref="P157:P160" si="405">N157*O157</f>
        <v>0</v>
      </c>
      <c r="Q157" s="174"/>
      <c r="R157" s="160"/>
      <c r="S157" s="229">
        <f t="shared" ref="S157:S160" si="406">Q157*R157</f>
        <v>0</v>
      </c>
      <c r="T157" s="174"/>
      <c r="U157" s="160"/>
      <c r="V157" s="175">
        <f t="shared" ref="V157:V160" si="407">T157*U157</f>
        <v>0</v>
      </c>
      <c r="W157" s="339">
        <f t="shared" ref="W157:W160" si="408">G157+M157+S157</f>
        <v>0</v>
      </c>
      <c r="X157" s="207">
        <f t="shared" ref="X157:X160" si="409">J157+P157+V157</f>
        <v>0</v>
      </c>
      <c r="Y157" s="207">
        <f t="shared" si="400"/>
        <v>0</v>
      </c>
      <c r="Z157" s="208" t="str">
        <f t="shared" si="401"/>
        <v>#DIV/0!</v>
      </c>
      <c r="AA157" s="230"/>
      <c r="AB157" s="169"/>
      <c r="AC157" s="169"/>
      <c r="AD157" s="169"/>
      <c r="AE157" s="169"/>
      <c r="AF157" s="169"/>
      <c r="AG157" s="169"/>
    </row>
    <row r="158" ht="30.0" customHeight="1">
      <c r="A158" s="170" t="s">
        <v>86</v>
      </c>
      <c r="B158" s="171" t="s">
        <v>315</v>
      </c>
      <c r="C158" s="389" t="s">
        <v>316</v>
      </c>
      <c r="D158" s="173" t="s">
        <v>165</v>
      </c>
      <c r="E158" s="174"/>
      <c r="F158" s="160"/>
      <c r="G158" s="229">
        <f t="shared" si="402"/>
        <v>0</v>
      </c>
      <c r="H158" s="174"/>
      <c r="I158" s="160"/>
      <c r="J158" s="229">
        <f t="shared" si="403"/>
        <v>0</v>
      </c>
      <c r="K158" s="174"/>
      <c r="L158" s="160"/>
      <c r="M158" s="229">
        <f t="shared" si="404"/>
        <v>0</v>
      </c>
      <c r="N158" s="174"/>
      <c r="O158" s="160"/>
      <c r="P158" s="229">
        <f t="shared" si="405"/>
        <v>0</v>
      </c>
      <c r="Q158" s="174"/>
      <c r="R158" s="160"/>
      <c r="S158" s="229">
        <f t="shared" si="406"/>
        <v>0</v>
      </c>
      <c r="T158" s="174"/>
      <c r="U158" s="160"/>
      <c r="V158" s="175">
        <f t="shared" si="407"/>
        <v>0</v>
      </c>
      <c r="W158" s="339">
        <f t="shared" si="408"/>
        <v>0</v>
      </c>
      <c r="X158" s="207">
        <f t="shared" si="409"/>
        <v>0</v>
      </c>
      <c r="Y158" s="207">
        <f t="shared" si="400"/>
        <v>0</v>
      </c>
      <c r="Z158" s="208" t="str">
        <f t="shared" si="401"/>
        <v>#DIV/0!</v>
      </c>
      <c r="AA158" s="230"/>
      <c r="AB158" s="169"/>
      <c r="AC158" s="169"/>
      <c r="AD158" s="169"/>
      <c r="AE158" s="169"/>
      <c r="AF158" s="169"/>
      <c r="AG158" s="169"/>
    </row>
    <row r="159" ht="30.0" customHeight="1">
      <c r="A159" s="170" t="s">
        <v>86</v>
      </c>
      <c r="B159" s="180" t="s">
        <v>317</v>
      </c>
      <c r="C159" s="389" t="s">
        <v>318</v>
      </c>
      <c r="D159" s="173" t="s">
        <v>165</v>
      </c>
      <c r="E159" s="390"/>
      <c r="F159" s="160"/>
      <c r="G159" s="229">
        <f t="shared" si="402"/>
        <v>0</v>
      </c>
      <c r="H159" s="174"/>
      <c r="I159" s="160"/>
      <c r="J159" s="229">
        <f t="shared" si="403"/>
        <v>0</v>
      </c>
      <c r="K159" s="190">
        <v>1.0</v>
      </c>
      <c r="L159" s="191">
        <v>30000.0</v>
      </c>
      <c r="M159" s="229">
        <f t="shared" si="404"/>
        <v>30000</v>
      </c>
      <c r="N159" s="190">
        <v>1.0</v>
      </c>
      <c r="O159" s="191">
        <v>30000.0</v>
      </c>
      <c r="P159" s="229">
        <f t="shared" si="405"/>
        <v>30000</v>
      </c>
      <c r="Q159" s="174"/>
      <c r="R159" s="160"/>
      <c r="S159" s="229">
        <f t="shared" si="406"/>
        <v>0</v>
      </c>
      <c r="T159" s="174"/>
      <c r="U159" s="160"/>
      <c r="V159" s="175">
        <f t="shared" si="407"/>
        <v>0</v>
      </c>
      <c r="W159" s="339">
        <f t="shared" si="408"/>
        <v>30000</v>
      </c>
      <c r="X159" s="207">
        <f t="shared" si="409"/>
        <v>30000</v>
      </c>
      <c r="Y159" s="207">
        <f t="shared" si="400"/>
        <v>0</v>
      </c>
      <c r="Z159" s="208">
        <f t="shared" si="401"/>
        <v>0</v>
      </c>
      <c r="AA159" s="230"/>
      <c r="AB159" s="169"/>
      <c r="AC159" s="169"/>
      <c r="AD159" s="169"/>
      <c r="AE159" s="169"/>
      <c r="AF159" s="169"/>
      <c r="AG159" s="169"/>
    </row>
    <row r="160" ht="30.0" customHeight="1">
      <c r="A160" s="272" t="s">
        <v>86</v>
      </c>
      <c r="B160" s="273" t="s">
        <v>319</v>
      </c>
      <c r="C160" s="389" t="s">
        <v>320</v>
      </c>
      <c r="D160" s="182"/>
      <c r="E160" s="274"/>
      <c r="F160" s="275">
        <v>0.22</v>
      </c>
      <c r="G160" s="276">
        <f t="shared" si="402"/>
        <v>0</v>
      </c>
      <c r="H160" s="274"/>
      <c r="I160" s="275">
        <v>0.22</v>
      </c>
      <c r="J160" s="276">
        <f t="shared" si="403"/>
        <v>0</v>
      </c>
      <c r="K160" s="274"/>
      <c r="L160" s="275">
        <v>0.22</v>
      </c>
      <c r="M160" s="276">
        <f t="shared" si="404"/>
        <v>0</v>
      </c>
      <c r="N160" s="274"/>
      <c r="O160" s="275">
        <v>0.22</v>
      </c>
      <c r="P160" s="276">
        <f t="shared" si="405"/>
        <v>0</v>
      </c>
      <c r="Q160" s="274"/>
      <c r="R160" s="275">
        <v>0.22</v>
      </c>
      <c r="S160" s="276">
        <f t="shared" si="406"/>
        <v>0</v>
      </c>
      <c r="T160" s="274"/>
      <c r="U160" s="275">
        <v>0.22</v>
      </c>
      <c r="V160" s="391">
        <f t="shared" si="407"/>
        <v>0</v>
      </c>
      <c r="W160" s="341">
        <f t="shared" si="408"/>
        <v>0</v>
      </c>
      <c r="X160" s="342">
        <f t="shared" si="409"/>
        <v>0</v>
      </c>
      <c r="Y160" s="342">
        <f t="shared" si="400"/>
        <v>0</v>
      </c>
      <c r="Z160" s="343" t="str">
        <f t="shared" si="401"/>
        <v>#DIV/0!</v>
      </c>
      <c r="AA160" s="277"/>
      <c r="AB160" s="169"/>
      <c r="AC160" s="169"/>
      <c r="AD160" s="169"/>
      <c r="AE160" s="169"/>
      <c r="AF160" s="169"/>
      <c r="AG160" s="169"/>
    </row>
    <row r="161" ht="30.0" customHeight="1">
      <c r="A161" s="392" t="s">
        <v>83</v>
      </c>
      <c r="B161" s="393" t="s">
        <v>321</v>
      </c>
      <c r="C161" s="329" t="s">
        <v>322</v>
      </c>
      <c r="D161" s="263"/>
      <c r="E161" s="264">
        <f>SUM(E162:E164)</f>
        <v>20</v>
      </c>
      <c r="F161" s="265"/>
      <c r="G161" s="266">
        <f>SUM(G162:G165)</f>
        <v>205000</v>
      </c>
      <c r="H161" s="264">
        <f>SUM(H162:H164)</f>
        <v>20</v>
      </c>
      <c r="I161" s="265"/>
      <c r="J161" s="266">
        <f>SUM(J162:J165)</f>
        <v>199798</v>
      </c>
      <c r="K161" s="264">
        <f>SUM(K162:K164)</f>
        <v>0</v>
      </c>
      <c r="L161" s="265"/>
      <c r="M161" s="266">
        <f>SUM(M162:M165)</f>
        <v>0</v>
      </c>
      <c r="N161" s="264">
        <f>SUM(N162:N164)</f>
        <v>0</v>
      </c>
      <c r="O161" s="265"/>
      <c r="P161" s="266">
        <f>SUM(P162:P165)</f>
        <v>0</v>
      </c>
      <c r="Q161" s="264">
        <f>SUM(Q162:Q164)</f>
        <v>0</v>
      </c>
      <c r="R161" s="265"/>
      <c r="S161" s="266">
        <f>SUM(S162:S165)</f>
        <v>0</v>
      </c>
      <c r="T161" s="264">
        <f>SUM(T162:T164)</f>
        <v>0</v>
      </c>
      <c r="U161" s="265"/>
      <c r="V161" s="266">
        <f t="shared" ref="V161:X161" si="410">SUM(V162:V165)</f>
        <v>0</v>
      </c>
      <c r="W161" s="266">
        <f t="shared" si="410"/>
        <v>205000</v>
      </c>
      <c r="X161" s="266">
        <f t="shared" si="410"/>
        <v>199798</v>
      </c>
      <c r="Y161" s="266">
        <f t="shared" si="400"/>
        <v>5202</v>
      </c>
      <c r="Z161" s="266">
        <f t="shared" si="401"/>
        <v>0.02537560976</v>
      </c>
      <c r="AA161" s="266"/>
      <c r="AB161" s="152"/>
      <c r="AC161" s="152"/>
      <c r="AD161" s="152"/>
      <c r="AE161" s="152"/>
      <c r="AF161" s="152"/>
      <c r="AG161" s="152"/>
    </row>
    <row r="162" ht="144.75" customHeight="1">
      <c r="A162" s="170" t="s">
        <v>86</v>
      </c>
      <c r="B162" s="171" t="s">
        <v>323</v>
      </c>
      <c r="C162" s="284" t="s">
        <v>324</v>
      </c>
      <c r="D162" s="173" t="s">
        <v>165</v>
      </c>
      <c r="E162" s="174">
        <v>10.0</v>
      </c>
      <c r="F162" s="160">
        <v>14500.0</v>
      </c>
      <c r="G162" s="229">
        <f t="shared" ref="G162:G165" si="411">E162*F162</f>
        <v>145000</v>
      </c>
      <c r="H162" s="174">
        <v>10.0</v>
      </c>
      <c r="I162" s="160">
        <v>15079.8</v>
      </c>
      <c r="J162" s="229">
        <v>150798.0</v>
      </c>
      <c r="K162" s="174"/>
      <c r="L162" s="394"/>
      <c r="M162" s="229">
        <f t="shared" ref="M162:M165" si="412">K162*L162</f>
        <v>0</v>
      </c>
      <c r="N162" s="174"/>
      <c r="O162" s="160"/>
      <c r="P162" s="229">
        <f t="shared" ref="P162:P165" si="413">N162*O162</f>
        <v>0</v>
      </c>
      <c r="Q162" s="174"/>
      <c r="R162" s="160"/>
      <c r="S162" s="229">
        <f t="shared" ref="S162:S165" si="414">Q162*R162</f>
        <v>0</v>
      </c>
      <c r="T162" s="174"/>
      <c r="U162" s="160"/>
      <c r="V162" s="229">
        <f t="shared" ref="V162:V165" si="415">T162*U162</f>
        <v>0</v>
      </c>
      <c r="W162" s="238">
        <f t="shared" ref="W162:W165" si="416">G162+M162+S162</f>
        <v>145000</v>
      </c>
      <c r="X162" s="207">
        <f t="shared" ref="X162:X165" si="417">J162+P162+V162</f>
        <v>150798</v>
      </c>
      <c r="Y162" s="207">
        <f t="shared" si="400"/>
        <v>-5798</v>
      </c>
      <c r="Z162" s="208">
        <f t="shared" si="401"/>
        <v>-0.0399862069</v>
      </c>
      <c r="AA162" s="395" t="s">
        <v>325</v>
      </c>
      <c r="AB162" s="169"/>
      <c r="AC162" s="169"/>
      <c r="AD162" s="169"/>
      <c r="AE162" s="169"/>
      <c r="AF162" s="169"/>
      <c r="AG162" s="169"/>
    </row>
    <row r="163" ht="101.25" customHeight="1">
      <c r="A163" s="170" t="s">
        <v>86</v>
      </c>
      <c r="B163" s="171" t="s">
        <v>326</v>
      </c>
      <c r="C163" s="284" t="s">
        <v>327</v>
      </c>
      <c r="D163" s="173" t="s">
        <v>165</v>
      </c>
      <c r="E163" s="174">
        <v>10.0</v>
      </c>
      <c r="F163" s="160">
        <v>6000.0</v>
      </c>
      <c r="G163" s="229">
        <f t="shared" si="411"/>
        <v>60000</v>
      </c>
      <c r="H163" s="174">
        <v>10.0</v>
      </c>
      <c r="I163" s="160">
        <v>4900.0</v>
      </c>
      <c r="J163" s="229">
        <v>49000.0</v>
      </c>
      <c r="K163" s="174"/>
      <c r="L163" s="394"/>
      <c r="M163" s="229">
        <f t="shared" si="412"/>
        <v>0</v>
      </c>
      <c r="N163" s="174"/>
      <c r="O163" s="160"/>
      <c r="P163" s="229">
        <f t="shared" si="413"/>
        <v>0</v>
      </c>
      <c r="Q163" s="174"/>
      <c r="R163" s="160"/>
      <c r="S163" s="229">
        <f t="shared" si="414"/>
        <v>0</v>
      </c>
      <c r="T163" s="174"/>
      <c r="U163" s="160"/>
      <c r="V163" s="229">
        <f t="shared" si="415"/>
        <v>0</v>
      </c>
      <c r="W163" s="238">
        <f t="shared" si="416"/>
        <v>60000</v>
      </c>
      <c r="X163" s="207">
        <f t="shared" si="417"/>
        <v>49000</v>
      </c>
      <c r="Y163" s="207">
        <f t="shared" si="400"/>
        <v>11000</v>
      </c>
      <c r="Z163" s="208">
        <f t="shared" si="401"/>
        <v>0.1833333333</v>
      </c>
      <c r="AA163" s="230" t="s">
        <v>290</v>
      </c>
      <c r="AB163" s="169"/>
      <c r="AC163" s="169"/>
      <c r="AD163" s="169"/>
      <c r="AE163" s="169"/>
      <c r="AF163" s="169"/>
      <c r="AG163" s="169"/>
    </row>
    <row r="164" ht="30.0" customHeight="1">
      <c r="A164" s="187" t="s">
        <v>86</v>
      </c>
      <c r="B164" s="180" t="s">
        <v>328</v>
      </c>
      <c r="C164" s="284"/>
      <c r="D164" s="189"/>
      <c r="E164" s="190"/>
      <c r="F164" s="191"/>
      <c r="G164" s="214">
        <f t="shared" si="411"/>
        <v>0</v>
      </c>
      <c r="H164" s="190"/>
      <c r="I164" s="191"/>
      <c r="J164" s="214">
        <f t="shared" ref="J164:J165" si="418">H164*I164</f>
        <v>0</v>
      </c>
      <c r="K164" s="190"/>
      <c r="L164" s="191"/>
      <c r="M164" s="214">
        <f t="shared" si="412"/>
        <v>0</v>
      </c>
      <c r="N164" s="190"/>
      <c r="O164" s="191"/>
      <c r="P164" s="214">
        <f t="shared" si="413"/>
        <v>0</v>
      </c>
      <c r="Q164" s="190"/>
      <c r="R164" s="191"/>
      <c r="S164" s="214">
        <f t="shared" si="414"/>
        <v>0</v>
      </c>
      <c r="T164" s="190"/>
      <c r="U164" s="191"/>
      <c r="V164" s="214">
        <f t="shared" si="415"/>
        <v>0</v>
      </c>
      <c r="W164" s="215">
        <f t="shared" si="416"/>
        <v>0</v>
      </c>
      <c r="X164" s="207">
        <f t="shared" si="417"/>
        <v>0</v>
      </c>
      <c r="Y164" s="207">
        <f t="shared" si="400"/>
        <v>0</v>
      </c>
      <c r="Z164" s="208" t="str">
        <f t="shared" si="401"/>
        <v>#DIV/0!</v>
      </c>
      <c r="AA164" s="218"/>
      <c r="AB164" s="169"/>
      <c r="AC164" s="169"/>
      <c r="AD164" s="169"/>
      <c r="AE164" s="169"/>
      <c r="AF164" s="169"/>
      <c r="AG164" s="169"/>
    </row>
    <row r="165" ht="30.0" customHeight="1">
      <c r="A165" s="187" t="s">
        <v>86</v>
      </c>
      <c r="B165" s="180" t="s">
        <v>329</v>
      </c>
      <c r="C165" s="285" t="s">
        <v>330</v>
      </c>
      <c r="D165" s="182"/>
      <c r="E165" s="190"/>
      <c r="F165" s="191">
        <v>0.22</v>
      </c>
      <c r="G165" s="214">
        <f t="shared" si="411"/>
        <v>0</v>
      </c>
      <c r="H165" s="190"/>
      <c r="I165" s="191">
        <v>0.22</v>
      </c>
      <c r="J165" s="214">
        <f t="shared" si="418"/>
        <v>0</v>
      </c>
      <c r="K165" s="190"/>
      <c r="L165" s="191">
        <v>0.22</v>
      </c>
      <c r="M165" s="214">
        <f t="shared" si="412"/>
        <v>0</v>
      </c>
      <c r="N165" s="190"/>
      <c r="O165" s="191">
        <v>0.22</v>
      </c>
      <c r="P165" s="214">
        <f t="shared" si="413"/>
        <v>0</v>
      </c>
      <c r="Q165" s="190"/>
      <c r="R165" s="191">
        <v>0.22</v>
      </c>
      <c r="S165" s="214">
        <f t="shared" si="414"/>
        <v>0</v>
      </c>
      <c r="T165" s="190"/>
      <c r="U165" s="191">
        <v>0.22</v>
      </c>
      <c r="V165" s="214">
        <f t="shared" si="415"/>
        <v>0</v>
      </c>
      <c r="W165" s="215">
        <f t="shared" si="416"/>
        <v>0</v>
      </c>
      <c r="X165" s="207">
        <f t="shared" si="417"/>
        <v>0</v>
      </c>
      <c r="Y165" s="207">
        <f t="shared" si="400"/>
        <v>0</v>
      </c>
      <c r="Z165" s="208" t="str">
        <f t="shared" si="401"/>
        <v>#DIV/0!</v>
      </c>
      <c r="AA165" s="277"/>
      <c r="AB165" s="169"/>
      <c r="AC165" s="169"/>
      <c r="AD165" s="169"/>
      <c r="AE165" s="169"/>
      <c r="AF165" s="169"/>
      <c r="AG165" s="169"/>
    </row>
    <row r="166" ht="30.0" customHeight="1">
      <c r="A166" s="260" t="s">
        <v>83</v>
      </c>
      <c r="B166" s="261" t="s">
        <v>331</v>
      </c>
      <c r="C166" s="329" t="s">
        <v>332</v>
      </c>
      <c r="D166" s="279"/>
      <c r="E166" s="280">
        <f>SUM(E167:E169)</f>
        <v>0</v>
      </c>
      <c r="F166" s="268"/>
      <c r="G166" s="281">
        <f t="shared" ref="G166:H166" si="419">SUM(G167:G169)</f>
        <v>0</v>
      </c>
      <c r="H166" s="280">
        <f t="shared" si="419"/>
        <v>0</v>
      </c>
      <c r="I166" s="268"/>
      <c r="J166" s="281">
        <f t="shared" ref="J166:K166" si="420">SUM(J167:J169)</f>
        <v>0</v>
      </c>
      <c r="K166" s="280">
        <f t="shared" si="420"/>
        <v>0</v>
      </c>
      <c r="L166" s="268"/>
      <c r="M166" s="281">
        <f t="shared" ref="M166:N166" si="421">SUM(M167:M169)</f>
        <v>0</v>
      </c>
      <c r="N166" s="280">
        <f t="shared" si="421"/>
        <v>0</v>
      </c>
      <c r="O166" s="268"/>
      <c r="P166" s="281">
        <f t="shared" ref="P166:Q166" si="422">SUM(P167:P169)</f>
        <v>0</v>
      </c>
      <c r="Q166" s="280">
        <f t="shared" si="422"/>
        <v>0</v>
      </c>
      <c r="R166" s="268"/>
      <c r="S166" s="281">
        <f t="shared" ref="S166:T166" si="423">SUM(S167:S169)</f>
        <v>0</v>
      </c>
      <c r="T166" s="280">
        <f t="shared" si="423"/>
        <v>0</v>
      </c>
      <c r="U166" s="268"/>
      <c r="V166" s="281">
        <f t="shared" ref="V166:X166" si="424">SUM(V167:V169)</f>
        <v>0</v>
      </c>
      <c r="W166" s="281">
        <f t="shared" si="424"/>
        <v>0</v>
      </c>
      <c r="X166" s="281">
        <f t="shared" si="424"/>
        <v>0</v>
      </c>
      <c r="Y166" s="281">
        <f t="shared" si="400"/>
        <v>0</v>
      </c>
      <c r="Z166" s="281" t="str">
        <f t="shared" si="401"/>
        <v>#DIV/0!</v>
      </c>
      <c r="AA166" s="396"/>
      <c r="AB166" s="152"/>
      <c r="AC166" s="152"/>
      <c r="AD166" s="152"/>
      <c r="AE166" s="152"/>
      <c r="AF166" s="152"/>
      <c r="AG166" s="152"/>
    </row>
    <row r="167" ht="30.0" customHeight="1">
      <c r="A167" s="170" t="s">
        <v>86</v>
      </c>
      <c r="B167" s="171" t="s">
        <v>333</v>
      </c>
      <c r="C167" s="284" t="s">
        <v>334</v>
      </c>
      <c r="D167" s="173"/>
      <c r="E167" s="174"/>
      <c r="F167" s="160"/>
      <c r="G167" s="229">
        <f t="shared" ref="G167:G169" si="425">E167*F167</f>
        <v>0</v>
      </c>
      <c r="H167" s="174"/>
      <c r="I167" s="160"/>
      <c r="J167" s="229">
        <f t="shared" ref="J167:J169" si="426">H167*I167</f>
        <v>0</v>
      </c>
      <c r="K167" s="174"/>
      <c r="L167" s="160"/>
      <c r="M167" s="229">
        <f t="shared" ref="M167:M169" si="427">K167*L167</f>
        <v>0</v>
      </c>
      <c r="N167" s="174"/>
      <c r="O167" s="160"/>
      <c r="P167" s="229">
        <f t="shared" ref="P167:P169" si="428">N167*O167</f>
        <v>0</v>
      </c>
      <c r="Q167" s="174"/>
      <c r="R167" s="160"/>
      <c r="S167" s="229">
        <f t="shared" ref="S167:S169" si="429">Q167*R167</f>
        <v>0</v>
      </c>
      <c r="T167" s="174"/>
      <c r="U167" s="160"/>
      <c r="V167" s="229">
        <f t="shared" ref="V167:V169" si="430">T167*U167</f>
        <v>0</v>
      </c>
      <c r="W167" s="238">
        <f t="shared" ref="W167:W169" si="431">G167+M167+S167</f>
        <v>0</v>
      </c>
      <c r="X167" s="207">
        <f t="shared" ref="X167:X169" si="432">J167+P167+V167</f>
        <v>0</v>
      </c>
      <c r="Y167" s="207">
        <f t="shared" si="400"/>
        <v>0</v>
      </c>
      <c r="Z167" s="208" t="str">
        <f t="shared" si="401"/>
        <v>#DIV/0!</v>
      </c>
      <c r="AA167" s="381"/>
      <c r="AB167" s="169"/>
      <c r="AC167" s="169"/>
      <c r="AD167" s="169"/>
      <c r="AE167" s="169"/>
      <c r="AF167" s="169"/>
      <c r="AG167" s="169"/>
    </row>
    <row r="168" ht="30.0" customHeight="1">
      <c r="A168" s="170" t="s">
        <v>86</v>
      </c>
      <c r="B168" s="171" t="s">
        <v>335</v>
      </c>
      <c r="C168" s="284" t="s">
        <v>334</v>
      </c>
      <c r="D168" s="173"/>
      <c r="E168" s="174"/>
      <c r="F168" s="160"/>
      <c r="G168" s="229">
        <f t="shared" si="425"/>
        <v>0</v>
      </c>
      <c r="H168" s="174"/>
      <c r="I168" s="160"/>
      <c r="J168" s="229">
        <f t="shared" si="426"/>
        <v>0</v>
      </c>
      <c r="K168" s="174"/>
      <c r="L168" s="160"/>
      <c r="M168" s="229">
        <f t="shared" si="427"/>
        <v>0</v>
      </c>
      <c r="N168" s="174"/>
      <c r="O168" s="160"/>
      <c r="P168" s="229">
        <f t="shared" si="428"/>
        <v>0</v>
      </c>
      <c r="Q168" s="174"/>
      <c r="R168" s="160"/>
      <c r="S168" s="229">
        <f t="shared" si="429"/>
        <v>0</v>
      </c>
      <c r="T168" s="174"/>
      <c r="U168" s="160"/>
      <c r="V168" s="229">
        <f t="shared" si="430"/>
        <v>0</v>
      </c>
      <c r="W168" s="238">
        <f t="shared" si="431"/>
        <v>0</v>
      </c>
      <c r="X168" s="207">
        <f t="shared" si="432"/>
        <v>0</v>
      </c>
      <c r="Y168" s="207">
        <f t="shared" si="400"/>
        <v>0</v>
      </c>
      <c r="Z168" s="208" t="str">
        <f t="shared" si="401"/>
        <v>#DIV/0!</v>
      </c>
      <c r="AA168" s="381"/>
      <c r="AB168" s="169"/>
      <c r="AC168" s="169"/>
      <c r="AD168" s="169"/>
      <c r="AE168" s="169"/>
      <c r="AF168" s="169"/>
      <c r="AG168" s="169"/>
    </row>
    <row r="169" ht="30.0" customHeight="1">
      <c r="A169" s="187" t="s">
        <v>86</v>
      </c>
      <c r="B169" s="180" t="s">
        <v>336</v>
      </c>
      <c r="C169" s="239" t="s">
        <v>334</v>
      </c>
      <c r="D169" s="189"/>
      <c r="E169" s="190"/>
      <c r="F169" s="191"/>
      <c r="G169" s="214">
        <f t="shared" si="425"/>
        <v>0</v>
      </c>
      <c r="H169" s="190"/>
      <c r="I169" s="191"/>
      <c r="J169" s="214">
        <f t="shared" si="426"/>
        <v>0</v>
      </c>
      <c r="K169" s="190"/>
      <c r="L169" s="191"/>
      <c r="M169" s="214">
        <f t="shared" si="427"/>
        <v>0</v>
      </c>
      <c r="N169" s="190"/>
      <c r="O169" s="191"/>
      <c r="P169" s="214">
        <f t="shared" si="428"/>
        <v>0</v>
      </c>
      <c r="Q169" s="190"/>
      <c r="R169" s="191"/>
      <c r="S169" s="214">
        <f t="shared" si="429"/>
        <v>0</v>
      </c>
      <c r="T169" s="190"/>
      <c r="U169" s="191"/>
      <c r="V169" s="214">
        <f t="shared" si="430"/>
        <v>0</v>
      </c>
      <c r="W169" s="215">
        <f t="shared" si="431"/>
        <v>0</v>
      </c>
      <c r="X169" s="207">
        <f t="shared" si="432"/>
        <v>0</v>
      </c>
      <c r="Y169" s="207">
        <f t="shared" si="400"/>
        <v>0</v>
      </c>
      <c r="Z169" s="208" t="str">
        <f t="shared" si="401"/>
        <v>#DIV/0!</v>
      </c>
      <c r="AA169" s="382"/>
      <c r="AB169" s="169"/>
      <c r="AC169" s="169"/>
      <c r="AD169" s="169"/>
      <c r="AE169" s="169"/>
      <c r="AF169" s="169"/>
      <c r="AG169" s="169"/>
    </row>
    <row r="170" ht="30.0" customHeight="1">
      <c r="A170" s="260" t="s">
        <v>83</v>
      </c>
      <c r="B170" s="261" t="s">
        <v>337</v>
      </c>
      <c r="C170" s="397" t="s">
        <v>310</v>
      </c>
      <c r="D170" s="279"/>
      <c r="E170" s="280">
        <f>SUM(E171:E177)</f>
        <v>61</v>
      </c>
      <c r="F170" s="268"/>
      <c r="G170" s="281">
        <f>SUM(G171:G184)</f>
        <v>179180</v>
      </c>
      <c r="H170" s="280">
        <f>SUM(H171:H177)</f>
        <v>61</v>
      </c>
      <c r="I170" s="268"/>
      <c r="J170" s="281">
        <f>SUM(J171:J184)</f>
        <v>190382</v>
      </c>
      <c r="K170" s="280">
        <f>SUM(K171:K177)</f>
        <v>0</v>
      </c>
      <c r="L170" s="268"/>
      <c r="M170" s="281">
        <f>SUM(M171:M184)</f>
        <v>0</v>
      </c>
      <c r="N170" s="280">
        <f>SUM(N171:N177)</f>
        <v>0</v>
      </c>
      <c r="O170" s="268"/>
      <c r="P170" s="281">
        <f>SUM(P171:P184)</f>
        <v>0</v>
      </c>
      <c r="Q170" s="280">
        <f>SUM(Q171:Q177)</f>
        <v>0</v>
      </c>
      <c r="R170" s="268"/>
      <c r="S170" s="281">
        <f>SUM(S171:S184)</f>
        <v>0</v>
      </c>
      <c r="T170" s="280">
        <f>SUM(T171:T177)</f>
        <v>0</v>
      </c>
      <c r="U170" s="268"/>
      <c r="V170" s="281">
        <f t="shared" ref="V170:X170" si="433">SUM(V171:V184)</f>
        <v>0</v>
      </c>
      <c r="W170" s="281">
        <f t="shared" si="433"/>
        <v>179180</v>
      </c>
      <c r="X170" s="281">
        <f t="shared" si="433"/>
        <v>190382</v>
      </c>
      <c r="Y170" s="281">
        <f t="shared" si="400"/>
        <v>-11202</v>
      </c>
      <c r="Z170" s="281">
        <f t="shared" si="401"/>
        <v>-0.06251813819</v>
      </c>
      <c r="AA170" s="396"/>
      <c r="AB170" s="152"/>
      <c r="AC170" s="152"/>
      <c r="AD170" s="152"/>
      <c r="AE170" s="152"/>
      <c r="AF170" s="152"/>
      <c r="AG170" s="152"/>
    </row>
    <row r="171" ht="30.0" customHeight="1">
      <c r="A171" s="170" t="s">
        <v>86</v>
      </c>
      <c r="B171" s="171" t="s">
        <v>338</v>
      </c>
      <c r="C171" s="284" t="s">
        <v>339</v>
      </c>
      <c r="D171" s="173"/>
      <c r="E171" s="174"/>
      <c r="F171" s="160"/>
      <c r="G171" s="229">
        <f t="shared" ref="G171:G184" si="434">E171*F171</f>
        <v>0</v>
      </c>
      <c r="H171" s="174"/>
      <c r="I171" s="160"/>
      <c r="J171" s="229">
        <f t="shared" ref="J171:J184" si="435">H171*I171</f>
        <v>0</v>
      </c>
      <c r="K171" s="174"/>
      <c r="L171" s="160"/>
      <c r="M171" s="229">
        <f t="shared" ref="M171:M177" si="436">K171*L171</f>
        <v>0</v>
      </c>
      <c r="N171" s="174"/>
      <c r="O171" s="160"/>
      <c r="P171" s="229">
        <f t="shared" ref="P171:P177" si="437">N171*O171</f>
        <v>0</v>
      </c>
      <c r="Q171" s="174"/>
      <c r="R171" s="160"/>
      <c r="S171" s="229">
        <f t="shared" ref="S171:S177" si="438">Q171*R171</f>
        <v>0</v>
      </c>
      <c r="T171" s="174"/>
      <c r="U171" s="160"/>
      <c r="V171" s="229">
        <f t="shared" ref="V171:V177" si="439">T171*U171</f>
        <v>0</v>
      </c>
      <c r="W171" s="238">
        <f t="shared" ref="W171:W184" si="440">G171+M171+S171</f>
        <v>0</v>
      </c>
      <c r="X171" s="207">
        <f t="shared" ref="X171:X184" si="441">J171+P171+V171</f>
        <v>0</v>
      </c>
      <c r="Y171" s="207">
        <f t="shared" si="400"/>
        <v>0</v>
      </c>
      <c r="Z171" s="208" t="str">
        <f t="shared" si="401"/>
        <v>#DIV/0!</v>
      </c>
      <c r="AA171" s="381"/>
      <c r="AB171" s="169"/>
      <c r="AC171" s="169"/>
      <c r="AD171" s="169"/>
      <c r="AE171" s="169"/>
      <c r="AF171" s="169"/>
      <c r="AG171" s="169"/>
    </row>
    <row r="172" ht="30.0" customHeight="1">
      <c r="A172" s="170" t="s">
        <v>86</v>
      </c>
      <c r="B172" s="171" t="s">
        <v>340</v>
      </c>
      <c r="C172" s="284" t="s">
        <v>341</v>
      </c>
      <c r="D172" s="173"/>
      <c r="E172" s="174"/>
      <c r="F172" s="160"/>
      <c r="G172" s="229">
        <f t="shared" si="434"/>
        <v>0</v>
      </c>
      <c r="H172" s="174"/>
      <c r="I172" s="160"/>
      <c r="J172" s="229">
        <f t="shared" si="435"/>
        <v>0</v>
      </c>
      <c r="K172" s="174"/>
      <c r="L172" s="160"/>
      <c r="M172" s="229">
        <f t="shared" si="436"/>
        <v>0</v>
      </c>
      <c r="N172" s="174"/>
      <c r="O172" s="160"/>
      <c r="P172" s="229">
        <f t="shared" si="437"/>
        <v>0</v>
      </c>
      <c r="Q172" s="174"/>
      <c r="R172" s="160"/>
      <c r="S172" s="229">
        <f t="shared" si="438"/>
        <v>0</v>
      </c>
      <c r="T172" s="174"/>
      <c r="U172" s="160"/>
      <c r="V172" s="229">
        <f t="shared" si="439"/>
        <v>0</v>
      </c>
      <c r="W172" s="215">
        <f t="shared" si="440"/>
        <v>0</v>
      </c>
      <c r="X172" s="207">
        <f t="shared" si="441"/>
        <v>0</v>
      </c>
      <c r="Y172" s="207">
        <f t="shared" si="400"/>
        <v>0</v>
      </c>
      <c r="Z172" s="208" t="str">
        <f t="shared" si="401"/>
        <v>#DIV/0!</v>
      </c>
      <c r="AA172" s="381"/>
      <c r="AB172" s="169"/>
      <c r="AC172" s="169"/>
      <c r="AD172" s="169"/>
      <c r="AE172" s="169"/>
      <c r="AF172" s="169"/>
      <c r="AG172" s="169"/>
    </row>
    <row r="173" ht="30.0" customHeight="1">
      <c r="A173" s="170" t="s">
        <v>86</v>
      </c>
      <c r="B173" s="171" t="s">
        <v>342</v>
      </c>
      <c r="C173" s="284" t="s">
        <v>343</v>
      </c>
      <c r="D173" s="173"/>
      <c r="E173" s="174"/>
      <c r="F173" s="160"/>
      <c r="G173" s="229">
        <f t="shared" si="434"/>
        <v>0</v>
      </c>
      <c r="H173" s="174"/>
      <c r="I173" s="160"/>
      <c r="J173" s="229">
        <f t="shared" si="435"/>
        <v>0</v>
      </c>
      <c r="K173" s="174"/>
      <c r="L173" s="160"/>
      <c r="M173" s="229">
        <f t="shared" si="436"/>
        <v>0</v>
      </c>
      <c r="N173" s="174"/>
      <c r="O173" s="160"/>
      <c r="P173" s="229">
        <f t="shared" si="437"/>
        <v>0</v>
      </c>
      <c r="Q173" s="174"/>
      <c r="R173" s="160"/>
      <c r="S173" s="229">
        <f t="shared" si="438"/>
        <v>0</v>
      </c>
      <c r="T173" s="174"/>
      <c r="U173" s="160"/>
      <c r="V173" s="229">
        <f t="shared" si="439"/>
        <v>0</v>
      </c>
      <c r="W173" s="215">
        <f t="shared" si="440"/>
        <v>0</v>
      </c>
      <c r="X173" s="207">
        <f t="shared" si="441"/>
        <v>0</v>
      </c>
      <c r="Y173" s="207">
        <f t="shared" si="400"/>
        <v>0</v>
      </c>
      <c r="Z173" s="208" t="str">
        <f t="shared" si="401"/>
        <v>#DIV/0!</v>
      </c>
      <c r="AA173" s="381"/>
      <c r="AB173" s="169"/>
      <c r="AC173" s="169"/>
      <c r="AD173" s="169"/>
      <c r="AE173" s="169"/>
      <c r="AF173" s="169"/>
      <c r="AG173" s="169"/>
    </row>
    <row r="174" ht="30.0" customHeight="1">
      <c r="A174" s="170" t="s">
        <v>86</v>
      </c>
      <c r="B174" s="171" t="s">
        <v>344</v>
      </c>
      <c r="C174" s="284" t="s">
        <v>345</v>
      </c>
      <c r="D174" s="173"/>
      <c r="E174" s="174"/>
      <c r="F174" s="160"/>
      <c r="G174" s="229">
        <f t="shared" si="434"/>
        <v>0</v>
      </c>
      <c r="H174" s="174"/>
      <c r="I174" s="160"/>
      <c r="J174" s="229">
        <f t="shared" si="435"/>
        <v>0</v>
      </c>
      <c r="K174" s="174"/>
      <c r="L174" s="160"/>
      <c r="M174" s="229">
        <f t="shared" si="436"/>
        <v>0</v>
      </c>
      <c r="N174" s="174"/>
      <c r="O174" s="160"/>
      <c r="P174" s="229">
        <f t="shared" si="437"/>
        <v>0</v>
      </c>
      <c r="Q174" s="174"/>
      <c r="R174" s="160"/>
      <c r="S174" s="229">
        <f t="shared" si="438"/>
        <v>0</v>
      </c>
      <c r="T174" s="174"/>
      <c r="U174" s="160"/>
      <c r="V174" s="229">
        <f t="shared" si="439"/>
        <v>0</v>
      </c>
      <c r="W174" s="215">
        <f t="shared" si="440"/>
        <v>0</v>
      </c>
      <c r="X174" s="207">
        <f t="shared" si="441"/>
        <v>0</v>
      </c>
      <c r="Y174" s="207">
        <f t="shared" si="400"/>
        <v>0</v>
      </c>
      <c r="Z174" s="208" t="str">
        <f t="shared" si="401"/>
        <v>#DIV/0!</v>
      </c>
      <c r="AA174" s="381"/>
      <c r="AB174" s="169"/>
      <c r="AC174" s="169"/>
      <c r="AD174" s="169"/>
      <c r="AE174" s="169"/>
      <c r="AF174" s="169"/>
      <c r="AG174" s="169"/>
    </row>
    <row r="175" ht="140.25" customHeight="1">
      <c r="A175" s="170" t="s">
        <v>86</v>
      </c>
      <c r="B175" s="171" t="s">
        <v>346</v>
      </c>
      <c r="C175" s="239" t="s">
        <v>347</v>
      </c>
      <c r="D175" s="173" t="s">
        <v>165</v>
      </c>
      <c r="E175" s="174">
        <v>1.0</v>
      </c>
      <c r="F175" s="160">
        <v>34000.0</v>
      </c>
      <c r="G175" s="229">
        <f t="shared" si="434"/>
        <v>34000</v>
      </c>
      <c r="H175" s="174">
        <v>1.0</v>
      </c>
      <c r="I175" s="160">
        <v>45202.0</v>
      </c>
      <c r="J175" s="229">
        <f t="shared" si="435"/>
        <v>45202</v>
      </c>
      <c r="K175" s="174"/>
      <c r="L175" s="160"/>
      <c r="M175" s="229">
        <f t="shared" si="436"/>
        <v>0</v>
      </c>
      <c r="N175" s="174"/>
      <c r="O175" s="160"/>
      <c r="P175" s="229">
        <f t="shared" si="437"/>
        <v>0</v>
      </c>
      <c r="Q175" s="174"/>
      <c r="R175" s="160"/>
      <c r="S175" s="229">
        <f t="shared" si="438"/>
        <v>0</v>
      </c>
      <c r="T175" s="174"/>
      <c r="U175" s="160"/>
      <c r="V175" s="229">
        <f t="shared" si="439"/>
        <v>0</v>
      </c>
      <c r="W175" s="215">
        <f t="shared" si="440"/>
        <v>34000</v>
      </c>
      <c r="X175" s="207">
        <f t="shared" si="441"/>
        <v>45202</v>
      </c>
      <c r="Y175" s="207">
        <f t="shared" si="400"/>
        <v>-11202</v>
      </c>
      <c r="Z175" s="208">
        <f t="shared" si="401"/>
        <v>-0.3294705882</v>
      </c>
      <c r="AA175" s="230" t="s">
        <v>348</v>
      </c>
      <c r="AB175" s="168"/>
      <c r="AC175" s="169"/>
      <c r="AD175" s="169"/>
      <c r="AE175" s="169"/>
      <c r="AF175" s="169"/>
      <c r="AG175" s="169"/>
    </row>
    <row r="176" ht="30.0" customHeight="1">
      <c r="A176" s="170" t="s">
        <v>86</v>
      </c>
      <c r="B176" s="171" t="s">
        <v>349</v>
      </c>
      <c r="C176" s="239" t="s">
        <v>350</v>
      </c>
      <c r="D176" s="173" t="s">
        <v>288</v>
      </c>
      <c r="E176" s="174">
        <v>30.0</v>
      </c>
      <c r="F176" s="160">
        <v>600.0</v>
      </c>
      <c r="G176" s="229">
        <f t="shared" si="434"/>
        <v>18000</v>
      </c>
      <c r="H176" s="174">
        <v>30.0</v>
      </c>
      <c r="I176" s="160">
        <v>600.0</v>
      </c>
      <c r="J176" s="229">
        <f t="shared" si="435"/>
        <v>18000</v>
      </c>
      <c r="K176" s="174"/>
      <c r="L176" s="160"/>
      <c r="M176" s="229">
        <f t="shared" si="436"/>
        <v>0</v>
      </c>
      <c r="N176" s="174"/>
      <c r="O176" s="160"/>
      <c r="P176" s="229">
        <f t="shared" si="437"/>
        <v>0</v>
      </c>
      <c r="Q176" s="174"/>
      <c r="R176" s="160"/>
      <c r="S176" s="229">
        <f t="shared" si="438"/>
        <v>0</v>
      </c>
      <c r="T176" s="174"/>
      <c r="U176" s="160"/>
      <c r="V176" s="229">
        <f t="shared" si="439"/>
        <v>0</v>
      </c>
      <c r="W176" s="215">
        <f t="shared" si="440"/>
        <v>18000</v>
      </c>
      <c r="X176" s="207">
        <f t="shared" si="441"/>
        <v>18000</v>
      </c>
      <c r="Y176" s="207">
        <f t="shared" si="400"/>
        <v>0</v>
      </c>
      <c r="Z176" s="208">
        <f t="shared" si="401"/>
        <v>0</v>
      </c>
      <c r="AA176" s="381"/>
      <c r="AB176" s="169"/>
      <c r="AC176" s="169"/>
      <c r="AD176" s="169"/>
      <c r="AE176" s="169"/>
      <c r="AF176" s="169"/>
      <c r="AG176" s="169"/>
    </row>
    <row r="177" ht="30.0" customHeight="1">
      <c r="A177" s="187" t="s">
        <v>86</v>
      </c>
      <c r="B177" s="180" t="s">
        <v>351</v>
      </c>
      <c r="C177" s="239" t="s">
        <v>352</v>
      </c>
      <c r="D177" s="173" t="s">
        <v>288</v>
      </c>
      <c r="E177" s="190">
        <v>30.0</v>
      </c>
      <c r="F177" s="191">
        <v>600.0</v>
      </c>
      <c r="G177" s="214">
        <f t="shared" si="434"/>
        <v>18000</v>
      </c>
      <c r="H177" s="190">
        <v>30.0</v>
      </c>
      <c r="I177" s="191">
        <v>600.0</v>
      </c>
      <c r="J177" s="214">
        <f t="shared" si="435"/>
        <v>18000</v>
      </c>
      <c r="K177" s="190"/>
      <c r="L177" s="191"/>
      <c r="M177" s="214">
        <f t="shared" si="436"/>
        <v>0</v>
      </c>
      <c r="N177" s="190"/>
      <c r="O177" s="191"/>
      <c r="P177" s="214">
        <f t="shared" si="437"/>
        <v>0</v>
      </c>
      <c r="Q177" s="190"/>
      <c r="R177" s="191"/>
      <c r="S177" s="214">
        <f t="shared" si="438"/>
        <v>0</v>
      </c>
      <c r="T177" s="190"/>
      <c r="U177" s="191"/>
      <c r="V177" s="214">
        <f t="shared" si="439"/>
        <v>0</v>
      </c>
      <c r="W177" s="215">
        <f t="shared" si="440"/>
        <v>18000</v>
      </c>
      <c r="X177" s="207">
        <f t="shared" si="441"/>
        <v>18000</v>
      </c>
      <c r="Y177" s="207">
        <f t="shared" si="400"/>
        <v>0</v>
      </c>
      <c r="Z177" s="208">
        <f t="shared" si="401"/>
        <v>0</v>
      </c>
      <c r="AA177" s="382"/>
      <c r="AB177" s="169"/>
      <c r="AC177" s="169"/>
      <c r="AD177" s="169"/>
      <c r="AE177" s="169"/>
      <c r="AF177" s="169"/>
      <c r="AG177" s="169"/>
    </row>
    <row r="178" ht="30.0" customHeight="1">
      <c r="A178" s="187" t="s">
        <v>86</v>
      </c>
      <c r="B178" s="180" t="s">
        <v>353</v>
      </c>
      <c r="C178" s="239" t="s">
        <v>354</v>
      </c>
      <c r="D178" s="189" t="s">
        <v>288</v>
      </c>
      <c r="E178" s="190">
        <v>15.0</v>
      </c>
      <c r="F178" s="191">
        <v>1200.0</v>
      </c>
      <c r="G178" s="214">
        <f t="shared" si="434"/>
        <v>18000</v>
      </c>
      <c r="H178" s="190">
        <v>15.0</v>
      </c>
      <c r="I178" s="191">
        <v>1200.0</v>
      </c>
      <c r="J178" s="214">
        <f t="shared" si="435"/>
        <v>18000</v>
      </c>
      <c r="K178" s="190"/>
      <c r="L178" s="191"/>
      <c r="M178" s="214"/>
      <c r="N178" s="190"/>
      <c r="O178" s="191"/>
      <c r="P178" s="214"/>
      <c r="Q178" s="190"/>
      <c r="R178" s="191"/>
      <c r="S178" s="214"/>
      <c r="T178" s="190"/>
      <c r="U178" s="191"/>
      <c r="V178" s="214"/>
      <c r="W178" s="215">
        <f t="shared" si="440"/>
        <v>18000</v>
      </c>
      <c r="X178" s="207">
        <f t="shared" si="441"/>
        <v>18000</v>
      </c>
      <c r="Y178" s="207">
        <f t="shared" si="400"/>
        <v>0</v>
      </c>
      <c r="Z178" s="208">
        <f t="shared" si="401"/>
        <v>0</v>
      </c>
      <c r="AA178" s="382"/>
      <c r="AB178" s="169"/>
      <c r="AC178" s="169"/>
      <c r="AD178" s="169"/>
      <c r="AE178" s="169"/>
      <c r="AF178" s="169"/>
      <c r="AG178" s="169"/>
    </row>
    <row r="179" ht="30.0" customHeight="1">
      <c r="A179" s="187" t="s">
        <v>86</v>
      </c>
      <c r="B179" s="180" t="s">
        <v>355</v>
      </c>
      <c r="C179" s="239" t="s">
        <v>356</v>
      </c>
      <c r="D179" s="189" t="s">
        <v>288</v>
      </c>
      <c r="E179" s="190">
        <v>8.0</v>
      </c>
      <c r="F179" s="191">
        <v>1250.0</v>
      </c>
      <c r="G179" s="214">
        <f t="shared" si="434"/>
        <v>10000</v>
      </c>
      <c r="H179" s="190">
        <v>8.0</v>
      </c>
      <c r="I179" s="191">
        <v>1250.0</v>
      </c>
      <c r="J179" s="214">
        <f t="shared" si="435"/>
        <v>10000</v>
      </c>
      <c r="K179" s="190"/>
      <c r="L179" s="191"/>
      <c r="M179" s="214"/>
      <c r="N179" s="190"/>
      <c r="O179" s="191"/>
      <c r="P179" s="214"/>
      <c r="Q179" s="190"/>
      <c r="R179" s="191"/>
      <c r="S179" s="214"/>
      <c r="T179" s="190"/>
      <c r="U179" s="191"/>
      <c r="V179" s="214"/>
      <c r="W179" s="215">
        <f t="shared" si="440"/>
        <v>10000</v>
      </c>
      <c r="X179" s="207">
        <f t="shared" si="441"/>
        <v>10000</v>
      </c>
      <c r="Y179" s="207">
        <f t="shared" si="400"/>
        <v>0</v>
      </c>
      <c r="Z179" s="208">
        <f t="shared" si="401"/>
        <v>0</v>
      </c>
      <c r="AA179" s="382"/>
      <c r="AB179" s="169"/>
      <c r="AC179" s="169"/>
      <c r="AD179" s="169"/>
      <c r="AE179" s="169"/>
      <c r="AF179" s="169"/>
      <c r="AG179" s="169"/>
    </row>
    <row r="180" ht="38.25" customHeight="1">
      <c r="A180" s="187" t="s">
        <v>86</v>
      </c>
      <c r="B180" s="180" t="s">
        <v>357</v>
      </c>
      <c r="C180" s="239" t="s">
        <v>358</v>
      </c>
      <c r="D180" s="189" t="s">
        <v>165</v>
      </c>
      <c r="E180" s="190">
        <v>10.0</v>
      </c>
      <c r="F180" s="191">
        <v>3000.0</v>
      </c>
      <c r="G180" s="214">
        <f t="shared" si="434"/>
        <v>30000</v>
      </c>
      <c r="H180" s="190">
        <v>10.0</v>
      </c>
      <c r="I180" s="191">
        <v>3000.0</v>
      </c>
      <c r="J180" s="214">
        <f t="shared" si="435"/>
        <v>30000</v>
      </c>
      <c r="K180" s="190"/>
      <c r="L180" s="191"/>
      <c r="M180" s="214"/>
      <c r="N180" s="190"/>
      <c r="O180" s="191"/>
      <c r="P180" s="214"/>
      <c r="Q180" s="190"/>
      <c r="R180" s="191"/>
      <c r="S180" s="214"/>
      <c r="T180" s="190"/>
      <c r="U180" s="191"/>
      <c r="V180" s="214"/>
      <c r="W180" s="215">
        <f t="shared" si="440"/>
        <v>30000</v>
      </c>
      <c r="X180" s="207">
        <f t="shared" si="441"/>
        <v>30000</v>
      </c>
      <c r="Y180" s="207">
        <f t="shared" si="400"/>
        <v>0</v>
      </c>
      <c r="Z180" s="208">
        <f t="shared" si="401"/>
        <v>0</v>
      </c>
      <c r="AA180" s="382"/>
      <c r="AB180" s="169"/>
      <c r="AC180" s="169"/>
      <c r="AD180" s="169"/>
      <c r="AE180" s="169"/>
      <c r="AF180" s="169"/>
      <c r="AG180" s="169"/>
    </row>
    <row r="181" ht="30.0" customHeight="1">
      <c r="A181" s="187" t="s">
        <v>86</v>
      </c>
      <c r="B181" s="180" t="s">
        <v>359</v>
      </c>
      <c r="C181" s="239" t="s">
        <v>360</v>
      </c>
      <c r="D181" s="189" t="s">
        <v>288</v>
      </c>
      <c r="E181" s="190">
        <v>10.0</v>
      </c>
      <c r="F181" s="191">
        <v>1250.0</v>
      </c>
      <c r="G181" s="214">
        <f t="shared" si="434"/>
        <v>12500</v>
      </c>
      <c r="H181" s="190">
        <v>10.0</v>
      </c>
      <c r="I181" s="191">
        <v>1250.0</v>
      </c>
      <c r="J181" s="214">
        <f t="shared" si="435"/>
        <v>12500</v>
      </c>
      <c r="K181" s="190"/>
      <c r="L181" s="191"/>
      <c r="M181" s="214"/>
      <c r="N181" s="190"/>
      <c r="O181" s="191"/>
      <c r="P181" s="214"/>
      <c r="Q181" s="190"/>
      <c r="R181" s="191"/>
      <c r="S181" s="214"/>
      <c r="T181" s="190"/>
      <c r="U181" s="191"/>
      <c r="V181" s="214"/>
      <c r="W181" s="215">
        <f t="shared" si="440"/>
        <v>12500</v>
      </c>
      <c r="X181" s="207">
        <f t="shared" si="441"/>
        <v>12500</v>
      </c>
      <c r="Y181" s="207">
        <f t="shared" si="400"/>
        <v>0</v>
      </c>
      <c r="Z181" s="208">
        <f t="shared" si="401"/>
        <v>0</v>
      </c>
      <c r="AA181" s="382"/>
      <c r="AB181" s="169"/>
      <c r="AC181" s="169"/>
      <c r="AD181" s="169"/>
      <c r="AE181" s="169"/>
      <c r="AF181" s="169"/>
      <c r="AG181" s="169"/>
    </row>
    <row r="182" ht="30.0" customHeight="1">
      <c r="A182" s="187" t="s">
        <v>86</v>
      </c>
      <c r="B182" s="180" t="s">
        <v>361</v>
      </c>
      <c r="C182" s="239" t="s">
        <v>362</v>
      </c>
      <c r="D182" s="189" t="s">
        <v>288</v>
      </c>
      <c r="E182" s="190">
        <v>10.0</v>
      </c>
      <c r="F182" s="191">
        <v>1250.0</v>
      </c>
      <c r="G182" s="214">
        <f t="shared" si="434"/>
        <v>12500</v>
      </c>
      <c r="H182" s="190">
        <v>10.0</v>
      </c>
      <c r="I182" s="191">
        <v>1250.0</v>
      </c>
      <c r="J182" s="214">
        <f t="shared" si="435"/>
        <v>12500</v>
      </c>
      <c r="K182" s="190"/>
      <c r="L182" s="191"/>
      <c r="M182" s="214"/>
      <c r="N182" s="190"/>
      <c r="O182" s="191"/>
      <c r="P182" s="214"/>
      <c r="Q182" s="190"/>
      <c r="R182" s="191"/>
      <c r="S182" s="214"/>
      <c r="T182" s="190"/>
      <c r="U182" s="191"/>
      <c r="V182" s="214"/>
      <c r="W182" s="215">
        <f t="shared" si="440"/>
        <v>12500</v>
      </c>
      <c r="X182" s="207">
        <f t="shared" si="441"/>
        <v>12500</v>
      </c>
      <c r="Y182" s="207">
        <f t="shared" si="400"/>
        <v>0</v>
      </c>
      <c r="Z182" s="208">
        <f t="shared" si="401"/>
        <v>0</v>
      </c>
      <c r="AA182" s="382"/>
      <c r="AB182" s="169"/>
      <c r="AC182" s="169"/>
      <c r="AD182" s="169"/>
      <c r="AE182" s="169"/>
      <c r="AF182" s="169"/>
      <c r="AG182" s="169"/>
    </row>
    <row r="183" ht="30.0" customHeight="1">
      <c r="A183" s="187" t="s">
        <v>86</v>
      </c>
      <c r="B183" s="180" t="s">
        <v>363</v>
      </c>
      <c r="C183" s="239" t="s">
        <v>364</v>
      </c>
      <c r="D183" s="189" t="s">
        <v>165</v>
      </c>
      <c r="E183" s="190"/>
      <c r="F183" s="191"/>
      <c r="G183" s="214">
        <f t="shared" si="434"/>
        <v>0</v>
      </c>
      <c r="H183" s="190"/>
      <c r="I183" s="191"/>
      <c r="J183" s="214">
        <f t="shared" si="435"/>
        <v>0</v>
      </c>
      <c r="K183" s="190"/>
      <c r="L183" s="191"/>
      <c r="M183" s="214"/>
      <c r="N183" s="190"/>
      <c r="O183" s="191"/>
      <c r="P183" s="214"/>
      <c r="Q183" s="190"/>
      <c r="R183" s="191"/>
      <c r="S183" s="214"/>
      <c r="T183" s="190"/>
      <c r="U183" s="191"/>
      <c r="V183" s="214"/>
      <c r="W183" s="215">
        <f t="shared" si="440"/>
        <v>0</v>
      </c>
      <c r="X183" s="207">
        <f t="shared" si="441"/>
        <v>0</v>
      </c>
      <c r="Y183" s="207">
        <f t="shared" si="400"/>
        <v>0</v>
      </c>
      <c r="Z183" s="208" t="str">
        <f t="shared" si="401"/>
        <v>#DIV/0!</v>
      </c>
      <c r="AA183" s="382"/>
      <c r="AB183" s="169"/>
      <c r="AC183" s="169"/>
      <c r="AD183" s="169"/>
      <c r="AE183" s="169"/>
      <c r="AF183" s="169"/>
      <c r="AG183" s="169"/>
    </row>
    <row r="184" ht="30.0" customHeight="1">
      <c r="A184" s="187" t="s">
        <v>86</v>
      </c>
      <c r="B184" s="273" t="s">
        <v>365</v>
      </c>
      <c r="C184" s="285" t="s">
        <v>366</v>
      </c>
      <c r="D184" s="182"/>
      <c r="E184" s="190">
        <v>119000.0</v>
      </c>
      <c r="F184" s="191">
        <v>0.22</v>
      </c>
      <c r="G184" s="214">
        <f t="shared" si="434"/>
        <v>26180</v>
      </c>
      <c r="H184" s="190">
        <v>119000.0</v>
      </c>
      <c r="I184" s="191">
        <v>0.22</v>
      </c>
      <c r="J184" s="214">
        <f t="shared" si="435"/>
        <v>26180</v>
      </c>
      <c r="K184" s="190"/>
      <c r="L184" s="191">
        <v>0.22</v>
      </c>
      <c r="M184" s="214">
        <f>K184*L184</f>
        <v>0</v>
      </c>
      <c r="N184" s="190"/>
      <c r="O184" s="191">
        <v>0.22</v>
      </c>
      <c r="P184" s="214">
        <f>N184*O184</f>
        <v>0</v>
      </c>
      <c r="Q184" s="190"/>
      <c r="R184" s="191">
        <v>0.22</v>
      </c>
      <c r="S184" s="214">
        <f>Q184*R184</f>
        <v>0</v>
      </c>
      <c r="T184" s="190"/>
      <c r="U184" s="191">
        <v>0.22</v>
      </c>
      <c r="V184" s="214">
        <f>T184*U184</f>
        <v>0</v>
      </c>
      <c r="W184" s="215">
        <f t="shared" si="440"/>
        <v>26180</v>
      </c>
      <c r="X184" s="207">
        <f t="shared" si="441"/>
        <v>26180</v>
      </c>
      <c r="Y184" s="207">
        <f t="shared" si="400"/>
        <v>0</v>
      </c>
      <c r="Z184" s="208">
        <f t="shared" si="401"/>
        <v>0</v>
      </c>
      <c r="AA184" s="277"/>
      <c r="AB184" s="10"/>
      <c r="AC184" s="10"/>
      <c r="AD184" s="10"/>
      <c r="AE184" s="10"/>
      <c r="AF184" s="10"/>
      <c r="AG184" s="10"/>
    </row>
    <row r="185" ht="30.0" customHeight="1">
      <c r="A185" s="398" t="s">
        <v>367</v>
      </c>
      <c r="B185" s="399"/>
      <c r="C185" s="400"/>
      <c r="D185" s="401"/>
      <c r="E185" s="247">
        <f>E170+E166+E161+E156</f>
        <v>81</v>
      </c>
      <c r="F185" s="286"/>
      <c r="G185" s="402">
        <f t="shared" ref="G185:H185" si="442">G170+G166+G161+G156</f>
        <v>384180</v>
      </c>
      <c r="H185" s="247">
        <f t="shared" si="442"/>
        <v>81</v>
      </c>
      <c r="I185" s="286"/>
      <c r="J185" s="402">
        <f t="shared" ref="J185:K185" si="443">J170+J166+J161+J156</f>
        <v>390180</v>
      </c>
      <c r="K185" s="247">
        <f t="shared" si="443"/>
        <v>1</v>
      </c>
      <c r="L185" s="286"/>
      <c r="M185" s="402">
        <f t="shared" ref="M185:N185" si="444">M170+M166+M161+M156</f>
        <v>30000</v>
      </c>
      <c r="N185" s="247">
        <f t="shared" si="444"/>
        <v>1</v>
      </c>
      <c r="O185" s="286"/>
      <c r="P185" s="402">
        <f t="shared" ref="P185:Q185" si="445">P170+P166+P161+P156</f>
        <v>30000</v>
      </c>
      <c r="Q185" s="247">
        <f t="shared" si="445"/>
        <v>0</v>
      </c>
      <c r="R185" s="286"/>
      <c r="S185" s="402">
        <f t="shared" ref="S185:T185" si="446">S170+S166+S161+S156</f>
        <v>0</v>
      </c>
      <c r="T185" s="247">
        <f t="shared" si="446"/>
        <v>0</v>
      </c>
      <c r="U185" s="286"/>
      <c r="V185" s="402">
        <f t="shared" ref="V185:W185" si="447">V170+V166+V161+V156</f>
        <v>0</v>
      </c>
      <c r="W185" s="331">
        <f t="shared" si="447"/>
        <v>414180</v>
      </c>
      <c r="X185" s="331">
        <f>X170+X156+X166+X161</f>
        <v>420180</v>
      </c>
      <c r="Y185" s="331">
        <f t="shared" si="400"/>
        <v>-6000</v>
      </c>
      <c r="Z185" s="331">
        <f t="shared" si="401"/>
        <v>-0.01448645516</v>
      </c>
      <c r="AA185" s="332"/>
      <c r="AB185" s="10"/>
      <c r="AC185" s="10"/>
      <c r="AD185" s="10"/>
      <c r="AE185" s="10"/>
      <c r="AF185" s="10"/>
      <c r="AG185" s="10"/>
    </row>
    <row r="186" ht="30.0" customHeight="1">
      <c r="A186" s="403" t="s">
        <v>368</v>
      </c>
      <c r="B186" s="404"/>
      <c r="C186" s="405"/>
      <c r="D186" s="406"/>
      <c r="E186" s="407"/>
      <c r="F186" s="408"/>
      <c r="G186" s="409">
        <f>G35+G49+G58+G80+G94+G108+G121+G129+G137+G144+G148+G154+G185</f>
        <v>998990</v>
      </c>
      <c r="H186" s="407"/>
      <c r="I186" s="408"/>
      <c r="J186" s="409">
        <f>J35+J49+J58+J80+J94+J108+J121+J129+J137+J144+J148+J154+J185</f>
        <v>980990</v>
      </c>
      <c r="K186" s="407"/>
      <c r="L186" s="408"/>
      <c r="M186" s="409">
        <f>M35+M49+M58+M80+M94+M108+M121+M129+M137+M144+M148+M154+M185</f>
        <v>30000</v>
      </c>
      <c r="N186" s="407"/>
      <c r="O186" s="408"/>
      <c r="P186" s="409">
        <f>P35+P49+P58+P80+P94+P108+P121+P129+P137+P144+P148+P154+P185</f>
        <v>30000</v>
      </c>
      <c r="Q186" s="407"/>
      <c r="R186" s="408"/>
      <c r="S186" s="409">
        <f>S35+S49+S58+S80+S94+S108+S121+S129+S137+S144+S148+S154+S185</f>
        <v>0</v>
      </c>
      <c r="T186" s="407"/>
      <c r="U186" s="408"/>
      <c r="V186" s="409">
        <f>V35+V49+V58+V80+V94+V108+V121+V129+V137+V144+V148+V154+V185</f>
        <v>0</v>
      </c>
      <c r="W186" s="409">
        <f>W35+W94+W121+W137+W185</f>
        <v>1028990</v>
      </c>
      <c r="X186" s="409">
        <f t="shared" ref="X186:Y186" si="448">X35+X49+X58+X80+X94+X108+X121+X129+X137+X144+X148+X154+X185</f>
        <v>1010990</v>
      </c>
      <c r="Y186" s="409">
        <f t="shared" si="448"/>
        <v>18000</v>
      </c>
      <c r="Z186" s="410">
        <f t="shared" si="401"/>
        <v>0.01749288137</v>
      </c>
      <c r="AA186" s="411"/>
      <c r="AB186" s="10"/>
      <c r="AC186" s="10"/>
      <c r="AD186" s="10"/>
      <c r="AE186" s="10"/>
      <c r="AF186" s="10"/>
      <c r="AG186" s="10"/>
    </row>
    <row r="187" ht="15.0" customHeight="1">
      <c r="A187" s="412"/>
      <c r="D187" s="96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413"/>
      <c r="X187" s="413"/>
      <c r="Y187" s="413"/>
      <c r="Z187" s="413"/>
      <c r="AA187" s="104"/>
      <c r="AB187" s="10"/>
      <c r="AC187" s="10"/>
      <c r="AD187" s="10"/>
      <c r="AE187" s="10"/>
      <c r="AF187" s="10"/>
      <c r="AG187" s="10"/>
    </row>
    <row r="188" ht="30.0" customHeight="1">
      <c r="A188" s="414" t="s">
        <v>369</v>
      </c>
      <c r="B188" s="24"/>
      <c r="C188" s="415"/>
      <c r="D188" s="416"/>
      <c r="E188" s="407"/>
      <c r="F188" s="408"/>
      <c r="G188" s="417">
        <f>'Фінансування'!C27-'Кошторис  витрат'!G186</f>
        <v>0</v>
      </c>
      <c r="H188" s="407"/>
      <c r="I188" s="408"/>
      <c r="J188" s="417">
        <f>'Фінансування'!C28-'Кошторис  витрат'!J186</f>
        <v>0</v>
      </c>
      <c r="K188" s="407"/>
      <c r="L188" s="408"/>
      <c r="M188" s="417">
        <f>'Фінансування'!J27-'Кошторис  витрат'!M186</f>
        <v>0</v>
      </c>
      <c r="N188" s="407"/>
      <c r="O188" s="408"/>
      <c r="P188" s="417">
        <f>'Фінансування'!J28-'Кошторис  витрат'!P186</f>
        <v>0</v>
      </c>
      <c r="Q188" s="407"/>
      <c r="R188" s="408"/>
      <c r="S188" s="417">
        <f>'Фінансування'!L27-'Кошторис  витрат'!S186</f>
        <v>0</v>
      </c>
      <c r="T188" s="407"/>
      <c r="U188" s="408"/>
      <c r="V188" s="417">
        <f>'Фінансування'!L28-'Кошторис  витрат'!V186</f>
        <v>0</v>
      </c>
      <c r="W188" s="418">
        <f>'Фінансування'!N27-'Кошторис  витрат'!W186</f>
        <v>0</v>
      </c>
      <c r="X188" s="418">
        <f>'Фінансування'!N28-'Кошторис  витрат'!X186</f>
        <v>0</v>
      </c>
      <c r="Y188" s="418"/>
      <c r="Z188" s="418"/>
      <c r="AA188" s="419"/>
      <c r="AB188" s="10"/>
      <c r="AC188" s="10"/>
      <c r="AD188" s="10"/>
      <c r="AE188" s="10"/>
      <c r="AF188" s="10"/>
      <c r="AG188" s="10"/>
    </row>
    <row r="189" ht="15.75" customHeight="1">
      <c r="A189" s="2"/>
      <c r="B189" s="420"/>
      <c r="C189" s="3"/>
      <c r="D189" s="421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1"/>
      <c r="X189" s="91"/>
      <c r="Y189" s="91"/>
      <c r="Z189" s="91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420"/>
      <c r="C190" s="3"/>
      <c r="D190" s="421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1"/>
      <c r="X190" s="91"/>
      <c r="Y190" s="91"/>
      <c r="Z190" s="91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420"/>
      <c r="C191" s="3"/>
      <c r="D191" s="421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1"/>
      <c r="X191" s="91"/>
      <c r="Y191" s="91"/>
      <c r="Z191" s="91"/>
      <c r="AA191" s="3"/>
      <c r="AB191" s="2"/>
      <c r="AC191" s="2"/>
      <c r="AD191" s="2"/>
      <c r="AE191" s="2"/>
      <c r="AF191" s="2"/>
      <c r="AG191" s="2"/>
    </row>
    <row r="192" ht="15.75" customHeight="1">
      <c r="A192" s="422"/>
      <c r="B192" s="423"/>
      <c r="C192" s="424"/>
      <c r="D192" s="421"/>
      <c r="E192" s="425"/>
      <c r="F192" s="425"/>
      <c r="G192" s="90"/>
      <c r="H192" s="426"/>
      <c r="I192" s="422"/>
      <c r="J192" s="425"/>
      <c r="K192" s="427"/>
      <c r="L192" s="3"/>
      <c r="M192" s="90"/>
      <c r="N192" s="427"/>
      <c r="O192" s="3"/>
      <c r="P192" s="90"/>
      <c r="Q192" s="90"/>
      <c r="R192" s="90"/>
      <c r="S192" s="90"/>
      <c r="T192" s="90"/>
      <c r="U192" s="90"/>
      <c r="V192" s="90"/>
      <c r="W192" s="91"/>
      <c r="X192" s="91"/>
      <c r="Y192" s="91"/>
      <c r="Z192" s="91"/>
      <c r="AA192" s="3"/>
      <c r="AB192" s="2"/>
      <c r="AC192" s="3"/>
      <c r="AD192" s="2"/>
      <c r="AE192" s="2"/>
      <c r="AF192" s="2"/>
      <c r="AG192" s="2"/>
    </row>
    <row r="193" ht="15.75" customHeight="1">
      <c r="A193" s="428"/>
      <c r="B193" s="429"/>
      <c r="C193" s="430" t="s">
        <v>370</v>
      </c>
      <c r="D193" s="431"/>
      <c r="E193" s="432" t="s">
        <v>371</v>
      </c>
      <c r="F193" s="432"/>
      <c r="G193" s="433"/>
      <c r="H193" s="434"/>
      <c r="I193" s="435" t="s">
        <v>372</v>
      </c>
      <c r="J193" s="433"/>
      <c r="K193" s="434"/>
      <c r="L193" s="435"/>
      <c r="M193" s="433"/>
      <c r="N193" s="434"/>
      <c r="O193" s="435"/>
      <c r="P193" s="433"/>
      <c r="Q193" s="433"/>
      <c r="R193" s="433"/>
      <c r="S193" s="433"/>
      <c r="T193" s="433"/>
      <c r="U193" s="433"/>
      <c r="V193" s="433"/>
      <c r="W193" s="436"/>
      <c r="X193" s="436"/>
      <c r="Y193" s="436"/>
      <c r="Z193" s="436"/>
      <c r="AA193" s="437"/>
      <c r="AB193" s="438"/>
      <c r="AC193" s="437"/>
      <c r="AD193" s="438"/>
      <c r="AE193" s="438"/>
      <c r="AF193" s="438"/>
      <c r="AG193" s="438"/>
    </row>
    <row r="194" ht="15.75" customHeight="1">
      <c r="A194" s="2"/>
      <c r="B194" s="420"/>
      <c r="C194" s="3"/>
      <c r="D194" s="421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1"/>
      <c r="X194" s="91"/>
      <c r="Y194" s="91"/>
      <c r="Z194" s="91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420"/>
      <c r="C195" s="3"/>
      <c r="D195" s="421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1"/>
      <c r="X195" s="91"/>
      <c r="Y195" s="91"/>
      <c r="Z195" s="91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420"/>
      <c r="C196" s="3"/>
      <c r="D196" s="421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1"/>
      <c r="X196" s="91"/>
      <c r="Y196" s="91"/>
      <c r="Z196" s="91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420"/>
      <c r="C197" s="3"/>
      <c r="D197" s="421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439"/>
      <c r="X197" s="439"/>
      <c r="Y197" s="439"/>
      <c r="Z197" s="439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420"/>
      <c r="C198" s="3"/>
      <c r="D198" s="421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439"/>
      <c r="X198" s="439"/>
      <c r="Y198" s="439"/>
      <c r="Z198" s="439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420"/>
      <c r="C199" s="3"/>
      <c r="D199" s="421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439"/>
      <c r="X199" s="439"/>
      <c r="Y199" s="439"/>
      <c r="Z199" s="439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420"/>
      <c r="C200" s="3"/>
      <c r="D200" s="421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439"/>
      <c r="X200" s="439"/>
      <c r="Y200" s="439"/>
      <c r="Z200" s="439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420"/>
      <c r="C201" s="3"/>
      <c r="D201" s="421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439"/>
      <c r="X201" s="439"/>
      <c r="Y201" s="439"/>
      <c r="Z201" s="439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420"/>
      <c r="C202" s="3"/>
      <c r="D202" s="421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439"/>
      <c r="X202" s="439"/>
      <c r="Y202" s="439"/>
      <c r="Z202" s="439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420"/>
      <c r="C203" s="3"/>
      <c r="D203" s="421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439"/>
      <c r="X203" s="439"/>
      <c r="Y203" s="439"/>
      <c r="Z203" s="439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420"/>
      <c r="C204" s="3"/>
      <c r="D204" s="421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439"/>
      <c r="X204" s="439"/>
      <c r="Y204" s="439"/>
      <c r="Z204" s="439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420"/>
      <c r="C205" s="3"/>
      <c r="D205" s="421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439"/>
      <c r="X205" s="439"/>
      <c r="Y205" s="439"/>
      <c r="Z205" s="439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420"/>
      <c r="C206" s="3"/>
      <c r="D206" s="421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439"/>
      <c r="X206" s="439"/>
      <c r="Y206" s="439"/>
      <c r="Z206" s="439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420"/>
      <c r="C207" s="3"/>
      <c r="D207" s="421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439"/>
      <c r="X207" s="439"/>
      <c r="Y207" s="439"/>
      <c r="Z207" s="439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420"/>
      <c r="C208" s="3"/>
      <c r="D208" s="421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439"/>
      <c r="X208" s="439"/>
      <c r="Y208" s="439"/>
      <c r="Z208" s="439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420"/>
      <c r="C209" s="3"/>
      <c r="D209" s="421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439"/>
      <c r="X209" s="439"/>
      <c r="Y209" s="439"/>
      <c r="Z209" s="439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420"/>
      <c r="C210" s="3"/>
      <c r="D210" s="421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439"/>
      <c r="X210" s="439"/>
      <c r="Y210" s="439"/>
      <c r="Z210" s="439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420"/>
      <c r="C211" s="3"/>
      <c r="D211" s="421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439"/>
      <c r="X211" s="439"/>
      <c r="Y211" s="439"/>
      <c r="Z211" s="439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420"/>
      <c r="C212" s="3"/>
      <c r="D212" s="421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439"/>
      <c r="X212" s="439"/>
      <c r="Y212" s="439"/>
      <c r="Z212" s="439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420"/>
      <c r="C213" s="3"/>
      <c r="D213" s="421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439"/>
      <c r="X213" s="439"/>
      <c r="Y213" s="439"/>
      <c r="Z213" s="439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420"/>
      <c r="C214" s="3"/>
      <c r="D214" s="421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439"/>
      <c r="X214" s="439"/>
      <c r="Y214" s="439"/>
      <c r="Z214" s="439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420"/>
      <c r="C215" s="3"/>
      <c r="D215" s="421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439"/>
      <c r="X215" s="439"/>
      <c r="Y215" s="439"/>
      <c r="Z215" s="439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420"/>
      <c r="C216" s="3"/>
      <c r="D216" s="421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439"/>
      <c r="X216" s="439"/>
      <c r="Y216" s="439"/>
      <c r="Z216" s="439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420"/>
      <c r="C217" s="3"/>
      <c r="D217" s="421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439"/>
      <c r="X217" s="439"/>
      <c r="Y217" s="439"/>
      <c r="Z217" s="439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420"/>
      <c r="C218" s="3"/>
      <c r="D218" s="421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439"/>
      <c r="X218" s="439"/>
      <c r="Y218" s="439"/>
      <c r="Z218" s="439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420"/>
      <c r="C219" s="3"/>
      <c r="D219" s="421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439"/>
      <c r="X219" s="439"/>
      <c r="Y219" s="439"/>
      <c r="Z219" s="439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420"/>
      <c r="C220" s="3"/>
      <c r="D220" s="421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439"/>
      <c r="X220" s="439"/>
      <c r="Y220" s="439"/>
      <c r="Z220" s="439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420"/>
      <c r="C221" s="3"/>
      <c r="D221" s="421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439"/>
      <c r="X221" s="439"/>
      <c r="Y221" s="439"/>
      <c r="Z221" s="439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420"/>
      <c r="C222" s="3"/>
      <c r="D222" s="421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439"/>
      <c r="X222" s="439"/>
      <c r="Y222" s="439"/>
      <c r="Z222" s="439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420"/>
      <c r="C223" s="3"/>
      <c r="D223" s="421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439"/>
      <c r="X223" s="439"/>
      <c r="Y223" s="439"/>
      <c r="Z223" s="439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420"/>
      <c r="C224" s="3"/>
      <c r="D224" s="421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439"/>
      <c r="X224" s="439"/>
      <c r="Y224" s="439"/>
      <c r="Z224" s="439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420"/>
      <c r="C225" s="3"/>
      <c r="D225" s="421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439"/>
      <c r="X225" s="439"/>
      <c r="Y225" s="439"/>
      <c r="Z225" s="439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420"/>
      <c r="C226" s="3"/>
      <c r="D226" s="421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439"/>
      <c r="X226" s="439"/>
      <c r="Y226" s="439"/>
      <c r="Z226" s="439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420"/>
      <c r="C227" s="3"/>
      <c r="D227" s="421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439"/>
      <c r="X227" s="439"/>
      <c r="Y227" s="439"/>
      <c r="Z227" s="439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420"/>
      <c r="C228" s="3"/>
      <c r="D228" s="421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439"/>
      <c r="X228" s="439"/>
      <c r="Y228" s="439"/>
      <c r="Z228" s="439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420"/>
      <c r="C229" s="3"/>
      <c r="D229" s="421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439"/>
      <c r="X229" s="439"/>
      <c r="Y229" s="439"/>
      <c r="Z229" s="439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420"/>
      <c r="C230" s="3"/>
      <c r="D230" s="421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439"/>
      <c r="X230" s="439"/>
      <c r="Y230" s="439"/>
      <c r="Z230" s="439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420"/>
      <c r="C231" s="3"/>
      <c r="D231" s="421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439"/>
      <c r="X231" s="439"/>
      <c r="Y231" s="439"/>
      <c r="Z231" s="439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420"/>
      <c r="C232" s="3"/>
      <c r="D232" s="421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439"/>
      <c r="X232" s="439"/>
      <c r="Y232" s="439"/>
      <c r="Z232" s="439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420"/>
      <c r="C233" s="3"/>
      <c r="D233" s="421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439"/>
      <c r="X233" s="439"/>
      <c r="Y233" s="439"/>
      <c r="Z233" s="439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420"/>
      <c r="C234" s="3"/>
      <c r="D234" s="421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439"/>
      <c r="X234" s="439"/>
      <c r="Y234" s="439"/>
      <c r="Z234" s="439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420"/>
      <c r="C235" s="3"/>
      <c r="D235" s="421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439"/>
      <c r="X235" s="439"/>
      <c r="Y235" s="439"/>
      <c r="Z235" s="439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420"/>
      <c r="C236" s="3"/>
      <c r="D236" s="421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439"/>
      <c r="X236" s="439"/>
      <c r="Y236" s="439"/>
      <c r="Z236" s="439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420"/>
      <c r="C237" s="3"/>
      <c r="D237" s="421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439"/>
      <c r="X237" s="439"/>
      <c r="Y237" s="439"/>
      <c r="Z237" s="439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420"/>
      <c r="C238" s="3"/>
      <c r="D238" s="421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439"/>
      <c r="X238" s="439"/>
      <c r="Y238" s="439"/>
      <c r="Z238" s="439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420"/>
      <c r="C239" s="3"/>
      <c r="D239" s="421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439"/>
      <c r="X239" s="439"/>
      <c r="Y239" s="439"/>
      <c r="Z239" s="439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420"/>
      <c r="C240" s="3"/>
      <c r="D240" s="421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439"/>
      <c r="X240" s="439"/>
      <c r="Y240" s="439"/>
      <c r="Z240" s="439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420"/>
      <c r="C241" s="3"/>
      <c r="D241" s="421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439"/>
      <c r="X241" s="439"/>
      <c r="Y241" s="439"/>
      <c r="Z241" s="439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420"/>
      <c r="C242" s="3"/>
      <c r="D242" s="421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439"/>
      <c r="X242" s="439"/>
      <c r="Y242" s="439"/>
      <c r="Z242" s="439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420"/>
      <c r="C243" s="3"/>
      <c r="D243" s="421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439"/>
      <c r="X243" s="439"/>
      <c r="Y243" s="439"/>
      <c r="Z243" s="439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420"/>
      <c r="C244" s="3"/>
      <c r="D244" s="421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439"/>
      <c r="X244" s="439"/>
      <c r="Y244" s="439"/>
      <c r="Z244" s="439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420"/>
      <c r="C245" s="3"/>
      <c r="D245" s="421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439"/>
      <c r="X245" s="439"/>
      <c r="Y245" s="439"/>
      <c r="Z245" s="439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420"/>
      <c r="C246" s="3"/>
      <c r="D246" s="421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439"/>
      <c r="X246" s="439"/>
      <c r="Y246" s="439"/>
      <c r="Z246" s="439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420"/>
      <c r="C247" s="3"/>
      <c r="D247" s="421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439"/>
      <c r="X247" s="439"/>
      <c r="Y247" s="439"/>
      <c r="Z247" s="439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420"/>
      <c r="C248" s="3"/>
      <c r="D248" s="421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439"/>
      <c r="X248" s="439"/>
      <c r="Y248" s="439"/>
      <c r="Z248" s="439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420"/>
      <c r="C249" s="3"/>
      <c r="D249" s="421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439"/>
      <c r="X249" s="439"/>
      <c r="Y249" s="439"/>
      <c r="Z249" s="439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420"/>
      <c r="C250" s="3"/>
      <c r="D250" s="421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439"/>
      <c r="X250" s="439"/>
      <c r="Y250" s="439"/>
      <c r="Z250" s="439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420"/>
      <c r="C251" s="3"/>
      <c r="D251" s="421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439"/>
      <c r="X251" s="439"/>
      <c r="Y251" s="439"/>
      <c r="Z251" s="439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420"/>
      <c r="C252" s="3"/>
      <c r="D252" s="421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439"/>
      <c r="X252" s="439"/>
      <c r="Y252" s="439"/>
      <c r="Z252" s="439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420"/>
      <c r="C253" s="3"/>
      <c r="D253" s="421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439"/>
      <c r="X253" s="439"/>
      <c r="Y253" s="439"/>
      <c r="Z253" s="439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420"/>
      <c r="C254" s="3"/>
      <c r="D254" s="421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439"/>
      <c r="X254" s="439"/>
      <c r="Y254" s="439"/>
      <c r="Z254" s="439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420"/>
      <c r="C255" s="3"/>
      <c r="D255" s="421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439"/>
      <c r="X255" s="439"/>
      <c r="Y255" s="439"/>
      <c r="Z255" s="439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420"/>
      <c r="C256" s="3"/>
      <c r="D256" s="421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439"/>
      <c r="X256" s="439"/>
      <c r="Y256" s="439"/>
      <c r="Z256" s="439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420"/>
      <c r="C257" s="3"/>
      <c r="D257" s="421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439"/>
      <c r="X257" s="439"/>
      <c r="Y257" s="439"/>
      <c r="Z257" s="439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420"/>
      <c r="C258" s="3"/>
      <c r="D258" s="421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439"/>
      <c r="X258" s="439"/>
      <c r="Y258" s="439"/>
      <c r="Z258" s="439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420"/>
      <c r="C259" s="3"/>
      <c r="D259" s="421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439"/>
      <c r="X259" s="439"/>
      <c r="Y259" s="439"/>
      <c r="Z259" s="439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420"/>
      <c r="C260" s="3"/>
      <c r="D260" s="421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439"/>
      <c r="X260" s="439"/>
      <c r="Y260" s="439"/>
      <c r="Z260" s="439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420"/>
      <c r="C261" s="3"/>
      <c r="D261" s="421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439"/>
      <c r="X261" s="439"/>
      <c r="Y261" s="439"/>
      <c r="Z261" s="439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420"/>
      <c r="C262" s="3"/>
      <c r="D262" s="421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439"/>
      <c r="X262" s="439"/>
      <c r="Y262" s="439"/>
      <c r="Z262" s="439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420"/>
      <c r="C263" s="3"/>
      <c r="D263" s="421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439"/>
      <c r="X263" s="439"/>
      <c r="Y263" s="439"/>
      <c r="Z263" s="439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420"/>
      <c r="C264" s="3"/>
      <c r="D264" s="421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439"/>
      <c r="X264" s="439"/>
      <c r="Y264" s="439"/>
      <c r="Z264" s="439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420"/>
      <c r="C265" s="3"/>
      <c r="D265" s="421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439"/>
      <c r="X265" s="439"/>
      <c r="Y265" s="439"/>
      <c r="Z265" s="439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420"/>
      <c r="C266" s="3"/>
      <c r="D266" s="421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439"/>
      <c r="X266" s="439"/>
      <c r="Y266" s="439"/>
      <c r="Z266" s="439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420"/>
      <c r="C267" s="3"/>
      <c r="D267" s="421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439"/>
      <c r="X267" s="439"/>
      <c r="Y267" s="439"/>
      <c r="Z267" s="439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420"/>
      <c r="C268" s="3"/>
      <c r="D268" s="421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439"/>
      <c r="X268" s="439"/>
      <c r="Y268" s="439"/>
      <c r="Z268" s="439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420"/>
      <c r="C269" s="3"/>
      <c r="D269" s="421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439"/>
      <c r="X269" s="439"/>
      <c r="Y269" s="439"/>
      <c r="Z269" s="439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420"/>
      <c r="C270" s="3"/>
      <c r="D270" s="421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439"/>
      <c r="X270" s="439"/>
      <c r="Y270" s="439"/>
      <c r="Z270" s="439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420"/>
      <c r="C271" s="3"/>
      <c r="D271" s="421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439"/>
      <c r="X271" s="439"/>
      <c r="Y271" s="439"/>
      <c r="Z271" s="439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420"/>
      <c r="C272" s="3"/>
      <c r="D272" s="421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439"/>
      <c r="X272" s="439"/>
      <c r="Y272" s="439"/>
      <c r="Z272" s="439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420"/>
      <c r="C273" s="3"/>
      <c r="D273" s="421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439"/>
      <c r="X273" s="439"/>
      <c r="Y273" s="439"/>
      <c r="Z273" s="439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420"/>
      <c r="C274" s="3"/>
      <c r="D274" s="421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439"/>
      <c r="X274" s="439"/>
      <c r="Y274" s="439"/>
      <c r="Z274" s="439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420"/>
      <c r="C275" s="3"/>
      <c r="D275" s="421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439"/>
      <c r="X275" s="439"/>
      <c r="Y275" s="439"/>
      <c r="Z275" s="439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420"/>
      <c r="C276" s="3"/>
      <c r="D276" s="421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439"/>
      <c r="X276" s="439"/>
      <c r="Y276" s="439"/>
      <c r="Z276" s="439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420"/>
      <c r="C277" s="3"/>
      <c r="D277" s="421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439"/>
      <c r="X277" s="439"/>
      <c r="Y277" s="439"/>
      <c r="Z277" s="439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420"/>
      <c r="C278" s="3"/>
      <c r="D278" s="421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439"/>
      <c r="X278" s="439"/>
      <c r="Y278" s="439"/>
      <c r="Z278" s="439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420"/>
      <c r="C279" s="3"/>
      <c r="D279" s="421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439"/>
      <c r="X279" s="439"/>
      <c r="Y279" s="439"/>
      <c r="Z279" s="439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420"/>
      <c r="C280" s="3"/>
      <c r="D280" s="421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439"/>
      <c r="X280" s="439"/>
      <c r="Y280" s="439"/>
      <c r="Z280" s="439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420"/>
      <c r="C281" s="3"/>
      <c r="D281" s="421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439"/>
      <c r="X281" s="439"/>
      <c r="Y281" s="439"/>
      <c r="Z281" s="439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420"/>
      <c r="C282" s="3"/>
      <c r="D282" s="421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439"/>
      <c r="X282" s="439"/>
      <c r="Y282" s="439"/>
      <c r="Z282" s="439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420"/>
      <c r="C283" s="3"/>
      <c r="D283" s="421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439"/>
      <c r="X283" s="439"/>
      <c r="Y283" s="439"/>
      <c r="Z283" s="439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420"/>
      <c r="C284" s="3"/>
      <c r="D284" s="421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439"/>
      <c r="X284" s="439"/>
      <c r="Y284" s="439"/>
      <c r="Z284" s="439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420"/>
      <c r="C285" s="3"/>
      <c r="D285" s="421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439"/>
      <c r="X285" s="439"/>
      <c r="Y285" s="439"/>
      <c r="Z285" s="439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420"/>
      <c r="C286" s="3"/>
      <c r="D286" s="421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439"/>
      <c r="X286" s="439"/>
      <c r="Y286" s="439"/>
      <c r="Z286" s="439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420"/>
      <c r="C287" s="3"/>
      <c r="D287" s="421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439"/>
      <c r="X287" s="439"/>
      <c r="Y287" s="439"/>
      <c r="Z287" s="439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420"/>
      <c r="C288" s="3"/>
      <c r="D288" s="421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439"/>
      <c r="X288" s="439"/>
      <c r="Y288" s="439"/>
      <c r="Z288" s="439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420"/>
      <c r="C289" s="3"/>
      <c r="D289" s="421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439"/>
      <c r="X289" s="439"/>
      <c r="Y289" s="439"/>
      <c r="Z289" s="439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420"/>
      <c r="C290" s="3"/>
      <c r="D290" s="421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439"/>
      <c r="X290" s="439"/>
      <c r="Y290" s="439"/>
      <c r="Z290" s="439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420"/>
      <c r="C291" s="3"/>
      <c r="D291" s="421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439"/>
      <c r="X291" s="439"/>
      <c r="Y291" s="439"/>
      <c r="Z291" s="439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420"/>
      <c r="C292" s="3"/>
      <c r="D292" s="421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439"/>
      <c r="X292" s="439"/>
      <c r="Y292" s="439"/>
      <c r="Z292" s="439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420"/>
      <c r="C293" s="3"/>
      <c r="D293" s="421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439"/>
      <c r="X293" s="439"/>
      <c r="Y293" s="439"/>
      <c r="Z293" s="439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420"/>
      <c r="C294" s="3"/>
      <c r="D294" s="421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439"/>
      <c r="X294" s="439"/>
      <c r="Y294" s="439"/>
      <c r="Z294" s="439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420"/>
      <c r="C295" s="3"/>
      <c r="D295" s="421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439"/>
      <c r="X295" s="439"/>
      <c r="Y295" s="439"/>
      <c r="Z295" s="439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420"/>
      <c r="C296" s="3"/>
      <c r="D296" s="421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439"/>
      <c r="X296" s="439"/>
      <c r="Y296" s="439"/>
      <c r="Z296" s="439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420"/>
      <c r="C297" s="3"/>
      <c r="D297" s="421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439"/>
      <c r="X297" s="439"/>
      <c r="Y297" s="439"/>
      <c r="Z297" s="439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420"/>
      <c r="C298" s="3"/>
      <c r="D298" s="421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439"/>
      <c r="X298" s="439"/>
      <c r="Y298" s="439"/>
      <c r="Z298" s="439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420"/>
      <c r="C299" s="3"/>
      <c r="D299" s="421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439"/>
      <c r="X299" s="439"/>
      <c r="Y299" s="439"/>
      <c r="Z299" s="439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420"/>
      <c r="C300" s="3"/>
      <c r="D300" s="421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439"/>
      <c r="X300" s="439"/>
      <c r="Y300" s="439"/>
      <c r="Z300" s="439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420"/>
      <c r="C301" s="3"/>
      <c r="D301" s="421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439"/>
      <c r="X301" s="439"/>
      <c r="Y301" s="439"/>
      <c r="Z301" s="439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420"/>
      <c r="C302" s="3"/>
      <c r="D302" s="421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439"/>
      <c r="X302" s="439"/>
      <c r="Y302" s="439"/>
      <c r="Z302" s="439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420"/>
      <c r="C303" s="3"/>
      <c r="D303" s="421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439"/>
      <c r="X303" s="439"/>
      <c r="Y303" s="439"/>
      <c r="Z303" s="439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420"/>
      <c r="C304" s="3"/>
      <c r="D304" s="421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439"/>
      <c r="X304" s="439"/>
      <c r="Y304" s="439"/>
      <c r="Z304" s="439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420"/>
      <c r="C305" s="3"/>
      <c r="D305" s="421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439"/>
      <c r="X305" s="439"/>
      <c r="Y305" s="439"/>
      <c r="Z305" s="439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420"/>
      <c r="C306" s="3"/>
      <c r="D306" s="421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439"/>
      <c r="X306" s="439"/>
      <c r="Y306" s="439"/>
      <c r="Z306" s="439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420"/>
      <c r="C307" s="3"/>
      <c r="D307" s="421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439"/>
      <c r="X307" s="439"/>
      <c r="Y307" s="439"/>
      <c r="Z307" s="439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420"/>
      <c r="C308" s="3"/>
      <c r="D308" s="421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439"/>
      <c r="X308" s="439"/>
      <c r="Y308" s="439"/>
      <c r="Z308" s="439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420"/>
      <c r="C309" s="3"/>
      <c r="D309" s="421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439"/>
      <c r="X309" s="439"/>
      <c r="Y309" s="439"/>
      <c r="Z309" s="439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420"/>
      <c r="C310" s="3"/>
      <c r="D310" s="421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439"/>
      <c r="X310" s="439"/>
      <c r="Y310" s="439"/>
      <c r="Z310" s="439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420"/>
      <c r="C311" s="3"/>
      <c r="D311" s="421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439"/>
      <c r="X311" s="439"/>
      <c r="Y311" s="439"/>
      <c r="Z311" s="439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420"/>
      <c r="C312" s="3"/>
      <c r="D312" s="421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439"/>
      <c r="X312" s="439"/>
      <c r="Y312" s="439"/>
      <c r="Z312" s="439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420"/>
      <c r="C313" s="3"/>
      <c r="D313" s="421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439"/>
      <c r="X313" s="439"/>
      <c r="Y313" s="439"/>
      <c r="Z313" s="439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420"/>
      <c r="C314" s="3"/>
      <c r="D314" s="421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439"/>
      <c r="X314" s="439"/>
      <c r="Y314" s="439"/>
      <c r="Z314" s="439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420"/>
      <c r="C315" s="3"/>
      <c r="D315" s="421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439"/>
      <c r="X315" s="439"/>
      <c r="Y315" s="439"/>
      <c r="Z315" s="439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420"/>
      <c r="C316" s="3"/>
      <c r="D316" s="421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439"/>
      <c r="X316" s="439"/>
      <c r="Y316" s="439"/>
      <c r="Z316" s="439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420"/>
      <c r="C317" s="3"/>
      <c r="D317" s="421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439"/>
      <c r="X317" s="439"/>
      <c r="Y317" s="439"/>
      <c r="Z317" s="439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420"/>
      <c r="C318" s="3"/>
      <c r="D318" s="421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439"/>
      <c r="X318" s="439"/>
      <c r="Y318" s="439"/>
      <c r="Z318" s="439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420"/>
      <c r="C319" s="3"/>
      <c r="D319" s="421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439"/>
      <c r="X319" s="439"/>
      <c r="Y319" s="439"/>
      <c r="Z319" s="439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420"/>
      <c r="C320" s="3"/>
      <c r="D320" s="421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439"/>
      <c r="X320" s="439"/>
      <c r="Y320" s="439"/>
      <c r="Z320" s="439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420"/>
      <c r="C321" s="3"/>
      <c r="D321" s="421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439"/>
      <c r="X321" s="439"/>
      <c r="Y321" s="439"/>
      <c r="Z321" s="439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420"/>
      <c r="C322" s="3"/>
      <c r="D322" s="421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439"/>
      <c r="X322" s="439"/>
      <c r="Y322" s="439"/>
      <c r="Z322" s="439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420"/>
      <c r="C323" s="3"/>
      <c r="D323" s="421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439"/>
      <c r="X323" s="439"/>
      <c r="Y323" s="439"/>
      <c r="Z323" s="439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420"/>
      <c r="C324" s="3"/>
      <c r="D324" s="421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439"/>
      <c r="X324" s="439"/>
      <c r="Y324" s="439"/>
      <c r="Z324" s="439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420"/>
      <c r="C325" s="3"/>
      <c r="D325" s="421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439"/>
      <c r="X325" s="439"/>
      <c r="Y325" s="439"/>
      <c r="Z325" s="439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420"/>
      <c r="C326" s="3"/>
      <c r="D326" s="421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439"/>
      <c r="X326" s="439"/>
      <c r="Y326" s="439"/>
      <c r="Z326" s="439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420"/>
      <c r="C327" s="3"/>
      <c r="D327" s="421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439"/>
      <c r="X327" s="439"/>
      <c r="Y327" s="439"/>
      <c r="Z327" s="439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420"/>
      <c r="C328" s="3"/>
      <c r="D328" s="421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439"/>
      <c r="X328" s="439"/>
      <c r="Y328" s="439"/>
      <c r="Z328" s="439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420"/>
      <c r="C329" s="3"/>
      <c r="D329" s="421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439"/>
      <c r="X329" s="439"/>
      <c r="Y329" s="439"/>
      <c r="Z329" s="439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420"/>
      <c r="C330" s="3"/>
      <c r="D330" s="421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439"/>
      <c r="X330" s="439"/>
      <c r="Y330" s="439"/>
      <c r="Z330" s="439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420"/>
      <c r="C331" s="3"/>
      <c r="D331" s="421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439"/>
      <c r="X331" s="439"/>
      <c r="Y331" s="439"/>
      <c r="Z331" s="439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420"/>
      <c r="C332" s="3"/>
      <c r="D332" s="421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439"/>
      <c r="X332" s="439"/>
      <c r="Y332" s="439"/>
      <c r="Z332" s="439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420"/>
      <c r="C333" s="3"/>
      <c r="D333" s="421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439"/>
      <c r="X333" s="439"/>
      <c r="Y333" s="439"/>
      <c r="Z333" s="439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420"/>
      <c r="C334" s="3"/>
      <c r="D334" s="421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439"/>
      <c r="X334" s="439"/>
      <c r="Y334" s="439"/>
      <c r="Z334" s="439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420"/>
      <c r="C335" s="3"/>
      <c r="D335" s="421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439"/>
      <c r="X335" s="439"/>
      <c r="Y335" s="439"/>
      <c r="Z335" s="439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420"/>
      <c r="C336" s="3"/>
      <c r="D336" s="421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439"/>
      <c r="X336" s="439"/>
      <c r="Y336" s="439"/>
      <c r="Z336" s="439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420"/>
      <c r="C337" s="3"/>
      <c r="D337" s="421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439"/>
      <c r="X337" s="439"/>
      <c r="Y337" s="439"/>
      <c r="Z337" s="439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420"/>
      <c r="C338" s="3"/>
      <c r="D338" s="421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439"/>
      <c r="X338" s="439"/>
      <c r="Y338" s="439"/>
      <c r="Z338" s="439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420"/>
      <c r="C339" s="3"/>
      <c r="D339" s="421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439"/>
      <c r="X339" s="439"/>
      <c r="Y339" s="439"/>
      <c r="Z339" s="439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420"/>
      <c r="C340" s="3"/>
      <c r="D340" s="421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439"/>
      <c r="X340" s="439"/>
      <c r="Y340" s="439"/>
      <c r="Z340" s="439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420"/>
      <c r="C341" s="3"/>
      <c r="D341" s="421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439"/>
      <c r="X341" s="439"/>
      <c r="Y341" s="439"/>
      <c r="Z341" s="439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420"/>
      <c r="C342" s="3"/>
      <c r="D342" s="421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439"/>
      <c r="X342" s="439"/>
      <c r="Y342" s="439"/>
      <c r="Z342" s="439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420"/>
      <c r="C343" s="3"/>
      <c r="D343" s="421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439"/>
      <c r="X343" s="439"/>
      <c r="Y343" s="439"/>
      <c r="Z343" s="439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420"/>
      <c r="C344" s="3"/>
      <c r="D344" s="421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439"/>
      <c r="X344" s="439"/>
      <c r="Y344" s="439"/>
      <c r="Z344" s="439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420"/>
      <c r="C345" s="3"/>
      <c r="D345" s="421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439"/>
      <c r="X345" s="439"/>
      <c r="Y345" s="439"/>
      <c r="Z345" s="439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420"/>
      <c r="C346" s="3"/>
      <c r="D346" s="421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439"/>
      <c r="X346" s="439"/>
      <c r="Y346" s="439"/>
      <c r="Z346" s="439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420"/>
      <c r="C347" s="3"/>
      <c r="D347" s="421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439"/>
      <c r="X347" s="439"/>
      <c r="Y347" s="439"/>
      <c r="Z347" s="439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420"/>
      <c r="C348" s="3"/>
      <c r="D348" s="421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439"/>
      <c r="X348" s="439"/>
      <c r="Y348" s="439"/>
      <c r="Z348" s="439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420"/>
      <c r="C349" s="3"/>
      <c r="D349" s="421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439"/>
      <c r="X349" s="439"/>
      <c r="Y349" s="439"/>
      <c r="Z349" s="439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420"/>
      <c r="C350" s="3"/>
      <c r="D350" s="421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439"/>
      <c r="X350" s="439"/>
      <c r="Y350" s="439"/>
      <c r="Z350" s="439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420"/>
      <c r="C351" s="3"/>
      <c r="D351" s="421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439"/>
      <c r="X351" s="439"/>
      <c r="Y351" s="439"/>
      <c r="Z351" s="439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420"/>
      <c r="C352" s="3"/>
      <c r="D352" s="421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439"/>
      <c r="X352" s="439"/>
      <c r="Y352" s="439"/>
      <c r="Z352" s="439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420"/>
      <c r="C353" s="3"/>
      <c r="D353" s="421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439"/>
      <c r="X353" s="439"/>
      <c r="Y353" s="439"/>
      <c r="Z353" s="439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420"/>
      <c r="C354" s="3"/>
      <c r="D354" s="421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439"/>
      <c r="X354" s="439"/>
      <c r="Y354" s="439"/>
      <c r="Z354" s="439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420"/>
      <c r="C355" s="3"/>
      <c r="D355" s="421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439"/>
      <c r="X355" s="439"/>
      <c r="Y355" s="439"/>
      <c r="Z355" s="439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420"/>
      <c r="C356" s="3"/>
      <c r="D356" s="421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439"/>
      <c r="X356" s="439"/>
      <c r="Y356" s="439"/>
      <c r="Z356" s="439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420"/>
      <c r="C357" s="3"/>
      <c r="D357" s="421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439"/>
      <c r="X357" s="439"/>
      <c r="Y357" s="439"/>
      <c r="Z357" s="439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420"/>
      <c r="C358" s="3"/>
      <c r="D358" s="421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439"/>
      <c r="X358" s="439"/>
      <c r="Y358" s="439"/>
      <c r="Z358" s="439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420"/>
      <c r="C359" s="3"/>
      <c r="D359" s="421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439"/>
      <c r="X359" s="439"/>
      <c r="Y359" s="439"/>
      <c r="Z359" s="439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420"/>
      <c r="C360" s="3"/>
      <c r="D360" s="421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439"/>
      <c r="X360" s="439"/>
      <c r="Y360" s="439"/>
      <c r="Z360" s="439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420"/>
      <c r="C361" s="3"/>
      <c r="D361" s="421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439"/>
      <c r="X361" s="439"/>
      <c r="Y361" s="439"/>
      <c r="Z361" s="439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420"/>
      <c r="C362" s="3"/>
      <c r="D362" s="421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439"/>
      <c r="X362" s="439"/>
      <c r="Y362" s="439"/>
      <c r="Z362" s="439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420"/>
      <c r="C363" s="3"/>
      <c r="D363" s="421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439"/>
      <c r="X363" s="439"/>
      <c r="Y363" s="439"/>
      <c r="Z363" s="439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420"/>
      <c r="C364" s="3"/>
      <c r="D364" s="421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439"/>
      <c r="X364" s="439"/>
      <c r="Y364" s="439"/>
      <c r="Z364" s="439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420"/>
      <c r="C365" s="3"/>
      <c r="D365" s="421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439"/>
      <c r="X365" s="439"/>
      <c r="Y365" s="439"/>
      <c r="Z365" s="439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420"/>
      <c r="C366" s="3"/>
      <c r="D366" s="421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439"/>
      <c r="X366" s="439"/>
      <c r="Y366" s="439"/>
      <c r="Z366" s="439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420"/>
      <c r="C367" s="3"/>
      <c r="D367" s="421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439"/>
      <c r="X367" s="439"/>
      <c r="Y367" s="439"/>
      <c r="Z367" s="439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420"/>
      <c r="C368" s="3"/>
      <c r="D368" s="421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439"/>
      <c r="X368" s="439"/>
      <c r="Y368" s="439"/>
      <c r="Z368" s="439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420"/>
      <c r="C369" s="3"/>
      <c r="D369" s="421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439"/>
      <c r="X369" s="439"/>
      <c r="Y369" s="439"/>
      <c r="Z369" s="439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420"/>
      <c r="C370" s="3"/>
      <c r="D370" s="421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439"/>
      <c r="X370" s="439"/>
      <c r="Y370" s="439"/>
      <c r="Z370" s="439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420"/>
      <c r="C371" s="3"/>
      <c r="D371" s="421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439"/>
      <c r="X371" s="439"/>
      <c r="Y371" s="439"/>
      <c r="Z371" s="439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420"/>
      <c r="C372" s="3"/>
      <c r="D372" s="421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439"/>
      <c r="X372" s="439"/>
      <c r="Y372" s="439"/>
      <c r="Z372" s="439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420"/>
      <c r="C373" s="3"/>
      <c r="D373" s="421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439"/>
      <c r="X373" s="439"/>
      <c r="Y373" s="439"/>
      <c r="Z373" s="439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420"/>
      <c r="C374" s="3"/>
      <c r="D374" s="421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439"/>
      <c r="X374" s="439"/>
      <c r="Y374" s="439"/>
      <c r="Z374" s="439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420"/>
      <c r="C375" s="3"/>
      <c r="D375" s="421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439"/>
      <c r="X375" s="439"/>
      <c r="Y375" s="439"/>
      <c r="Z375" s="439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420"/>
      <c r="C376" s="3"/>
      <c r="D376" s="421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439"/>
      <c r="X376" s="439"/>
      <c r="Y376" s="439"/>
      <c r="Z376" s="439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420"/>
      <c r="C377" s="3"/>
      <c r="D377" s="421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439"/>
      <c r="X377" s="439"/>
      <c r="Y377" s="439"/>
      <c r="Z377" s="439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420"/>
      <c r="C378" s="3"/>
      <c r="D378" s="421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439"/>
      <c r="X378" s="439"/>
      <c r="Y378" s="439"/>
      <c r="Z378" s="439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420"/>
      <c r="C379" s="3"/>
      <c r="D379" s="421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439"/>
      <c r="X379" s="439"/>
      <c r="Y379" s="439"/>
      <c r="Z379" s="439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420"/>
      <c r="C380" s="3"/>
      <c r="D380" s="421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439"/>
      <c r="X380" s="439"/>
      <c r="Y380" s="439"/>
      <c r="Z380" s="439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420"/>
      <c r="C381" s="3"/>
      <c r="D381" s="421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439"/>
      <c r="X381" s="439"/>
      <c r="Y381" s="439"/>
      <c r="Z381" s="439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420"/>
      <c r="C382" s="3"/>
      <c r="D382" s="421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439"/>
      <c r="X382" s="439"/>
      <c r="Y382" s="439"/>
      <c r="Z382" s="439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420"/>
      <c r="C383" s="3"/>
      <c r="D383" s="421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439"/>
      <c r="X383" s="439"/>
      <c r="Y383" s="439"/>
      <c r="Z383" s="439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420"/>
      <c r="C384" s="3"/>
      <c r="D384" s="421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439"/>
      <c r="X384" s="439"/>
      <c r="Y384" s="439"/>
      <c r="Z384" s="439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420"/>
      <c r="C385" s="3"/>
      <c r="D385" s="421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439"/>
      <c r="X385" s="439"/>
      <c r="Y385" s="439"/>
      <c r="Z385" s="439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420"/>
      <c r="C386" s="3"/>
      <c r="D386" s="421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439"/>
      <c r="X386" s="439"/>
      <c r="Y386" s="439"/>
      <c r="Z386" s="439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420"/>
      <c r="C387" s="3"/>
      <c r="D387" s="421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439"/>
      <c r="X387" s="439"/>
      <c r="Y387" s="439"/>
      <c r="Z387" s="439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420"/>
      <c r="C388" s="3"/>
      <c r="D388" s="421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439"/>
      <c r="X388" s="439"/>
      <c r="Y388" s="439"/>
      <c r="Z388" s="439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2"/>
      <c r="C389" s="3"/>
      <c r="D389" s="421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439"/>
      <c r="X389" s="439"/>
      <c r="Y389" s="439"/>
      <c r="Z389" s="439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2"/>
      <c r="C390" s="3"/>
      <c r="D390" s="421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439"/>
      <c r="X390" s="439"/>
      <c r="Y390" s="439"/>
      <c r="Z390" s="439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2"/>
      <c r="C391" s="3"/>
      <c r="D391" s="421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439"/>
      <c r="X391" s="439"/>
      <c r="Y391" s="439"/>
      <c r="Z391" s="439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2"/>
      <c r="C392" s="3"/>
      <c r="D392" s="421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439"/>
      <c r="X392" s="439"/>
      <c r="Y392" s="439"/>
      <c r="Z392" s="439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2"/>
      <c r="C393" s="3"/>
      <c r="D393" s="421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439"/>
      <c r="X393" s="439"/>
      <c r="Y393" s="439"/>
      <c r="Z393" s="439"/>
      <c r="AA393" s="3"/>
      <c r="AB393" s="2"/>
      <c r="AC393" s="2"/>
      <c r="AD393" s="2"/>
      <c r="AE393" s="2"/>
      <c r="AF393" s="2"/>
      <c r="AG393" s="2"/>
    </row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6:G57"/>
    <mergeCell ref="H56:J57"/>
    <mergeCell ref="A94:D94"/>
    <mergeCell ref="A148:D148"/>
    <mergeCell ref="A187:C187"/>
    <mergeCell ref="A188:C188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6550651756765699" right="0.08734202342354266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6.43"/>
    <col customWidth="1" min="7" max="7" width="20.29"/>
    <col customWidth="1" min="8" max="8" width="18.71"/>
    <col customWidth="1" min="9" max="9" width="20.0"/>
    <col customWidth="1" min="10" max="10" width="18.86"/>
    <col customWidth="1" min="11" max="26" width="8.71"/>
  </cols>
  <sheetData>
    <row r="1" ht="14.25" customHeight="1">
      <c r="A1" s="440"/>
      <c r="B1" s="440"/>
      <c r="C1" s="440"/>
      <c r="D1" s="441"/>
      <c r="E1" s="440"/>
      <c r="F1" s="442"/>
      <c r="G1" s="443"/>
      <c r="H1" s="444"/>
      <c r="I1" s="7"/>
      <c r="J1" s="445" t="s">
        <v>373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440"/>
      <c r="B2" s="440"/>
      <c r="C2" s="440"/>
      <c r="D2" s="441"/>
      <c r="E2" s="440"/>
      <c r="F2" s="442"/>
      <c r="G2" s="443"/>
      <c r="H2" s="446" t="s">
        <v>374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440"/>
      <c r="B3" s="440"/>
      <c r="C3" s="440"/>
      <c r="D3" s="441"/>
      <c r="E3" s="440"/>
      <c r="F3" s="442"/>
      <c r="G3" s="443"/>
      <c r="H3" s="444"/>
      <c r="I3" s="7"/>
      <c r="J3" s="441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440"/>
      <c r="B4" s="447" t="s">
        <v>375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440"/>
      <c r="B5" s="447" t="s">
        <v>376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440"/>
      <c r="B6" s="447" t="s">
        <v>377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440"/>
      <c r="B7" s="448" t="s">
        <v>378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440"/>
      <c r="B8" s="440"/>
      <c r="C8" s="440"/>
      <c r="D8" s="441"/>
      <c r="E8" s="440"/>
      <c r="F8" s="442"/>
      <c r="G8" s="449"/>
      <c r="H8" s="440"/>
      <c r="I8" s="7"/>
      <c r="J8" s="4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8.5" customHeight="1">
      <c r="A9" s="26"/>
      <c r="B9" s="450" t="s">
        <v>379</v>
      </c>
      <c r="C9" s="451"/>
      <c r="D9" s="452"/>
      <c r="E9" s="453" t="s">
        <v>380</v>
      </c>
      <c r="F9" s="451"/>
      <c r="G9" s="451"/>
      <c r="H9" s="451"/>
      <c r="I9" s="451"/>
      <c r="J9" s="452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ht="121.5" customHeight="1">
      <c r="A10" s="454" t="s">
        <v>381</v>
      </c>
      <c r="B10" s="454" t="s">
        <v>382</v>
      </c>
      <c r="C10" s="454" t="s">
        <v>383</v>
      </c>
      <c r="D10" s="455" t="s">
        <v>384</v>
      </c>
      <c r="E10" s="454" t="s">
        <v>385</v>
      </c>
      <c r="F10" s="455" t="s">
        <v>386</v>
      </c>
      <c r="G10" s="454" t="s">
        <v>387</v>
      </c>
      <c r="H10" s="454" t="s">
        <v>388</v>
      </c>
      <c r="I10" s="454" t="s">
        <v>389</v>
      </c>
      <c r="J10" s="455" t="s">
        <v>390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13.5" customHeight="1">
      <c r="A11" s="456"/>
      <c r="B11" s="457" t="s">
        <v>391</v>
      </c>
      <c r="C11" s="458"/>
      <c r="D11" s="459"/>
      <c r="E11" s="458"/>
      <c r="F11" s="460"/>
      <c r="G11" s="461"/>
      <c r="H11" s="458"/>
      <c r="I11" s="460"/>
      <c r="J11" s="46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47.25" customHeight="1">
      <c r="A12" s="456"/>
      <c r="B12" s="463" t="s">
        <v>392</v>
      </c>
      <c r="C12" s="464" t="s">
        <v>85</v>
      </c>
      <c r="D12" s="465"/>
      <c r="E12" s="466"/>
      <c r="F12" s="467"/>
      <c r="G12" s="468"/>
      <c r="H12" s="466"/>
      <c r="I12" s="467"/>
      <c r="J12" s="46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4.75" customHeight="1">
      <c r="A13" s="456"/>
      <c r="B13" s="470" t="s">
        <v>87</v>
      </c>
      <c r="C13" s="471" t="s">
        <v>88</v>
      </c>
      <c r="D13" s="472">
        <v>50000.0</v>
      </c>
      <c r="E13" s="471" t="s">
        <v>393</v>
      </c>
      <c r="F13" s="473"/>
      <c r="G13" s="472">
        <v>50000.0</v>
      </c>
      <c r="H13" s="474" t="s">
        <v>394</v>
      </c>
      <c r="I13" s="475" t="s">
        <v>395</v>
      </c>
      <c r="J13" s="476">
        <v>3850.0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7.0" customHeight="1">
      <c r="A14" s="456"/>
      <c r="B14" s="477"/>
      <c r="C14" s="477"/>
      <c r="D14" s="477"/>
      <c r="E14" s="477"/>
      <c r="F14" s="477"/>
      <c r="G14" s="477"/>
      <c r="H14" s="474" t="s">
        <v>396</v>
      </c>
      <c r="I14" s="475" t="s">
        <v>397</v>
      </c>
      <c r="J14" s="476">
        <v>7700.0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3.25" customHeight="1">
      <c r="A15" s="456"/>
      <c r="B15" s="477"/>
      <c r="C15" s="477"/>
      <c r="D15" s="477"/>
      <c r="E15" s="477"/>
      <c r="F15" s="477"/>
      <c r="G15" s="477"/>
      <c r="H15" s="474" t="s">
        <v>398</v>
      </c>
      <c r="I15" s="475" t="s">
        <v>399</v>
      </c>
      <c r="J15" s="476">
        <v>7700.0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5.5" customHeight="1">
      <c r="A16" s="456"/>
      <c r="B16" s="477"/>
      <c r="C16" s="477"/>
      <c r="D16" s="477"/>
      <c r="E16" s="477"/>
      <c r="F16" s="477"/>
      <c r="G16" s="477"/>
      <c r="H16" s="474" t="s">
        <v>400</v>
      </c>
      <c r="I16" s="475" t="s">
        <v>401</v>
      </c>
      <c r="J16" s="476">
        <v>7700.0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6.25" customHeight="1">
      <c r="A17" s="456"/>
      <c r="B17" s="477"/>
      <c r="C17" s="477"/>
      <c r="D17" s="477"/>
      <c r="E17" s="477"/>
      <c r="F17" s="477"/>
      <c r="G17" s="477"/>
      <c r="H17" s="474" t="s">
        <v>402</v>
      </c>
      <c r="I17" s="475" t="s">
        <v>403</v>
      </c>
      <c r="J17" s="476">
        <v>7700.0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6.25" customHeight="1">
      <c r="A18" s="456"/>
      <c r="B18" s="477"/>
      <c r="C18" s="477"/>
      <c r="D18" s="477"/>
      <c r="E18" s="477"/>
      <c r="F18" s="477"/>
      <c r="G18" s="477"/>
      <c r="H18" s="478" t="s">
        <v>404</v>
      </c>
      <c r="I18" s="475" t="s">
        <v>405</v>
      </c>
      <c r="J18" s="476">
        <v>3850.0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75.0" customHeight="1">
      <c r="A19" s="456"/>
      <c r="B19" s="477"/>
      <c r="C19" s="477"/>
      <c r="D19" s="477"/>
      <c r="E19" s="477"/>
      <c r="F19" s="477"/>
      <c r="G19" s="477"/>
      <c r="H19" s="479" t="s">
        <v>406</v>
      </c>
      <c r="I19" s="480" t="s">
        <v>407</v>
      </c>
      <c r="J19" s="481">
        <v>9000.0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71.25" customHeight="1">
      <c r="A20" s="456"/>
      <c r="B20" s="482"/>
      <c r="C20" s="482"/>
      <c r="D20" s="482"/>
      <c r="E20" s="482"/>
      <c r="F20" s="482"/>
      <c r="G20" s="482"/>
      <c r="H20" s="479" t="s">
        <v>408</v>
      </c>
      <c r="I20" s="480" t="s">
        <v>409</v>
      </c>
      <c r="J20" s="481">
        <v>2500.0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4.0" customHeight="1">
      <c r="A21" s="456"/>
      <c r="B21" s="470" t="s">
        <v>90</v>
      </c>
      <c r="C21" s="471" t="s">
        <v>91</v>
      </c>
      <c r="D21" s="472">
        <v>30000.0</v>
      </c>
      <c r="E21" s="471" t="s">
        <v>410</v>
      </c>
      <c r="F21" s="483"/>
      <c r="G21" s="472">
        <v>30000.0</v>
      </c>
      <c r="H21" s="474" t="s">
        <v>394</v>
      </c>
      <c r="I21" s="475" t="s">
        <v>395</v>
      </c>
      <c r="J21" s="475">
        <v>2310.0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33.75" customHeight="1">
      <c r="A22" s="456"/>
      <c r="B22" s="477"/>
      <c r="C22" s="477"/>
      <c r="D22" s="477"/>
      <c r="E22" s="477"/>
      <c r="F22" s="477"/>
      <c r="G22" s="477"/>
      <c r="H22" s="474" t="s">
        <v>396</v>
      </c>
      <c r="I22" s="475" t="s">
        <v>397</v>
      </c>
      <c r="J22" s="475">
        <v>4620.0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0.75" customHeight="1">
      <c r="A23" s="456"/>
      <c r="B23" s="477"/>
      <c r="C23" s="477"/>
      <c r="D23" s="477"/>
      <c r="E23" s="477"/>
      <c r="F23" s="477"/>
      <c r="G23" s="477"/>
      <c r="H23" s="474" t="s">
        <v>398</v>
      </c>
      <c r="I23" s="475" t="s">
        <v>399</v>
      </c>
      <c r="J23" s="475">
        <v>4620.0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4.0" customHeight="1">
      <c r="A24" s="456"/>
      <c r="B24" s="477"/>
      <c r="C24" s="477"/>
      <c r="D24" s="477"/>
      <c r="E24" s="477"/>
      <c r="F24" s="477"/>
      <c r="G24" s="477"/>
      <c r="H24" s="474" t="s">
        <v>400</v>
      </c>
      <c r="I24" s="475" t="s">
        <v>401</v>
      </c>
      <c r="J24" s="475">
        <v>4620.0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0" customHeight="1">
      <c r="A25" s="456"/>
      <c r="B25" s="477"/>
      <c r="C25" s="477"/>
      <c r="D25" s="477"/>
      <c r="E25" s="477"/>
      <c r="F25" s="477"/>
      <c r="G25" s="477"/>
      <c r="H25" s="474" t="s">
        <v>402</v>
      </c>
      <c r="I25" s="475" t="s">
        <v>403</v>
      </c>
      <c r="J25" s="475">
        <v>4620.0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3.0" customHeight="1">
      <c r="A26" s="456"/>
      <c r="B26" s="477"/>
      <c r="C26" s="477"/>
      <c r="D26" s="477"/>
      <c r="E26" s="477"/>
      <c r="F26" s="477"/>
      <c r="G26" s="477"/>
      <c r="H26" s="478" t="s">
        <v>404</v>
      </c>
      <c r="I26" s="475" t="s">
        <v>405</v>
      </c>
      <c r="J26" s="475">
        <v>2310.0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71.25" customHeight="1">
      <c r="A27" s="456"/>
      <c r="B27" s="477"/>
      <c r="C27" s="477"/>
      <c r="D27" s="477"/>
      <c r="E27" s="477"/>
      <c r="F27" s="477"/>
      <c r="G27" s="477"/>
      <c r="H27" s="479" t="s">
        <v>406</v>
      </c>
      <c r="I27" s="480" t="s">
        <v>407</v>
      </c>
      <c r="J27" s="481">
        <v>5400.0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72.75" customHeight="1">
      <c r="A28" s="456"/>
      <c r="B28" s="482"/>
      <c r="C28" s="482"/>
      <c r="D28" s="482"/>
      <c r="E28" s="482"/>
      <c r="F28" s="482"/>
      <c r="G28" s="482"/>
      <c r="H28" s="479" t="s">
        <v>408</v>
      </c>
      <c r="I28" s="480" t="s">
        <v>409</v>
      </c>
      <c r="J28" s="481">
        <v>1500.0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5.25" customHeight="1">
      <c r="A29" s="456"/>
      <c r="B29" s="470" t="s">
        <v>92</v>
      </c>
      <c r="C29" s="484" t="s">
        <v>93</v>
      </c>
      <c r="D29" s="472">
        <v>30000.0</v>
      </c>
      <c r="E29" s="484" t="s">
        <v>411</v>
      </c>
      <c r="F29" s="483"/>
      <c r="G29" s="472">
        <v>30000.0</v>
      </c>
      <c r="H29" s="474" t="s">
        <v>394</v>
      </c>
      <c r="I29" s="475" t="s">
        <v>395</v>
      </c>
      <c r="J29" s="475">
        <v>2310.0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1.0" customHeight="1">
      <c r="A30" s="456"/>
      <c r="B30" s="477"/>
      <c r="C30" s="477"/>
      <c r="D30" s="477"/>
      <c r="E30" s="477"/>
      <c r="F30" s="477"/>
      <c r="G30" s="477"/>
      <c r="H30" s="474" t="s">
        <v>396</v>
      </c>
      <c r="I30" s="475" t="s">
        <v>397</v>
      </c>
      <c r="J30" s="475">
        <v>4620.0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1.0" customHeight="1">
      <c r="A31" s="456"/>
      <c r="B31" s="477"/>
      <c r="C31" s="477"/>
      <c r="D31" s="477"/>
      <c r="E31" s="477"/>
      <c r="F31" s="477"/>
      <c r="G31" s="477"/>
      <c r="H31" s="474" t="s">
        <v>398</v>
      </c>
      <c r="I31" s="475" t="s">
        <v>399</v>
      </c>
      <c r="J31" s="475">
        <v>4620.0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6.5" customHeight="1">
      <c r="A32" s="456"/>
      <c r="B32" s="477"/>
      <c r="C32" s="477"/>
      <c r="D32" s="477"/>
      <c r="E32" s="477"/>
      <c r="F32" s="477"/>
      <c r="G32" s="477"/>
      <c r="H32" s="474" t="s">
        <v>400</v>
      </c>
      <c r="I32" s="475" t="s">
        <v>401</v>
      </c>
      <c r="J32" s="475">
        <v>4620.0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456"/>
      <c r="B33" s="477"/>
      <c r="C33" s="477"/>
      <c r="D33" s="477"/>
      <c r="E33" s="477"/>
      <c r="F33" s="477"/>
      <c r="G33" s="477"/>
      <c r="H33" s="474" t="s">
        <v>402</v>
      </c>
      <c r="I33" s="475" t="s">
        <v>403</v>
      </c>
      <c r="J33" s="475">
        <v>4620.0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456"/>
      <c r="B34" s="477"/>
      <c r="C34" s="477"/>
      <c r="D34" s="477"/>
      <c r="E34" s="477"/>
      <c r="F34" s="477"/>
      <c r="G34" s="477"/>
      <c r="H34" s="478" t="s">
        <v>404</v>
      </c>
      <c r="I34" s="475" t="s">
        <v>405</v>
      </c>
      <c r="J34" s="475">
        <v>2310.0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86.25" customHeight="1">
      <c r="A35" s="456"/>
      <c r="B35" s="477"/>
      <c r="C35" s="477"/>
      <c r="D35" s="477"/>
      <c r="E35" s="477"/>
      <c r="F35" s="477"/>
      <c r="G35" s="477"/>
      <c r="H35" s="479" t="s">
        <v>406</v>
      </c>
      <c r="I35" s="480" t="s">
        <v>407</v>
      </c>
      <c r="J35" s="481">
        <v>5400.0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02.75" customHeight="1">
      <c r="A36" s="456"/>
      <c r="B36" s="482"/>
      <c r="C36" s="482"/>
      <c r="D36" s="482"/>
      <c r="E36" s="482"/>
      <c r="F36" s="482"/>
      <c r="G36" s="482"/>
      <c r="H36" s="479" t="s">
        <v>408</v>
      </c>
      <c r="I36" s="480" t="s">
        <v>409</v>
      </c>
      <c r="J36" s="481">
        <v>1500.0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485"/>
      <c r="B37" s="470" t="s">
        <v>94</v>
      </c>
      <c r="C37" s="471" t="s">
        <v>95</v>
      </c>
      <c r="D37" s="472">
        <v>30000.0</v>
      </c>
      <c r="E37" s="471" t="s">
        <v>412</v>
      </c>
      <c r="F37" s="483"/>
      <c r="G37" s="472">
        <v>30000.0</v>
      </c>
      <c r="H37" s="474" t="s">
        <v>394</v>
      </c>
      <c r="I37" s="475" t="s">
        <v>395</v>
      </c>
      <c r="J37" s="475">
        <v>2310.0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4.0" customHeight="1">
      <c r="A38" s="485"/>
      <c r="B38" s="477"/>
      <c r="C38" s="477"/>
      <c r="D38" s="477"/>
      <c r="E38" s="477"/>
      <c r="F38" s="477"/>
      <c r="G38" s="477"/>
      <c r="H38" s="474" t="s">
        <v>396</v>
      </c>
      <c r="I38" s="475" t="s">
        <v>397</v>
      </c>
      <c r="J38" s="475">
        <v>4620.0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6.25" customHeight="1">
      <c r="A39" s="485"/>
      <c r="B39" s="477"/>
      <c r="C39" s="477"/>
      <c r="D39" s="477"/>
      <c r="E39" s="477"/>
      <c r="F39" s="477"/>
      <c r="G39" s="477"/>
      <c r="H39" s="474" t="s">
        <v>398</v>
      </c>
      <c r="I39" s="475" t="s">
        <v>399</v>
      </c>
      <c r="J39" s="475">
        <v>4620.0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2.5" customHeight="1">
      <c r="A40" s="485"/>
      <c r="B40" s="477"/>
      <c r="C40" s="477"/>
      <c r="D40" s="477"/>
      <c r="E40" s="477"/>
      <c r="F40" s="477"/>
      <c r="G40" s="477"/>
      <c r="H40" s="474" t="s">
        <v>400</v>
      </c>
      <c r="I40" s="475" t="s">
        <v>401</v>
      </c>
      <c r="J40" s="475">
        <v>4620.0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3.25" customHeight="1">
      <c r="A41" s="485"/>
      <c r="B41" s="477"/>
      <c r="C41" s="477"/>
      <c r="D41" s="477"/>
      <c r="E41" s="477"/>
      <c r="F41" s="477"/>
      <c r="G41" s="477"/>
      <c r="H41" s="474" t="s">
        <v>402</v>
      </c>
      <c r="I41" s="475" t="s">
        <v>403</v>
      </c>
      <c r="J41" s="475">
        <v>4620.0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3.25" customHeight="1">
      <c r="A42" s="485"/>
      <c r="B42" s="477"/>
      <c r="C42" s="477"/>
      <c r="D42" s="477"/>
      <c r="E42" s="477"/>
      <c r="F42" s="477"/>
      <c r="G42" s="477"/>
      <c r="H42" s="478" t="s">
        <v>404</v>
      </c>
      <c r="I42" s="475" t="s">
        <v>405</v>
      </c>
      <c r="J42" s="475">
        <v>2310.0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90.75" customHeight="1">
      <c r="A43" s="485"/>
      <c r="B43" s="477"/>
      <c r="C43" s="477"/>
      <c r="D43" s="477"/>
      <c r="E43" s="477"/>
      <c r="F43" s="477"/>
      <c r="G43" s="477"/>
      <c r="H43" s="479" t="s">
        <v>406</v>
      </c>
      <c r="I43" s="480" t="s">
        <v>407</v>
      </c>
      <c r="J43" s="481">
        <v>5400.0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89.25" customHeight="1">
      <c r="A44" s="485"/>
      <c r="B44" s="482"/>
      <c r="C44" s="482"/>
      <c r="D44" s="482"/>
      <c r="E44" s="482"/>
      <c r="F44" s="482"/>
      <c r="G44" s="482"/>
      <c r="H44" s="479" t="s">
        <v>408</v>
      </c>
      <c r="I44" s="480" t="s">
        <v>409</v>
      </c>
      <c r="J44" s="481">
        <v>1500.0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36.75" customHeight="1">
      <c r="A45" s="485"/>
      <c r="B45" s="470" t="s">
        <v>96</v>
      </c>
      <c r="C45" s="471" t="s">
        <v>97</v>
      </c>
      <c r="D45" s="472">
        <v>25000.0</v>
      </c>
      <c r="E45" s="471" t="s">
        <v>413</v>
      </c>
      <c r="F45" s="483"/>
      <c r="G45" s="472">
        <v>25000.0</v>
      </c>
      <c r="H45" s="474" t="s">
        <v>394</v>
      </c>
      <c r="I45" s="475" t="s">
        <v>395</v>
      </c>
      <c r="J45" s="475">
        <v>1925.0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1.75" customHeight="1">
      <c r="A46" s="485"/>
      <c r="B46" s="477"/>
      <c r="C46" s="477"/>
      <c r="D46" s="477"/>
      <c r="E46" s="477"/>
      <c r="F46" s="477"/>
      <c r="G46" s="477"/>
      <c r="H46" s="474" t="s">
        <v>396</v>
      </c>
      <c r="I46" s="475" t="s">
        <v>397</v>
      </c>
      <c r="J46" s="475">
        <v>3850.0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5.5" customHeight="1">
      <c r="A47" s="485"/>
      <c r="B47" s="477"/>
      <c r="C47" s="477"/>
      <c r="D47" s="477"/>
      <c r="E47" s="477"/>
      <c r="F47" s="477"/>
      <c r="G47" s="477"/>
      <c r="H47" s="474" t="s">
        <v>398</v>
      </c>
      <c r="I47" s="475" t="s">
        <v>399</v>
      </c>
      <c r="J47" s="475">
        <v>3850.0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0.25" customHeight="1">
      <c r="A48" s="485"/>
      <c r="B48" s="477"/>
      <c r="C48" s="477"/>
      <c r="D48" s="477"/>
      <c r="E48" s="477"/>
      <c r="F48" s="477"/>
      <c r="G48" s="477"/>
      <c r="H48" s="474" t="s">
        <v>400</v>
      </c>
      <c r="I48" s="475" t="s">
        <v>401</v>
      </c>
      <c r="J48" s="475">
        <v>3850.0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0.25" customHeight="1">
      <c r="A49" s="485"/>
      <c r="B49" s="477"/>
      <c r="C49" s="477"/>
      <c r="D49" s="477"/>
      <c r="E49" s="477"/>
      <c r="F49" s="477"/>
      <c r="G49" s="477"/>
      <c r="H49" s="474" t="s">
        <v>402</v>
      </c>
      <c r="I49" s="475" t="s">
        <v>403</v>
      </c>
      <c r="J49" s="475">
        <v>3850.0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0.25" customHeight="1">
      <c r="A50" s="485"/>
      <c r="B50" s="477"/>
      <c r="C50" s="477"/>
      <c r="D50" s="477"/>
      <c r="E50" s="477"/>
      <c r="F50" s="477"/>
      <c r="G50" s="477"/>
      <c r="H50" s="478" t="s">
        <v>404</v>
      </c>
      <c r="I50" s="475" t="s">
        <v>405</v>
      </c>
      <c r="J50" s="475">
        <v>1925.0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75.75" customHeight="1">
      <c r="A51" s="485"/>
      <c r="B51" s="477"/>
      <c r="C51" s="477"/>
      <c r="D51" s="477"/>
      <c r="E51" s="477"/>
      <c r="F51" s="477"/>
      <c r="G51" s="477"/>
      <c r="H51" s="479" t="s">
        <v>406</v>
      </c>
      <c r="I51" s="480" t="s">
        <v>407</v>
      </c>
      <c r="J51" s="481">
        <v>4500.0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87.0" customHeight="1">
      <c r="A52" s="485"/>
      <c r="B52" s="482"/>
      <c r="C52" s="482"/>
      <c r="D52" s="482"/>
      <c r="E52" s="482"/>
      <c r="F52" s="482"/>
      <c r="G52" s="482"/>
      <c r="H52" s="479" t="s">
        <v>408</v>
      </c>
      <c r="I52" s="480" t="s">
        <v>409</v>
      </c>
      <c r="J52" s="481">
        <v>1250.0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6.5" customHeight="1">
      <c r="A53" s="485"/>
      <c r="B53" s="463" t="s">
        <v>103</v>
      </c>
      <c r="C53" s="486" t="s">
        <v>104</v>
      </c>
      <c r="D53" s="465"/>
      <c r="E53" s="466"/>
      <c r="F53" s="467"/>
      <c r="G53" s="468"/>
      <c r="H53" s="466"/>
      <c r="I53" s="467"/>
      <c r="J53" s="469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7.75" customHeight="1">
      <c r="A54" s="456"/>
      <c r="B54" s="487" t="s">
        <v>105</v>
      </c>
      <c r="C54" s="471" t="s">
        <v>106</v>
      </c>
      <c r="D54" s="472">
        <v>50000.0</v>
      </c>
      <c r="E54" s="471" t="s">
        <v>414</v>
      </c>
      <c r="F54" s="488" t="s">
        <v>415</v>
      </c>
      <c r="G54" s="472">
        <v>50000.0</v>
      </c>
      <c r="H54" s="474" t="s">
        <v>416</v>
      </c>
      <c r="I54" s="478" t="s">
        <v>417</v>
      </c>
      <c r="J54" s="475">
        <v>7700.0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34.5" customHeight="1">
      <c r="A55" s="456"/>
      <c r="B55" s="477"/>
      <c r="C55" s="477"/>
      <c r="D55" s="477"/>
      <c r="E55" s="477"/>
      <c r="F55" s="477"/>
      <c r="G55" s="477"/>
      <c r="H55" s="474" t="s">
        <v>418</v>
      </c>
      <c r="I55" s="478" t="s">
        <v>419</v>
      </c>
      <c r="J55" s="475">
        <v>7700.0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5.5" customHeight="1">
      <c r="A56" s="456"/>
      <c r="B56" s="477"/>
      <c r="C56" s="477"/>
      <c r="D56" s="477"/>
      <c r="E56" s="477"/>
      <c r="F56" s="477"/>
      <c r="G56" s="477"/>
      <c r="H56" s="474" t="s">
        <v>420</v>
      </c>
      <c r="I56" s="478" t="s">
        <v>421</v>
      </c>
      <c r="J56" s="475">
        <v>7700.0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30.75" customHeight="1">
      <c r="A57" s="456"/>
      <c r="B57" s="477"/>
      <c r="C57" s="477"/>
      <c r="D57" s="477"/>
      <c r="E57" s="477"/>
      <c r="F57" s="477"/>
      <c r="G57" s="477"/>
      <c r="H57" s="474" t="s">
        <v>422</v>
      </c>
      <c r="I57" s="478" t="s">
        <v>423</v>
      </c>
      <c r="J57" s="475">
        <v>7700.0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30.75" customHeight="1">
      <c r="A58" s="456"/>
      <c r="B58" s="477"/>
      <c r="C58" s="477"/>
      <c r="D58" s="477"/>
      <c r="E58" s="477"/>
      <c r="F58" s="477"/>
      <c r="G58" s="477"/>
      <c r="H58" s="474" t="s">
        <v>422</v>
      </c>
      <c r="I58" s="478" t="s">
        <v>423</v>
      </c>
      <c r="J58" s="475">
        <v>7700.0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57.0" customHeight="1">
      <c r="A59" s="456"/>
      <c r="B59" s="477"/>
      <c r="C59" s="477"/>
      <c r="D59" s="477"/>
      <c r="E59" s="477"/>
      <c r="F59" s="477"/>
      <c r="G59" s="477"/>
      <c r="H59" s="474" t="s">
        <v>406</v>
      </c>
      <c r="I59" s="478" t="s">
        <v>424</v>
      </c>
      <c r="J59" s="475">
        <v>9000.0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66.75" customHeight="1">
      <c r="A60" s="456"/>
      <c r="B60" s="482"/>
      <c r="C60" s="482"/>
      <c r="D60" s="482"/>
      <c r="E60" s="482"/>
      <c r="F60" s="482"/>
      <c r="G60" s="482"/>
      <c r="H60" s="474" t="s">
        <v>408</v>
      </c>
      <c r="I60" s="478" t="s">
        <v>425</v>
      </c>
      <c r="J60" s="475">
        <v>2500.0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36.75" customHeight="1">
      <c r="A61" s="456"/>
      <c r="B61" s="487" t="s">
        <v>107</v>
      </c>
      <c r="C61" s="489" t="s">
        <v>426</v>
      </c>
      <c r="D61" s="472">
        <v>50000.0</v>
      </c>
      <c r="E61" s="489" t="s">
        <v>427</v>
      </c>
      <c r="F61" s="484" t="s">
        <v>428</v>
      </c>
      <c r="G61" s="472">
        <v>50000.0</v>
      </c>
      <c r="H61" s="474" t="s">
        <v>416</v>
      </c>
      <c r="I61" s="478" t="s">
        <v>429</v>
      </c>
      <c r="J61" s="475">
        <v>7700.0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32.25" customHeight="1">
      <c r="A62" s="456"/>
      <c r="B62" s="477"/>
      <c r="C62" s="477"/>
      <c r="D62" s="477"/>
      <c r="E62" s="477"/>
      <c r="F62" s="477"/>
      <c r="G62" s="477"/>
      <c r="H62" s="474" t="s">
        <v>418</v>
      </c>
      <c r="I62" s="478" t="s">
        <v>430</v>
      </c>
      <c r="J62" s="475">
        <v>7700.0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6.0" customHeight="1">
      <c r="A63" s="456"/>
      <c r="B63" s="477"/>
      <c r="C63" s="477"/>
      <c r="D63" s="477"/>
      <c r="E63" s="477"/>
      <c r="F63" s="477"/>
      <c r="G63" s="477"/>
      <c r="H63" s="474" t="s">
        <v>431</v>
      </c>
      <c r="I63" s="478" t="s">
        <v>432</v>
      </c>
      <c r="J63" s="475">
        <v>7700.0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7.75" customHeight="1">
      <c r="A64" s="456"/>
      <c r="B64" s="477"/>
      <c r="C64" s="477"/>
      <c r="D64" s="477"/>
      <c r="E64" s="477"/>
      <c r="F64" s="477"/>
      <c r="G64" s="477"/>
      <c r="H64" s="474" t="s">
        <v>433</v>
      </c>
      <c r="I64" s="478" t="s">
        <v>434</v>
      </c>
      <c r="J64" s="475">
        <v>7700.0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7.75" customHeight="1">
      <c r="A65" s="456"/>
      <c r="B65" s="477"/>
      <c r="C65" s="477"/>
      <c r="D65" s="477"/>
      <c r="E65" s="477"/>
      <c r="F65" s="477"/>
      <c r="G65" s="477"/>
      <c r="H65" s="474" t="s">
        <v>435</v>
      </c>
      <c r="I65" s="478" t="s">
        <v>436</v>
      </c>
      <c r="J65" s="475">
        <v>7700.0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57.75" customHeight="1">
      <c r="A66" s="456"/>
      <c r="B66" s="477"/>
      <c r="C66" s="477"/>
      <c r="D66" s="477"/>
      <c r="E66" s="477"/>
      <c r="F66" s="477"/>
      <c r="G66" s="477"/>
      <c r="H66" s="474" t="s">
        <v>406</v>
      </c>
      <c r="I66" s="478" t="s">
        <v>424</v>
      </c>
      <c r="J66" s="475">
        <v>9000.0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60.0" customHeight="1">
      <c r="A67" s="456"/>
      <c r="B67" s="482"/>
      <c r="C67" s="482"/>
      <c r="D67" s="482"/>
      <c r="E67" s="482"/>
      <c r="F67" s="482"/>
      <c r="G67" s="482"/>
      <c r="H67" s="474" t="s">
        <v>408</v>
      </c>
      <c r="I67" s="478" t="s">
        <v>425</v>
      </c>
      <c r="J67" s="475">
        <v>2500.0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6.25" customHeight="1">
      <c r="A68" s="456"/>
      <c r="B68" s="470" t="s">
        <v>109</v>
      </c>
      <c r="C68" s="471" t="s">
        <v>110</v>
      </c>
      <c r="D68" s="472">
        <v>40000.0</v>
      </c>
      <c r="E68" s="471" t="s">
        <v>437</v>
      </c>
      <c r="F68" s="484" t="s">
        <v>438</v>
      </c>
      <c r="G68" s="472">
        <v>40000.0</v>
      </c>
      <c r="H68" s="474" t="s">
        <v>416</v>
      </c>
      <c r="I68" s="478" t="s">
        <v>439</v>
      </c>
      <c r="J68" s="475">
        <v>6160.0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9.25" customHeight="1">
      <c r="A69" s="456"/>
      <c r="B69" s="477"/>
      <c r="C69" s="477"/>
      <c r="D69" s="477"/>
      <c r="E69" s="477"/>
      <c r="F69" s="477"/>
      <c r="G69" s="477"/>
      <c r="H69" s="474" t="s">
        <v>418</v>
      </c>
      <c r="I69" s="478" t="s">
        <v>440</v>
      </c>
      <c r="J69" s="475">
        <v>6160.0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7.0" customHeight="1">
      <c r="A70" s="456"/>
      <c r="B70" s="477"/>
      <c r="C70" s="477"/>
      <c r="D70" s="477"/>
      <c r="E70" s="477"/>
      <c r="F70" s="477"/>
      <c r="G70" s="477"/>
      <c r="H70" s="474" t="s">
        <v>431</v>
      </c>
      <c r="I70" s="478" t="s">
        <v>441</v>
      </c>
      <c r="J70" s="475">
        <v>6160.0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6.25" customHeight="1">
      <c r="A71" s="456"/>
      <c r="B71" s="477"/>
      <c r="C71" s="477"/>
      <c r="D71" s="477"/>
      <c r="E71" s="477"/>
      <c r="F71" s="477"/>
      <c r="G71" s="477"/>
      <c r="H71" s="474" t="s">
        <v>433</v>
      </c>
      <c r="I71" s="478" t="s">
        <v>442</v>
      </c>
      <c r="J71" s="475">
        <v>6160.0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6.25" customHeight="1">
      <c r="A72" s="456"/>
      <c r="B72" s="477"/>
      <c r="C72" s="477"/>
      <c r="D72" s="477"/>
      <c r="E72" s="477"/>
      <c r="F72" s="477"/>
      <c r="G72" s="477"/>
      <c r="H72" s="474" t="s">
        <v>435</v>
      </c>
      <c r="I72" s="478" t="s">
        <v>443</v>
      </c>
      <c r="J72" s="475">
        <v>6160.0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63.0" customHeight="1">
      <c r="A73" s="456"/>
      <c r="B73" s="477"/>
      <c r="C73" s="477"/>
      <c r="D73" s="477"/>
      <c r="E73" s="477"/>
      <c r="F73" s="477"/>
      <c r="G73" s="477"/>
      <c r="H73" s="474" t="s">
        <v>406</v>
      </c>
      <c r="I73" s="478" t="s">
        <v>424</v>
      </c>
      <c r="J73" s="475">
        <v>7200.0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69.0" customHeight="1">
      <c r="A74" s="456"/>
      <c r="B74" s="482"/>
      <c r="C74" s="482"/>
      <c r="D74" s="482"/>
      <c r="E74" s="482"/>
      <c r="F74" s="482"/>
      <c r="G74" s="482"/>
      <c r="H74" s="474" t="s">
        <v>408</v>
      </c>
      <c r="I74" s="478" t="s">
        <v>425</v>
      </c>
      <c r="J74" s="475">
        <v>2000.0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31.5" customHeight="1">
      <c r="A75" s="456"/>
      <c r="B75" s="470" t="s">
        <v>111</v>
      </c>
      <c r="C75" s="471" t="s">
        <v>112</v>
      </c>
      <c r="D75" s="472">
        <v>9000.0</v>
      </c>
      <c r="E75" s="471" t="s">
        <v>444</v>
      </c>
      <c r="F75" s="484" t="s">
        <v>445</v>
      </c>
      <c r="G75" s="472">
        <v>9000.0</v>
      </c>
      <c r="H75" s="474" t="s">
        <v>446</v>
      </c>
      <c r="I75" s="478" t="s">
        <v>447</v>
      </c>
      <c r="J75" s="475">
        <v>2310.0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31.5" customHeight="1">
      <c r="A76" s="456"/>
      <c r="B76" s="477"/>
      <c r="C76" s="477"/>
      <c r="D76" s="477"/>
      <c r="E76" s="477"/>
      <c r="F76" s="477"/>
      <c r="G76" s="477"/>
      <c r="H76" s="474" t="s">
        <v>448</v>
      </c>
      <c r="I76" s="478" t="s">
        <v>449</v>
      </c>
      <c r="J76" s="475">
        <v>2310.0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31.5" customHeight="1">
      <c r="A77" s="456"/>
      <c r="B77" s="477"/>
      <c r="C77" s="477"/>
      <c r="D77" s="477"/>
      <c r="E77" s="477"/>
      <c r="F77" s="477"/>
      <c r="G77" s="477"/>
      <c r="H77" s="474" t="s">
        <v>450</v>
      </c>
      <c r="I77" s="478" t="s">
        <v>451</v>
      </c>
      <c r="J77" s="475">
        <v>2310.0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59.25" customHeight="1">
      <c r="A78" s="456"/>
      <c r="B78" s="477"/>
      <c r="C78" s="477"/>
      <c r="D78" s="477"/>
      <c r="E78" s="477"/>
      <c r="F78" s="477"/>
      <c r="G78" s="477"/>
      <c r="H78" s="479" t="s">
        <v>406</v>
      </c>
      <c r="I78" s="490" t="s">
        <v>424</v>
      </c>
      <c r="J78" s="481">
        <v>1620.0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65.25" customHeight="1">
      <c r="A79" s="456"/>
      <c r="B79" s="482"/>
      <c r="C79" s="482"/>
      <c r="D79" s="482"/>
      <c r="E79" s="482"/>
      <c r="F79" s="482"/>
      <c r="G79" s="482"/>
      <c r="H79" s="479" t="s">
        <v>408</v>
      </c>
      <c r="I79" s="490" t="s">
        <v>425</v>
      </c>
      <c r="J79" s="481">
        <v>450.0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9.25" customHeight="1">
      <c r="A80" s="456"/>
      <c r="B80" s="470" t="s">
        <v>113</v>
      </c>
      <c r="C80" s="471" t="s">
        <v>114</v>
      </c>
      <c r="D80" s="472">
        <v>9000.0</v>
      </c>
      <c r="E80" s="471" t="s">
        <v>452</v>
      </c>
      <c r="F80" s="484" t="s">
        <v>453</v>
      </c>
      <c r="G80" s="472">
        <v>9000.0</v>
      </c>
      <c r="H80" s="474" t="s">
        <v>446</v>
      </c>
      <c r="I80" s="478" t="s">
        <v>454</v>
      </c>
      <c r="J80" s="475">
        <v>2310.0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31.5" customHeight="1">
      <c r="A81" s="456"/>
      <c r="B81" s="477"/>
      <c r="C81" s="477"/>
      <c r="D81" s="477"/>
      <c r="E81" s="477"/>
      <c r="F81" s="477"/>
      <c r="G81" s="477"/>
      <c r="H81" s="474" t="s">
        <v>448</v>
      </c>
      <c r="I81" s="478" t="s">
        <v>455</v>
      </c>
      <c r="J81" s="475">
        <v>2310.0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6.25" customHeight="1">
      <c r="A82" s="456"/>
      <c r="B82" s="477"/>
      <c r="C82" s="477"/>
      <c r="D82" s="477"/>
      <c r="E82" s="477"/>
      <c r="F82" s="477"/>
      <c r="G82" s="477"/>
      <c r="H82" s="474" t="s">
        <v>450</v>
      </c>
      <c r="I82" s="478" t="s">
        <v>456</v>
      </c>
      <c r="J82" s="475">
        <v>2310.0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69.75" customHeight="1">
      <c r="A83" s="485"/>
      <c r="B83" s="477"/>
      <c r="C83" s="477"/>
      <c r="D83" s="477"/>
      <c r="E83" s="477"/>
      <c r="F83" s="477"/>
      <c r="G83" s="477"/>
      <c r="H83" s="479" t="s">
        <v>406</v>
      </c>
      <c r="I83" s="490" t="s">
        <v>424</v>
      </c>
      <c r="J83" s="481">
        <v>1620.0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69.0" customHeight="1">
      <c r="A84" s="485"/>
      <c r="B84" s="482"/>
      <c r="C84" s="482"/>
      <c r="D84" s="482"/>
      <c r="E84" s="482"/>
      <c r="F84" s="482"/>
      <c r="G84" s="482"/>
      <c r="H84" s="479" t="s">
        <v>408</v>
      </c>
      <c r="I84" s="490" t="s">
        <v>425</v>
      </c>
      <c r="J84" s="481">
        <v>450.0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78.75" customHeight="1">
      <c r="A85" s="485"/>
      <c r="B85" s="491" t="s">
        <v>115</v>
      </c>
      <c r="C85" s="464" t="s">
        <v>116</v>
      </c>
      <c r="D85" s="465"/>
      <c r="E85" s="466"/>
      <c r="F85" s="467"/>
      <c r="G85" s="468"/>
      <c r="H85" s="466"/>
      <c r="I85" s="467"/>
      <c r="J85" s="469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39.75" customHeight="1">
      <c r="A86" s="456"/>
      <c r="B86" s="234" t="s">
        <v>117</v>
      </c>
      <c r="C86" s="471" t="s">
        <v>118</v>
      </c>
      <c r="D86" s="483">
        <v>36300.0</v>
      </c>
      <c r="E86" s="492"/>
      <c r="F86" s="493"/>
      <c r="G86" s="488">
        <v>36300.0</v>
      </c>
      <c r="H86" s="474" t="s">
        <v>457</v>
      </c>
      <c r="I86" s="478" t="s">
        <v>458</v>
      </c>
      <c r="J86" s="475">
        <v>3630.0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30.75" customHeight="1">
      <c r="A87" s="456"/>
      <c r="B87" s="477"/>
      <c r="C87" s="477"/>
      <c r="D87" s="477"/>
      <c r="E87" s="477"/>
      <c r="F87" s="477"/>
      <c r="G87" s="477"/>
      <c r="H87" s="474" t="s">
        <v>459</v>
      </c>
      <c r="I87" s="478" t="s">
        <v>460</v>
      </c>
      <c r="J87" s="475">
        <v>7260.0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36.0" customHeight="1">
      <c r="A88" s="456"/>
      <c r="B88" s="477"/>
      <c r="C88" s="477"/>
      <c r="D88" s="477"/>
      <c r="E88" s="477"/>
      <c r="F88" s="477"/>
      <c r="G88" s="477"/>
      <c r="H88" s="474" t="s">
        <v>461</v>
      </c>
      <c r="I88" s="478" t="s">
        <v>462</v>
      </c>
      <c r="J88" s="475">
        <v>7260.0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456"/>
      <c r="B89" s="477"/>
      <c r="C89" s="477"/>
      <c r="D89" s="477"/>
      <c r="E89" s="477"/>
      <c r="F89" s="477"/>
      <c r="G89" s="477"/>
      <c r="H89" s="474" t="s">
        <v>400</v>
      </c>
      <c r="I89" s="478" t="s">
        <v>463</v>
      </c>
      <c r="J89" s="475">
        <v>7260.0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7.25" customHeight="1">
      <c r="A90" s="456"/>
      <c r="B90" s="477"/>
      <c r="C90" s="477"/>
      <c r="D90" s="477"/>
      <c r="E90" s="477"/>
      <c r="F90" s="477"/>
      <c r="G90" s="477"/>
      <c r="H90" s="474" t="s">
        <v>464</v>
      </c>
      <c r="I90" s="478" t="s">
        <v>465</v>
      </c>
      <c r="J90" s="475">
        <v>7260.0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7.0" customHeight="1">
      <c r="A91" s="456"/>
      <c r="B91" s="482"/>
      <c r="C91" s="482"/>
      <c r="D91" s="482"/>
      <c r="E91" s="482"/>
      <c r="F91" s="482"/>
      <c r="G91" s="482"/>
      <c r="H91" s="474" t="s">
        <v>404</v>
      </c>
      <c r="I91" s="478" t="s">
        <v>466</v>
      </c>
      <c r="J91" s="475">
        <v>3630.0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35.25" customHeight="1">
      <c r="A92" s="456"/>
      <c r="B92" s="234" t="s">
        <v>121</v>
      </c>
      <c r="C92" s="484" t="s">
        <v>104</v>
      </c>
      <c r="D92" s="483">
        <v>34760.0</v>
      </c>
      <c r="E92" s="492"/>
      <c r="F92" s="493"/>
      <c r="G92" s="488">
        <v>34760.0</v>
      </c>
      <c r="H92" s="474" t="s">
        <v>459</v>
      </c>
      <c r="I92" s="478" t="s">
        <v>467</v>
      </c>
      <c r="J92" s="475">
        <v>6160.0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2.5" customHeight="1">
      <c r="A93" s="456"/>
      <c r="B93" s="477"/>
      <c r="C93" s="477"/>
      <c r="D93" s="477"/>
      <c r="E93" s="477"/>
      <c r="F93" s="477"/>
      <c r="G93" s="477"/>
      <c r="H93" s="474" t="s">
        <v>461</v>
      </c>
      <c r="I93" s="478" t="s">
        <v>468</v>
      </c>
      <c r="J93" s="475">
        <v>7480.0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4.0" customHeight="1">
      <c r="A94" s="456"/>
      <c r="B94" s="477"/>
      <c r="C94" s="477"/>
      <c r="D94" s="477"/>
      <c r="E94" s="477"/>
      <c r="F94" s="477"/>
      <c r="G94" s="477"/>
      <c r="H94" s="474" t="s">
        <v>400</v>
      </c>
      <c r="I94" s="478" t="s">
        <v>469</v>
      </c>
      <c r="J94" s="475">
        <v>7480.0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7.75" customHeight="1">
      <c r="A95" s="456"/>
      <c r="B95" s="477"/>
      <c r="C95" s="477"/>
      <c r="D95" s="477"/>
      <c r="E95" s="477"/>
      <c r="F95" s="477"/>
      <c r="G95" s="477"/>
      <c r="H95" s="474" t="s">
        <v>464</v>
      </c>
      <c r="I95" s="478" t="s">
        <v>470</v>
      </c>
      <c r="J95" s="475">
        <v>7480.0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38.25" customHeight="1">
      <c r="A96" s="456"/>
      <c r="B96" s="482"/>
      <c r="C96" s="482"/>
      <c r="D96" s="482"/>
      <c r="E96" s="482"/>
      <c r="F96" s="482"/>
      <c r="G96" s="482"/>
      <c r="H96" s="474" t="s">
        <v>404</v>
      </c>
      <c r="I96" s="494" t="s">
        <v>471</v>
      </c>
      <c r="J96" s="475">
        <v>6160.0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1.0" customHeight="1">
      <c r="A97" s="485"/>
      <c r="B97" s="491" t="s">
        <v>122</v>
      </c>
      <c r="C97" s="464" t="s">
        <v>123</v>
      </c>
      <c r="D97" s="465"/>
      <c r="E97" s="466"/>
      <c r="F97" s="467"/>
      <c r="G97" s="468"/>
      <c r="H97" s="466"/>
      <c r="I97" s="467"/>
      <c r="J97" s="469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4.0" customHeight="1">
      <c r="A98" s="456"/>
      <c r="B98" s="234" t="s">
        <v>124</v>
      </c>
      <c r="C98" s="471" t="s">
        <v>125</v>
      </c>
      <c r="D98" s="483">
        <v>50000.0</v>
      </c>
      <c r="E98" s="484" t="s">
        <v>472</v>
      </c>
      <c r="F98" s="488" t="s">
        <v>473</v>
      </c>
      <c r="G98" s="483">
        <v>50000.0</v>
      </c>
      <c r="H98" s="495" t="s">
        <v>474</v>
      </c>
      <c r="I98" s="478" t="s">
        <v>475</v>
      </c>
      <c r="J98" s="475">
        <v>10000.0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5.5" customHeight="1">
      <c r="A99" s="456"/>
      <c r="B99" s="477"/>
      <c r="C99" s="477"/>
      <c r="D99" s="477"/>
      <c r="E99" s="477"/>
      <c r="F99" s="477"/>
      <c r="G99" s="477"/>
      <c r="H99" s="482"/>
      <c r="I99" s="478" t="s">
        <v>476</v>
      </c>
      <c r="J99" s="475">
        <v>15000.0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37.5" customHeight="1">
      <c r="A100" s="456"/>
      <c r="B100" s="482"/>
      <c r="C100" s="482"/>
      <c r="D100" s="482"/>
      <c r="E100" s="482"/>
      <c r="F100" s="482"/>
      <c r="G100" s="482"/>
      <c r="H100" s="474" t="s">
        <v>477</v>
      </c>
      <c r="I100" s="478" t="s">
        <v>478</v>
      </c>
      <c r="J100" s="475">
        <v>25000.0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33.75" customHeight="1">
      <c r="A101" s="456"/>
      <c r="B101" s="234" t="s">
        <v>126</v>
      </c>
      <c r="C101" s="471" t="s">
        <v>127</v>
      </c>
      <c r="D101" s="483">
        <v>50000.0</v>
      </c>
      <c r="E101" s="484" t="s">
        <v>479</v>
      </c>
      <c r="F101" s="488" t="s">
        <v>480</v>
      </c>
      <c r="G101" s="483">
        <v>50000.0</v>
      </c>
      <c r="H101" s="474" t="s">
        <v>481</v>
      </c>
      <c r="I101" s="478" t="s">
        <v>482</v>
      </c>
      <c r="J101" s="475">
        <v>30000.0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57.75" customHeight="1">
      <c r="A102" s="456"/>
      <c r="B102" s="482"/>
      <c r="C102" s="482"/>
      <c r="D102" s="482"/>
      <c r="E102" s="482"/>
      <c r="F102" s="482"/>
      <c r="G102" s="482"/>
      <c r="H102" s="474" t="s">
        <v>483</v>
      </c>
      <c r="I102" s="478" t="s">
        <v>484</v>
      </c>
      <c r="J102" s="475">
        <v>20000.0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>
      <c r="A103" s="456"/>
      <c r="B103" s="496">
        <v>7.0</v>
      </c>
      <c r="C103" s="497" t="s">
        <v>246</v>
      </c>
      <c r="D103" s="465"/>
      <c r="E103" s="466"/>
      <c r="F103" s="467"/>
      <c r="G103" s="468"/>
      <c r="H103" s="466"/>
      <c r="I103" s="467"/>
      <c r="J103" s="469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44.25" customHeight="1">
      <c r="A104" s="456"/>
      <c r="B104" s="231" t="s">
        <v>247</v>
      </c>
      <c r="C104" s="179" t="s">
        <v>248</v>
      </c>
      <c r="D104" s="498">
        <v>4000.0</v>
      </c>
      <c r="E104" s="474" t="s">
        <v>485</v>
      </c>
      <c r="F104" s="499" t="s">
        <v>486</v>
      </c>
      <c r="G104" s="498">
        <v>4000.0</v>
      </c>
      <c r="H104" s="474" t="s">
        <v>487</v>
      </c>
      <c r="I104" s="500" t="s">
        <v>488</v>
      </c>
      <c r="J104" s="498">
        <v>4000.0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42.0" customHeight="1">
      <c r="A105" s="456"/>
      <c r="B105" s="231" t="s">
        <v>249</v>
      </c>
      <c r="C105" s="179" t="s">
        <v>250</v>
      </c>
      <c r="D105" s="498">
        <v>3000.0</v>
      </c>
      <c r="E105" s="474" t="s">
        <v>485</v>
      </c>
      <c r="F105" s="499" t="s">
        <v>486</v>
      </c>
      <c r="G105" s="498">
        <v>3000.0</v>
      </c>
      <c r="H105" s="474" t="s">
        <v>489</v>
      </c>
      <c r="I105" s="500" t="s">
        <v>490</v>
      </c>
      <c r="J105" s="498">
        <v>3000.0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48.75" customHeight="1">
      <c r="A106" s="456"/>
      <c r="B106" s="231" t="s">
        <v>255</v>
      </c>
      <c r="C106" s="179" t="s">
        <v>256</v>
      </c>
      <c r="D106" s="498">
        <v>7000.0</v>
      </c>
      <c r="E106" s="474" t="s">
        <v>485</v>
      </c>
      <c r="F106" s="499" t="s">
        <v>486</v>
      </c>
      <c r="G106" s="498">
        <v>7000.0</v>
      </c>
      <c r="H106" s="474" t="s">
        <v>491</v>
      </c>
      <c r="I106" s="500" t="s">
        <v>492</v>
      </c>
      <c r="J106" s="498">
        <v>7000.0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38.25" customHeight="1">
      <c r="A107" s="456"/>
      <c r="B107" s="470" t="s">
        <v>251</v>
      </c>
      <c r="C107" s="501" t="s">
        <v>252</v>
      </c>
      <c r="D107" s="472">
        <v>2250.0</v>
      </c>
      <c r="E107" s="484" t="s">
        <v>493</v>
      </c>
      <c r="F107" s="488" t="s">
        <v>494</v>
      </c>
      <c r="G107" s="473">
        <v>2250.0</v>
      </c>
      <c r="H107" s="484" t="s">
        <v>495</v>
      </c>
      <c r="I107" s="502" t="s">
        <v>496</v>
      </c>
      <c r="J107" s="481">
        <v>1450.0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30.0" customHeight="1">
      <c r="A108" s="456"/>
      <c r="B108" s="482"/>
      <c r="C108" s="482"/>
      <c r="D108" s="482"/>
      <c r="E108" s="482"/>
      <c r="F108" s="482"/>
      <c r="G108" s="482"/>
      <c r="H108" s="482"/>
      <c r="I108" s="482"/>
      <c r="J108" s="481">
        <v>800.0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81.0" customHeight="1">
      <c r="A109" s="456"/>
      <c r="B109" s="503" t="s">
        <v>253</v>
      </c>
      <c r="C109" s="479" t="s">
        <v>254</v>
      </c>
      <c r="D109" s="504">
        <v>2500.0</v>
      </c>
      <c r="E109" s="479" t="s">
        <v>493</v>
      </c>
      <c r="F109" s="505" t="s">
        <v>497</v>
      </c>
      <c r="G109" s="506">
        <v>2500.0</v>
      </c>
      <c r="H109" s="479" t="s">
        <v>498</v>
      </c>
      <c r="I109" s="507" t="s">
        <v>499</v>
      </c>
      <c r="J109" s="481">
        <v>2500.0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53.25" customHeight="1">
      <c r="A110" s="456"/>
      <c r="B110" s="496">
        <v>9.0</v>
      </c>
      <c r="C110" s="497" t="s">
        <v>286</v>
      </c>
      <c r="D110" s="508"/>
      <c r="E110" s="509"/>
      <c r="F110" s="510"/>
      <c r="G110" s="508"/>
      <c r="H110" s="511"/>
      <c r="I110" s="510"/>
      <c r="J110" s="508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52.5" customHeight="1">
      <c r="A111" s="456"/>
      <c r="B111" s="512">
        <v>43839.0</v>
      </c>
      <c r="C111" s="479" t="s">
        <v>287</v>
      </c>
      <c r="D111" s="513">
        <v>18000.0</v>
      </c>
      <c r="E111" s="514" t="s">
        <v>500</v>
      </c>
      <c r="F111" s="479" t="s">
        <v>501</v>
      </c>
      <c r="G111" s="513">
        <v>18000.0</v>
      </c>
      <c r="H111" s="515" t="s">
        <v>502</v>
      </c>
      <c r="I111" s="481" t="s">
        <v>503</v>
      </c>
      <c r="J111" s="481">
        <v>18000.0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53.25" customHeight="1">
      <c r="A112" s="456"/>
      <c r="B112" s="512">
        <v>43870.0</v>
      </c>
      <c r="C112" s="479" t="s">
        <v>289</v>
      </c>
      <c r="D112" s="513">
        <v>30000.0</v>
      </c>
      <c r="E112" s="514" t="s">
        <v>500</v>
      </c>
      <c r="F112" s="479" t="s">
        <v>504</v>
      </c>
      <c r="G112" s="513">
        <v>30000.0</v>
      </c>
      <c r="H112" s="515" t="s">
        <v>502</v>
      </c>
      <c r="I112" s="481" t="s">
        <v>505</v>
      </c>
      <c r="J112" s="481">
        <v>30000.0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33.75" customHeight="1">
      <c r="A113" s="485"/>
      <c r="B113" s="516">
        <v>43899.0</v>
      </c>
      <c r="C113" s="484" t="s">
        <v>291</v>
      </c>
      <c r="D113" s="517">
        <v>30000.0</v>
      </c>
      <c r="E113" s="484" t="s">
        <v>485</v>
      </c>
      <c r="F113" s="488" t="s">
        <v>506</v>
      </c>
      <c r="G113" s="517">
        <v>30000.0</v>
      </c>
      <c r="H113" s="515" t="s">
        <v>507</v>
      </c>
      <c r="I113" s="481" t="s">
        <v>508</v>
      </c>
      <c r="J113" s="481">
        <v>10000.0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30.75" customHeight="1">
      <c r="A114" s="485"/>
      <c r="B114" s="477"/>
      <c r="C114" s="477"/>
      <c r="D114" s="477"/>
      <c r="E114" s="477"/>
      <c r="F114" s="477"/>
      <c r="G114" s="477"/>
      <c r="H114" s="515" t="s">
        <v>509</v>
      </c>
      <c r="I114" s="481" t="s">
        <v>510</v>
      </c>
      <c r="J114" s="481">
        <v>10000.0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31.5" customHeight="1">
      <c r="A115" s="485"/>
      <c r="B115" s="482"/>
      <c r="C115" s="482"/>
      <c r="D115" s="482"/>
      <c r="E115" s="482"/>
      <c r="F115" s="482"/>
      <c r="G115" s="482"/>
      <c r="H115" s="515" t="s">
        <v>511</v>
      </c>
      <c r="I115" s="481" t="s">
        <v>512</v>
      </c>
      <c r="J115" s="481">
        <v>10000.0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35.25" customHeight="1">
      <c r="A116" s="485"/>
      <c r="B116" s="491" t="s">
        <v>513</v>
      </c>
      <c r="C116" s="518" t="s">
        <v>514</v>
      </c>
      <c r="D116" s="508"/>
      <c r="E116" s="509"/>
      <c r="F116" s="519"/>
      <c r="G116" s="508"/>
      <c r="H116" s="511"/>
      <c r="I116" s="510"/>
      <c r="J116" s="508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57.0" customHeight="1">
      <c r="A117" s="485"/>
      <c r="B117" s="231" t="s">
        <v>323</v>
      </c>
      <c r="C117" s="179" t="s">
        <v>324</v>
      </c>
      <c r="D117" s="475">
        <v>150798.0</v>
      </c>
      <c r="E117" s="474" t="s">
        <v>515</v>
      </c>
      <c r="F117" s="499" t="s">
        <v>516</v>
      </c>
      <c r="G117" s="475">
        <v>150798.0</v>
      </c>
      <c r="H117" s="520" t="s">
        <v>517</v>
      </c>
      <c r="I117" s="499"/>
      <c r="J117" s="475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55.5" customHeight="1">
      <c r="A118" s="485"/>
      <c r="B118" s="231" t="s">
        <v>326</v>
      </c>
      <c r="C118" s="179" t="s">
        <v>327</v>
      </c>
      <c r="D118" s="475">
        <v>49000.0</v>
      </c>
      <c r="E118" s="474" t="s">
        <v>518</v>
      </c>
      <c r="F118" s="499" t="s">
        <v>519</v>
      </c>
      <c r="G118" s="475">
        <v>49000.0</v>
      </c>
      <c r="H118" s="520" t="s">
        <v>520</v>
      </c>
      <c r="I118" s="481" t="s">
        <v>521</v>
      </c>
      <c r="J118" s="521">
        <v>18000.0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66.75" customHeight="1">
      <c r="A119" s="485"/>
      <c r="B119" s="503" t="s">
        <v>346</v>
      </c>
      <c r="C119" s="479" t="s">
        <v>347</v>
      </c>
      <c r="D119" s="481">
        <v>45202.0</v>
      </c>
      <c r="E119" s="522" t="s">
        <v>522</v>
      </c>
      <c r="F119" s="505" t="s">
        <v>523</v>
      </c>
      <c r="G119" s="481">
        <v>45202.0</v>
      </c>
      <c r="H119" s="515" t="s">
        <v>524</v>
      </c>
      <c r="I119" s="481" t="s">
        <v>525</v>
      </c>
      <c r="J119" s="481">
        <v>45202.0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49.5" customHeight="1">
      <c r="A120" s="485"/>
      <c r="B120" s="470" t="s">
        <v>349</v>
      </c>
      <c r="C120" s="484" t="s">
        <v>350</v>
      </c>
      <c r="D120" s="488">
        <v>18000.0</v>
      </c>
      <c r="E120" s="484" t="s">
        <v>526</v>
      </c>
      <c r="F120" s="484" t="s">
        <v>527</v>
      </c>
      <c r="G120" s="488">
        <v>18000.0</v>
      </c>
      <c r="H120" s="515" t="s">
        <v>528</v>
      </c>
      <c r="I120" s="481" t="s">
        <v>529</v>
      </c>
      <c r="J120" s="481">
        <v>13860.0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9.25" customHeight="1">
      <c r="A121" s="485"/>
      <c r="B121" s="477"/>
      <c r="C121" s="477"/>
      <c r="D121" s="477"/>
      <c r="E121" s="477"/>
      <c r="F121" s="477"/>
      <c r="G121" s="477"/>
      <c r="H121" s="479" t="s">
        <v>406</v>
      </c>
      <c r="I121" s="475" t="s">
        <v>530</v>
      </c>
      <c r="J121" s="475">
        <v>900.0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33.75" customHeight="1">
      <c r="A122" s="485"/>
      <c r="B122" s="482"/>
      <c r="C122" s="482"/>
      <c r="D122" s="482"/>
      <c r="E122" s="482"/>
      <c r="F122" s="482"/>
      <c r="G122" s="482"/>
      <c r="H122" s="479" t="s">
        <v>408</v>
      </c>
      <c r="I122" s="475" t="s">
        <v>531</v>
      </c>
      <c r="J122" s="475">
        <v>3240.0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33.75" customHeight="1">
      <c r="A123" s="485"/>
      <c r="B123" s="470" t="s">
        <v>351</v>
      </c>
      <c r="C123" s="484" t="s">
        <v>352</v>
      </c>
      <c r="D123" s="488">
        <v>18000.0</v>
      </c>
      <c r="E123" s="484" t="s">
        <v>532</v>
      </c>
      <c r="F123" s="484" t="s">
        <v>533</v>
      </c>
      <c r="G123" s="488">
        <v>18000.0</v>
      </c>
      <c r="H123" s="515" t="s">
        <v>528</v>
      </c>
      <c r="I123" s="481" t="s">
        <v>534</v>
      </c>
      <c r="J123" s="481">
        <v>13860.0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6.25" customHeight="1">
      <c r="A124" s="485"/>
      <c r="B124" s="477"/>
      <c r="C124" s="477"/>
      <c r="D124" s="477"/>
      <c r="E124" s="477"/>
      <c r="F124" s="477"/>
      <c r="G124" s="477"/>
      <c r="H124" s="479" t="s">
        <v>406</v>
      </c>
      <c r="I124" s="475" t="s">
        <v>535</v>
      </c>
      <c r="J124" s="475">
        <v>900.0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5.5" customHeight="1">
      <c r="A125" s="485"/>
      <c r="B125" s="482"/>
      <c r="C125" s="482"/>
      <c r="D125" s="482"/>
      <c r="E125" s="482"/>
      <c r="F125" s="482"/>
      <c r="G125" s="482"/>
      <c r="H125" s="479" t="s">
        <v>408</v>
      </c>
      <c r="I125" s="475" t="s">
        <v>536</v>
      </c>
      <c r="J125" s="475">
        <v>3240.0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33.75" customHeight="1">
      <c r="A126" s="485"/>
      <c r="B126" s="470" t="s">
        <v>353</v>
      </c>
      <c r="C126" s="484" t="s">
        <v>354</v>
      </c>
      <c r="D126" s="488">
        <v>18000.0</v>
      </c>
      <c r="E126" s="484" t="s">
        <v>537</v>
      </c>
      <c r="F126" s="484" t="s">
        <v>538</v>
      </c>
      <c r="G126" s="488">
        <v>18000.0</v>
      </c>
      <c r="H126" s="515" t="s">
        <v>539</v>
      </c>
      <c r="I126" s="481" t="s">
        <v>540</v>
      </c>
      <c r="J126" s="481">
        <v>13860.0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5.5" customHeight="1">
      <c r="A127" s="485"/>
      <c r="B127" s="477"/>
      <c r="C127" s="477"/>
      <c r="D127" s="477"/>
      <c r="E127" s="477"/>
      <c r="F127" s="477"/>
      <c r="G127" s="477"/>
      <c r="H127" s="479" t="s">
        <v>406</v>
      </c>
      <c r="I127" s="475" t="s">
        <v>535</v>
      </c>
      <c r="J127" s="475">
        <v>900.0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4.0" customHeight="1">
      <c r="A128" s="485"/>
      <c r="B128" s="482"/>
      <c r="C128" s="482"/>
      <c r="D128" s="482"/>
      <c r="E128" s="482"/>
      <c r="F128" s="482"/>
      <c r="G128" s="482"/>
      <c r="H128" s="479" t="s">
        <v>408</v>
      </c>
      <c r="I128" s="475" t="s">
        <v>536</v>
      </c>
      <c r="J128" s="475">
        <v>3240.0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39.0" customHeight="1">
      <c r="A129" s="485"/>
      <c r="B129" s="470" t="s">
        <v>355</v>
      </c>
      <c r="C129" s="484" t="s">
        <v>356</v>
      </c>
      <c r="D129" s="488">
        <v>10000.0</v>
      </c>
      <c r="E129" s="484" t="s">
        <v>541</v>
      </c>
      <c r="F129" s="484" t="s">
        <v>542</v>
      </c>
      <c r="G129" s="488">
        <v>10000.0</v>
      </c>
      <c r="H129" s="515" t="s">
        <v>539</v>
      </c>
      <c r="I129" s="481" t="s">
        <v>543</v>
      </c>
      <c r="J129" s="481">
        <v>7700.0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4.0" customHeight="1">
      <c r="A130" s="485"/>
      <c r="B130" s="477"/>
      <c r="C130" s="477"/>
      <c r="D130" s="477"/>
      <c r="E130" s="477"/>
      <c r="F130" s="477"/>
      <c r="G130" s="477"/>
      <c r="H130" s="479" t="s">
        <v>406</v>
      </c>
      <c r="I130" s="475" t="s">
        <v>530</v>
      </c>
      <c r="J130" s="475">
        <v>500.0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7.75" customHeight="1">
      <c r="A131" s="485"/>
      <c r="B131" s="482"/>
      <c r="C131" s="482"/>
      <c r="D131" s="482"/>
      <c r="E131" s="482"/>
      <c r="F131" s="482"/>
      <c r="G131" s="482"/>
      <c r="H131" s="479" t="s">
        <v>408</v>
      </c>
      <c r="I131" s="475" t="s">
        <v>531</v>
      </c>
      <c r="J131" s="475">
        <v>1800.0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39.0" customHeight="1">
      <c r="A132" s="485"/>
      <c r="B132" s="470" t="s">
        <v>357</v>
      </c>
      <c r="C132" s="484" t="s">
        <v>358</v>
      </c>
      <c r="D132" s="488">
        <v>9000.0</v>
      </c>
      <c r="E132" s="484" t="s">
        <v>544</v>
      </c>
      <c r="F132" s="484" t="s">
        <v>545</v>
      </c>
      <c r="G132" s="488">
        <v>9000.0</v>
      </c>
      <c r="H132" s="520" t="s">
        <v>528</v>
      </c>
      <c r="I132" s="475" t="s">
        <v>546</v>
      </c>
      <c r="J132" s="475">
        <v>6930.0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30.75" customHeight="1">
      <c r="A133" s="485"/>
      <c r="B133" s="477"/>
      <c r="C133" s="477"/>
      <c r="D133" s="477"/>
      <c r="E133" s="477"/>
      <c r="F133" s="477"/>
      <c r="G133" s="477"/>
      <c r="H133" s="479" t="s">
        <v>406</v>
      </c>
      <c r="I133" s="475" t="s">
        <v>530</v>
      </c>
      <c r="J133" s="475">
        <v>450.0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30.0" customHeight="1">
      <c r="A134" s="485"/>
      <c r="B134" s="477"/>
      <c r="C134" s="477"/>
      <c r="D134" s="482"/>
      <c r="E134" s="482"/>
      <c r="F134" s="482"/>
      <c r="G134" s="482"/>
      <c r="H134" s="479" t="s">
        <v>408</v>
      </c>
      <c r="I134" s="475" t="s">
        <v>531</v>
      </c>
      <c r="J134" s="475">
        <v>1620.0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30.0" customHeight="1">
      <c r="A135" s="485"/>
      <c r="B135" s="477"/>
      <c r="C135" s="477"/>
      <c r="D135" s="488">
        <v>6000.0</v>
      </c>
      <c r="E135" s="484" t="s">
        <v>547</v>
      </c>
      <c r="F135" s="484" t="s">
        <v>548</v>
      </c>
      <c r="G135" s="488">
        <v>6000.0</v>
      </c>
      <c r="H135" s="520" t="s">
        <v>528</v>
      </c>
      <c r="I135" s="475" t="s">
        <v>549</v>
      </c>
      <c r="J135" s="475">
        <v>4620.0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7.75" customHeight="1">
      <c r="A136" s="485"/>
      <c r="B136" s="477"/>
      <c r="C136" s="477"/>
      <c r="D136" s="477"/>
      <c r="E136" s="477"/>
      <c r="F136" s="477"/>
      <c r="G136" s="477"/>
      <c r="H136" s="479" t="s">
        <v>406</v>
      </c>
      <c r="I136" s="475" t="s">
        <v>530</v>
      </c>
      <c r="J136" s="475">
        <v>300.0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7.75" customHeight="1">
      <c r="A137" s="485"/>
      <c r="B137" s="477"/>
      <c r="C137" s="477"/>
      <c r="D137" s="482"/>
      <c r="E137" s="482"/>
      <c r="F137" s="482"/>
      <c r="G137" s="482"/>
      <c r="H137" s="479" t="s">
        <v>408</v>
      </c>
      <c r="I137" s="475" t="s">
        <v>531</v>
      </c>
      <c r="J137" s="475">
        <v>1080.0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35.25" customHeight="1">
      <c r="A138" s="485"/>
      <c r="B138" s="477"/>
      <c r="C138" s="477"/>
      <c r="D138" s="488">
        <v>3000.0</v>
      </c>
      <c r="E138" s="484" t="s">
        <v>550</v>
      </c>
      <c r="F138" s="484" t="s">
        <v>551</v>
      </c>
      <c r="G138" s="488">
        <v>3000.0</v>
      </c>
      <c r="H138" s="520" t="s">
        <v>528</v>
      </c>
      <c r="I138" s="475" t="s">
        <v>552</v>
      </c>
      <c r="J138" s="475">
        <v>2310.0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5.5" customHeight="1">
      <c r="A139" s="485"/>
      <c r="B139" s="477"/>
      <c r="C139" s="477"/>
      <c r="D139" s="477"/>
      <c r="E139" s="477"/>
      <c r="F139" s="477"/>
      <c r="G139" s="477"/>
      <c r="H139" s="479" t="s">
        <v>406</v>
      </c>
      <c r="I139" s="475" t="s">
        <v>530</v>
      </c>
      <c r="J139" s="475">
        <v>150.0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30.75" customHeight="1">
      <c r="A140" s="485"/>
      <c r="B140" s="477"/>
      <c r="C140" s="477"/>
      <c r="D140" s="482"/>
      <c r="E140" s="482"/>
      <c r="F140" s="482"/>
      <c r="G140" s="482"/>
      <c r="H140" s="479" t="s">
        <v>408</v>
      </c>
      <c r="I140" s="475" t="s">
        <v>531</v>
      </c>
      <c r="J140" s="475">
        <v>540.0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38.25" customHeight="1">
      <c r="A141" s="485"/>
      <c r="B141" s="477"/>
      <c r="C141" s="477"/>
      <c r="D141" s="488">
        <v>6000.0</v>
      </c>
      <c r="E141" s="484" t="s">
        <v>553</v>
      </c>
      <c r="F141" s="484" t="s">
        <v>554</v>
      </c>
      <c r="G141" s="488">
        <v>6000.0</v>
      </c>
      <c r="H141" s="520" t="s">
        <v>528</v>
      </c>
      <c r="I141" s="475" t="s">
        <v>555</v>
      </c>
      <c r="J141" s="475">
        <v>4620.0</v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7.75" customHeight="1">
      <c r="A142" s="485"/>
      <c r="B142" s="477"/>
      <c r="C142" s="477"/>
      <c r="D142" s="477"/>
      <c r="E142" s="477"/>
      <c r="F142" s="477"/>
      <c r="G142" s="477"/>
      <c r="H142" s="479" t="s">
        <v>406</v>
      </c>
      <c r="I142" s="475" t="s">
        <v>530</v>
      </c>
      <c r="J142" s="475">
        <v>300.0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31.5" customHeight="1">
      <c r="A143" s="485"/>
      <c r="B143" s="477"/>
      <c r="C143" s="477"/>
      <c r="D143" s="482"/>
      <c r="E143" s="482"/>
      <c r="F143" s="482"/>
      <c r="G143" s="482"/>
      <c r="H143" s="479" t="s">
        <v>408</v>
      </c>
      <c r="I143" s="475" t="s">
        <v>531</v>
      </c>
      <c r="J143" s="475">
        <v>1080.0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38.25" customHeight="1">
      <c r="A144" s="485"/>
      <c r="B144" s="477"/>
      <c r="C144" s="477"/>
      <c r="D144" s="488">
        <v>6000.0</v>
      </c>
      <c r="E144" s="484" t="s">
        <v>556</v>
      </c>
      <c r="F144" s="484" t="s">
        <v>557</v>
      </c>
      <c r="G144" s="488">
        <v>6000.0</v>
      </c>
      <c r="H144" s="520" t="s">
        <v>528</v>
      </c>
      <c r="I144" s="475" t="s">
        <v>558</v>
      </c>
      <c r="J144" s="475">
        <v>4620.0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4.0" customHeight="1">
      <c r="A145" s="485"/>
      <c r="B145" s="477"/>
      <c r="C145" s="477"/>
      <c r="D145" s="477"/>
      <c r="E145" s="477"/>
      <c r="F145" s="477"/>
      <c r="G145" s="477"/>
      <c r="H145" s="479" t="s">
        <v>406</v>
      </c>
      <c r="I145" s="475" t="s">
        <v>530</v>
      </c>
      <c r="J145" s="475">
        <v>300.0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31.5" customHeight="1">
      <c r="A146" s="485"/>
      <c r="B146" s="482"/>
      <c r="C146" s="482"/>
      <c r="D146" s="482"/>
      <c r="E146" s="482"/>
      <c r="F146" s="482"/>
      <c r="G146" s="482"/>
      <c r="H146" s="479" t="s">
        <v>408</v>
      </c>
      <c r="I146" s="475" t="s">
        <v>531</v>
      </c>
      <c r="J146" s="475">
        <v>1080.0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34.5" customHeight="1">
      <c r="A147" s="485"/>
      <c r="B147" s="470" t="s">
        <v>359</v>
      </c>
      <c r="C147" s="484" t="s">
        <v>559</v>
      </c>
      <c r="D147" s="488">
        <v>12500.0</v>
      </c>
      <c r="E147" s="484" t="s">
        <v>560</v>
      </c>
      <c r="F147" s="484" t="s">
        <v>561</v>
      </c>
      <c r="G147" s="488">
        <v>12500.0</v>
      </c>
      <c r="H147" s="520" t="s">
        <v>539</v>
      </c>
      <c r="I147" s="475" t="s">
        <v>562</v>
      </c>
      <c r="J147" s="475">
        <v>9625.0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7.75" customHeight="1">
      <c r="A148" s="485"/>
      <c r="B148" s="477"/>
      <c r="C148" s="477"/>
      <c r="D148" s="477"/>
      <c r="E148" s="477"/>
      <c r="F148" s="477"/>
      <c r="G148" s="477"/>
      <c r="H148" s="479" t="s">
        <v>406</v>
      </c>
      <c r="I148" s="475" t="s">
        <v>535</v>
      </c>
      <c r="J148" s="475">
        <v>625.0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7.75" customHeight="1">
      <c r="A149" s="485"/>
      <c r="B149" s="482"/>
      <c r="C149" s="482"/>
      <c r="D149" s="482"/>
      <c r="E149" s="482"/>
      <c r="F149" s="482"/>
      <c r="G149" s="482"/>
      <c r="H149" s="479" t="s">
        <v>408</v>
      </c>
      <c r="I149" s="475" t="s">
        <v>536</v>
      </c>
      <c r="J149" s="475">
        <v>2250.0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30.75" customHeight="1">
      <c r="A150" s="485"/>
      <c r="B150" s="470" t="s">
        <v>361</v>
      </c>
      <c r="C150" s="484" t="s">
        <v>362</v>
      </c>
      <c r="D150" s="488">
        <v>12500.0</v>
      </c>
      <c r="E150" s="484" t="s">
        <v>563</v>
      </c>
      <c r="F150" s="484" t="s">
        <v>564</v>
      </c>
      <c r="G150" s="488">
        <v>12500.0</v>
      </c>
      <c r="H150" s="520" t="s">
        <v>539</v>
      </c>
      <c r="I150" s="475" t="s">
        <v>565</v>
      </c>
      <c r="J150" s="475">
        <v>9625.0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7.75" customHeight="1">
      <c r="A151" s="485"/>
      <c r="B151" s="477"/>
      <c r="C151" s="477"/>
      <c r="D151" s="477"/>
      <c r="E151" s="477"/>
      <c r="F151" s="477"/>
      <c r="G151" s="477"/>
      <c r="H151" s="479" t="s">
        <v>406</v>
      </c>
      <c r="I151" s="475" t="s">
        <v>535</v>
      </c>
      <c r="J151" s="475">
        <v>625.0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34.5" customHeight="1">
      <c r="A152" s="485"/>
      <c r="B152" s="482"/>
      <c r="C152" s="482"/>
      <c r="D152" s="482"/>
      <c r="E152" s="482"/>
      <c r="F152" s="482"/>
      <c r="G152" s="482"/>
      <c r="H152" s="479" t="s">
        <v>408</v>
      </c>
      <c r="I152" s="475" t="s">
        <v>536</v>
      </c>
      <c r="J152" s="475">
        <v>2250.0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36.75" customHeight="1">
      <c r="A153" s="485"/>
      <c r="B153" s="470" t="s">
        <v>365</v>
      </c>
      <c r="C153" s="471" t="s">
        <v>366</v>
      </c>
      <c r="D153" s="475">
        <v>11660.0</v>
      </c>
      <c r="E153" s="520" t="s">
        <v>566</v>
      </c>
      <c r="F153" s="474"/>
      <c r="G153" s="475">
        <v>11660.0</v>
      </c>
      <c r="H153" s="474" t="s">
        <v>400</v>
      </c>
      <c r="I153" s="475" t="s">
        <v>567</v>
      </c>
      <c r="J153" s="475">
        <v>11660.0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52.5" customHeight="1">
      <c r="A154" s="485"/>
      <c r="B154" s="482"/>
      <c r="C154" s="482"/>
      <c r="D154" s="475">
        <v>14520.0</v>
      </c>
      <c r="E154" s="520" t="s">
        <v>568</v>
      </c>
      <c r="F154" s="474"/>
      <c r="G154" s="475">
        <v>14520.0</v>
      </c>
      <c r="H154" s="474" t="s">
        <v>464</v>
      </c>
      <c r="I154" s="475" t="s">
        <v>569</v>
      </c>
      <c r="J154" s="475">
        <v>14520.0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30.0" customHeight="1">
      <c r="A155" s="523"/>
      <c r="B155" s="524" t="s">
        <v>570</v>
      </c>
      <c r="C155" s="452"/>
      <c r="D155" s="525">
        <f>SUM(D11:D154)</f>
        <v>980990</v>
      </c>
      <c r="E155" s="526"/>
      <c r="F155" s="527"/>
      <c r="G155" s="525">
        <f>SUM(G11:G154)</f>
        <v>980990</v>
      </c>
      <c r="H155" s="526"/>
      <c r="I155" s="527"/>
      <c r="J155" s="525">
        <f>SUM(J11:J154)</f>
        <v>799192</v>
      </c>
      <c r="K155" s="528"/>
      <c r="L155" s="528"/>
      <c r="M155" s="528"/>
      <c r="N155" s="528"/>
      <c r="O155" s="528"/>
      <c r="P155" s="528"/>
      <c r="Q155" s="528"/>
      <c r="R155" s="528"/>
      <c r="S155" s="528"/>
      <c r="T155" s="528"/>
      <c r="U155" s="528"/>
      <c r="V155" s="528"/>
      <c r="W155" s="528"/>
      <c r="X155" s="528"/>
      <c r="Y155" s="528"/>
      <c r="Z155" s="528"/>
    </row>
    <row r="156" ht="43.5" customHeight="1">
      <c r="A156" s="26"/>
      <c r="B156" s="450" t="s">
        <v>571</v>
      </c>
      <c r="C156" s="451"/>
      <c r="D156" s="452"/>
      <c r="E156" s="453" t="s">
        <v>380</v>
      </c>
      <c r="F156" s="451"/>
      <c r="G156" s="451"/>
      <c r="H156" s="451"/>
      <c r="I156" s="451"/>
      <c r="J156" s="452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52.5" customHeight="1">
      <c r="A157" s="529"/>
      <c r="B157" s="470" t="s">
        <v>317</v>
      </c>
      <c r="C157" s="484" t="s">
        <v>318</v>
      </c>
      <c r="D157" s="472">
        <v>30000.0</v>
      </c>
      <c r="E157" s="484" t="s">
        <v>572</v>
      </c>
      <c r="F157" s="488" t="s">
        <v>573</v>
      </c>
      <c r="G157" s="488">
        <v>30000.0</v>
      </c>
      <c r="H157" s="484" t="s">
        <v>574</v>
      </c>
      <c r="I157" s="475" t="s">
        <v>575</v>
      </c>
      <c r="J157" s="498">
        <v>20000.0</v>
      </c>
      <c r="K157" s="530"/>
      <c r="L157" s="530"/>
      <c r="M157" s="530"/>
      <c r="N157" s="530"/>
      <c r="O157" s="530"/>
      <c r="P157" s="530"/>
      <c r="Q157" s="530"/>
      <c r="R157" s="530"/>
      <c r="S157" s="530"/>
      <c r="T157" s="530"/>
      <c r="U157" s="530"/>
      <c r="V157" s="530"/>
      <c r="W157" s="530"/>
      <c r="X157" s="530"/>
      <c r="Y157" s="530"/>
      <c r="Z157" s="530"/>
    </row>
    <row r="158" ht="33.0" customHeight="1">
      <c r="A158" s="529"/>
      <c r="B158" s="482"/>
      <c r="C158" s="482"/>
      <c r="D158" s="482"/>
      <c r="E158" s="482"/>
      <c r="F158" s="482"/>
      <c r="G158" s="482"/>
      <c r="H158" s="482"/>
      <c r="I158" s="475" t="s">
        <v>576</v>
      </c>
      <c r="J158" s="475">
        <v>10000.0</v>
      </c>
      <c r="K158" s="530"/>
      <c r="L158" s="530"/>
      <c r="M158" s="530"/>
      <c r="N158" s="530"/>
      <c r="O158" s="530"/>
      <c r="P158" s="530"/>
      <c r="Q158" s="530"/>
      <c r="R158" s="530"/>
      <c r="S158" s="530"/>
      <c r="T158" s="530"/>
      <c r="U158" s="530"/>
      <c r="V158" s="530"/>
      <c r="W158" s="530"/>
      <c r="X158" s="530"/>
      <c r="Y158" s="530"/>
      <c r="Z158" s="530"/>
    </row>
    <row r="159" ht="24.0" customHeight="1">
      <c r="A159" s="523"/>
      <c r="B159" s="524" t="s">
        <v>570</v>
      </c>
      <c r="C159" s="452"/>
      <c r="D159" s="525">
        <f>SUM(D157:D158)</f>
        <v>30000</v>
      </c>
      <c r="E159" s="526"/>
      <c r="F159" s="527"/>
      <c r="G159" s="525">
        <f>SUM(G158)</f>
        <v>0</v>
      </c>
      <c r="H159" s="526"/>
      <c r="I159" s="527"/>
      <c r="J159" s="525">
        <f>SUM(J157:J158)</f>
        <v>30000</v>
      </c>
      <c r="K159" s="528"/>
      <c r="L159" s="528"/>
      <c r="M159" s="528"/>
      <c r="N159" s="528"/>
      <c r="O159" s="528"/>
      <c r="P159" s="528"/>
      <c r="Q159" s="528"/>
      <c r="R159" s="528"/>
      <c r="S159" s="528"/>
      <c r="T159" s="528"/>
      <c r="U159" s="528"/>
      <c r="V159" s="528"/>
      <c r="W159" s="528"/>
      <c r="X159" s="528"/>
      <c r="Y159" s="528"/>
      <c r="Z159" s="528"/>
    </row>
    <row r="160" ht="54.75" customHeight="1">
      <c r="A160" s="26"/>
      <c r="B160" s="450" t="s">
        <v>577</v>
      </c>
      <c r="C160" s="451"/>
      <c r="D160" s="452"/>
      <c r="E160" s="453" t="s">
        <v>380</v>
      </c>
      <c r="F160" s="451"/>
      <c r="G160" s="451"/>
      <c r="H160" s="451"/>
      <c r="I160" s="451"/>
      <c r="J160" s="452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2.75" customHeight="1">
      <c r="A161" s="456"/>
      <c r="B161" s="456"/>
      <c r="C161" s="458"/>
      <c r="D161" s="459"/>
      <c r="E161" s="458"/>
      <c r="F161" s="460"/>
      <c r="G161" s="461"/>
      <c r="H161" s="458"/>
      <c r="I161" s="460"/>
      <c r="J161" s="462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456"/>
      <c r="B162" s="456"/>
      <c r="C162" s="458"/>
      <c r="D162" s="459"/>
      <c r="E162" s="458"/>
      <c r="F162" s="460"/>
      <c r="G162" s="461"/>
      <c r="H162" s="458"/>
      <c r="I162" s="460"/>
      <c r="J162" s="462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456"/>
      <c r="B163" s="456"/>
      <c r="C163" s="458"/>
      <c r="D163" s="459"/>
      <c r="E163" s="458"/>
      <c r="F163" s="460"/>
      <c r="G163" s="461"/>
      <c r="H163" s="458"/>
      <c r="I163" s="460"/>
      <c r="J163" s="462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456"/>
      <c r="B164" s="456"/>
      <c r="C164" s="458"/>
      <c r="D164" s="459"/>
      <c r="E164" s="458"/>
      <c r="F164" s="460"/>
      <c r="G164" s="461"/>
      <c r="H164" s="458"/>
      <c r="I164" s="460"/>
      <c r="J164" s="462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456"/>
      <c r="B165" s="456"/>
      <c r="C165" s="458"/>
      <c r="D165" s="459"/>
      <c r="E165" s="458"/>
      <c r="F165" s="460"/>
      <c r="G165" s="461"/>
      <c r="H165" s="458"/>
      <c r="I165" s="460"/>
      <c r="J165" s="462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523"/>
      <c r="B166" s="531" t="s">
        <v>570</v>
      </c>
      <c r="C166" s="452"/>
      <c r="D166" s="532">
        <f>SUM(D161:D165)</f>
        <v>0</v>
      </c>
      <c r="E166" s="533"/>
      <c r="F166" s="534"/>
      <c r="G166" s="532">
        <f>SUM(G161:G165)</f>
        <v>0</v>
      </c>
      <c r="H166" s="533"/>
      <c r="I166" s="534"/>
      <c r="J166" s="532">
        <f>SUM(J161:J165)</f>
        <v>0</v>
      </c>
      <c r="K166" s="528"/>
      <c r="L166" s="528"/>
      <c r="M166" s="528"/>
      <c r="N166" s="528"/>
      <c r="O166" s="528"/>
      <c r="P166" s="528"/>
      <c r="Q166" s="528"/>
      <c r="R166" s="528"/>
      <c r="S166" s="528"/>
      <c r="T166" s="528"/>
      <c r="U166" s="528"/>
      <c r="V166" s="528"/>
      <c r="W166" s="528"/>
      <c r="X166" s="528"/>
      <c r="Y166" s="528"/>
      <c r="Z166" s="528"/>
    </row>
    <row r="167" ht="12.75" customHeight="1">
      <c r="A167" s="440"/>
      <c r="B167" s="531" t="s">
        <v>578</v>
      </c>
      <c r="C167" s="452"/>
      <c r="D167" s="532">
        <f>SUM(D155+D159+D166)</f>
        <v>1010990</v>
      </c>
      <c r="E167" s="533"/>
      <c r="F167" s="534"/>
      <c r="G167" s="532">
        <f>SUM(G155+G159+G166)</f>
        <v>980990</v>
      </c>
      <c r="H167" s="533"/>
      <c r="I167" s="534"/>
      <c r="J167" s="532">
        <f>SUM(J155+J159+J166)</f>
        <v>829192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535"/>
      <c r="B168" s="535"/>
      <c r="C168" s="535"/>
      <c r="D168" s="536"/>
      <c r="E168" s="535"/>
      <c r="F168" s="537"/>
      <c r="G168" s="538"/>
      <c r="H168" s="535"/>
      <c r="I168" s="535"/>
      <c r="J168" s="536"/>
      <c r="K168" s="535"/>
      <c r="L168" s="535"/>
      <c r="M168" s="535"/>
      <c r="N168" s="535"/>
      <c r="O168" s="535"/>
      <c r="P168" s="535"/>
      <c r="Q168" s="535"/>
      <c r="R168" s="535"/>
      <c r="S168" s="535"/>
      <c r="T168" s="535"/>
      <c r="U168" s="535"/>
      <c r="V168" s="535"/>
      <c r="W168" s="535"/>
      <c r="X168" s="535"/>
      <c r="Y168" s="535"/>
      <c r="Z168" s="535"/>
    </row>
    <row r="169" ht="12.75" customHeight="1">
      <c r="A169" s="440"/>
      <c r="B169" s="440"/>
      <c r="C169" s="440"/>
      <c r="D169" s="441"/>
      <c r="E169" s="440"/>
      <c r="F169" s="442"/>
      <c r="G169" s="449"/>
      <c r="H169" s="440"/>
      <c r="I169" s="7"/>
      <c r="J169" s="441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440"/>
      <c r="B170" s="440"/>
      <c r="C170" s="440"/>
      <c r="D170" s="441"/>
      <c r="E170" s="440"/>
      <c r="F170" s="442"/>
      <c r="G170" s="449"/>
      <c r="H170" s="440"/>
      <c r="I170" s="7"/>
      <c r="J170" s="441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440"/>
      <c r="B171" s="440"/>
      <c r="C171" s="440"/>
      <c r="D171" s="441"/>
      <c r="E171" s="440"/>
      <c r="F171" s="442"/>
      <c r="G171" s="449"/>
      <c r="H171" s="440"/>
      <c r="I171" s="7"/>
      <c r="J171" s="44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440"/>
      <c r="B172" s="440"/>
      <c r="C172" s="440"/>
      <c r="D172" s="441"/>
      <c r="E172" s="440"/>
      <c r="F172" s="442"/>
      <c r="G172" s="449"/>
      <c r="H172" s="440"/>
      <c r="I172" s="7"/>
      <c r="J172" s="441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440"/>
      <c r="B173" s="440"/>
      <c r="C173" s="440"/>
      <c r="D173" s="441"/>
      <c r="E173" s="440"/>
      <c r="F173" s="442"/>
      <c r="G173" s="449"/>
      <c r="H173" s="440"/>
      <c r="I173" s="7"/>
      <c r="J173" s="441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440"/>
      <c r="B174" s="440"/>
      <c r="C174" s="440"/>
      <c r="D174" s="441"/>
      <c r="E174" s="440"/>
      <c r="F174" s="442"/>
      <c r="G174" s="449"/>
      <c r="H174" s="440"/>
      <c r="I174" s="7"/>
      <c r="J174" s="441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440"/>
      <c r="B175" s="440"/>
      <c r="C175" s="440"/>
      <c r="D175" s="441"/>
      <c r="E175" s="440"/>
      <c r="F175" s="442"/>
      <c r="G175" s="449"/>
      <c r="H175" s="440"/>
      <c r="I175" s="7"/>
      <c r="J175" s="441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440"/>
      <c r="B176" s="440"/>
      <c r="C176" s="440"/>
      <c r="D176" s="441"/>
      <c r="E176" s="440"/>
      <c r="F176" s="442"/>
      <c r="G176" s="449"/>
      <c r="H176" s="440"/>
      <c r="I176" s="7"/>
      <c r="J176" s="441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440"/>
      <c r="B177" s="440"/>
      <c r="C177" s="440"/>
      <c r="D177" s="441"/>
      <c r="E177" s="440"/>
      <c r="F177" s="442"/>
      <c r="G177" s="449"/>
      <c r="H177" s="440"/>
      <c r="I177" s="7"/>
      <c r="J177" s="441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440"/>
      <c r="B178" s="440"/>
      <c r="C178" s="440"/>
      <c r="D178" s="441"/>
      <c r="E178" s="440"/>
      <c r="F178" s="442"/>
      <c r="G178" s="449"/>
      <c r="H178" s="440"/>
      <c r="I178" s="7"/>
      <c r="J178" s="441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440"/>
      <c r="B179" s="440"/>
      <c r="C179" s="440"/>
      <c r="D179" s="441"/>
      <c r="E179" s="440"/>
      <c r="F179" s="442"/>
      <c r="G179" s="449"/>
      <c r="H179" s="440"/>
      <c r="I179" s="7"/>
      <c r="J179" s="441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440"/>
      <c r="B180" s="440"/>
      <c r="C180" s="440"/>
      <c r="D180" s="441"/>
      <c r="E180" s="440"/>
      <c r="F180" s="442"/>
      <c r="G180" s="449"/>
      <c r="H180" s="440"/>
      <c r="I180" s="7"/>
      <c r="J180" s="441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440"/>
      <c r="B181" s="440"/>
      <c r="C181" s="440"/>
      <c r="D181" s="441"/>
      <c r="E181" s="440"/>
      <c r="F181" s="442"/>
      <c r="G181" s="449"/>
      <c r="H181" s="440"/>
      <c r="I181" s="7"/>
      <c r="J181" s="441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440"/>
      <c r="B182" s="440"/>
      <c r="C182" s="440"/>
      <c r="D182" s="441"/>
      <c r="E182" s="440"/>
      <c r="F182" s="442"/>
      <c r="G182" s="449"/>
      <c r="H182" s="440"/>
      <c r="I182" s="7"/>
      <c r="J182" s="441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440"/>
      <c r="B183" s="440"/>
      <c r="C183" s="440"/>
      <c r="D183" s="441"/>
      <c r="E183" s="440"/>
      <c r="F183" s="442"/>
      <c r="G183" s="449"/>
      <c r="H183" s="440"/>
      <c r="I183" s="7"/>
      <c r="J183" s="441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440"/>
      <c r="B184" s="440"/>
      <c r="C184" s="440"/>
      <c r="D184" s="441"/>
      <c r="E184" s="440"/>
      <c r="F184" s="442"/>
      <c r="G184" s="449"/>
      <c r="H184" s="440"/>
      <c r="I184" s="7"/>
      <c r="J184" s="441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440"/>
      <c r="B185" s="440"/>
      <c r="C185" s="440"/>
      <c r="D185" s="441"/>
      <c r="E185" s="440"/>
      <c r="F185" s="442"/>
      <c r="G185" s="449"/>
      <c r="H185" s="440"/>
      <c r="I185" s="7"/>
      <c r="J185" s="441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440"/>
      <c r="B186" s="440"/>
      <c r="C186" s="440"/>
      <c r="D186" s="441"/>
      <c r="E186" s="440"/>
      <c r="F186" s="442"/>
      <c r="G186" s="449"/>
      <c r="H186" s="440"/>
      <c r="I186" s="7"/>
      <c r="J186" s="441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440"/>
      <c r="B187" s="440"/>
      <c r="C187" s="440"/>
      <c r="D187" s="441"/>
      <c r="E187" s="440"/>
      <c r="F187" s="442"/>
      <c r="G187" s="449"/>
      <c r="H187" s="440"/>
      <c r="I187" s="7"/>
      <c r="J187" s="441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440"/>
      <c r="B188" s="440"/>
      <c r="C188" s="440"/>
      <c r="D188" s="441"/>
      <c r="E188" s="440"/>
      <c r="F188" s="442"/>
      <c r="G188" s="449"/>
      <c r="H188" s="440"/>
      <c r="I188" s="7"/>
      <c r="J188" s="441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440"/>
      <c r="B189" s="440"/>
      <c r="C189" s="440"/>
      <c r="D189" s="441"/>
      <c r="E189" s="440"/>
      <c r="F189" s="442"/>
      <c r="G189" s="449"/>
      <c r="H189" s="440"/>
      <c r="I189" s="7"/>
      <c r="J189" s="441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440"/>
      <c r="B190" s="440"/>
      <c r="C190" s="440"/>
      <c r="D190" s="441"/>
      <c r="E190" s="440"/>
      <c r="F190" s="442"/>
      <c r="G190" s="449"/>
      <c r="H190" s="440"/>
      <c r="I190" s="7"/>
      <c r="J190" s="441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440"/>
      <c r="B191" s="440"/>
      <c r="C191" s="440"/>
      <c r="D191" s="441"/>
      <c r="E191" s="440"/>
      <c r="F191" s="442"/>
      <c r="G191" s="449"/>
      <c r="H191" s="440"/>
      <c r="I191" s="7"/>
      <c r="J191" s="441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440"/>
      <c r="B192" s="440"/>
      <c r="C192" s="440"/>
      <c r="D192" s="441"/>
      <c r="E192" s="440"/>
      <c r="F192" s="442"/>
      <c r="G192" s="449"/>
      <c r="H192" s="440"/>
      <c r="I192" s="7"/>
      <c r="J192" s="441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440"/>
      <c r="B193" s="440"/>
      <c r="C193" s="440"/>
      <c r="D193" s="441"/>
      <c r="E193" s="440"/>
      <c r="F193" s="442"/>
      <c r="G193" s="449"/>
      <c r="H193" s="440"/>
      <c r="I193" s="7"/>
      <c r="J193" s="441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440"/>
      <c r="B194" s="440"/>
      <c r="C194" s="440"/>
      <c r="D194" s="441"/>
      <c r="E194" s="440"/>
      <c r="F194" s="442"/>
      <c r="G194" s="449"/>
      <c r="H194" s="440"/>
      <c r="I194" s="7"/>
      <c r="J194" s="441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440"/>
      <c r="B195" s="440"/>
      <c r="C195" s="440"/>
      <c r="D195" s="441"/>
      <c r="E195" s="440"/>
      <c r="F195" s="442"/>
      <c r="G195" s="449"/>
      <c r="H195" s="440"/>
      <c r="I195" s="7"/>
      <c r="J195" s="441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440"/>
      <c r="B196" s="440"/>
      <c r="C196" s="440"/>
      <c r="D196" s="441"/>
      <c r="E196" s="440"/>
      <c r="F196" s="442"/>
      <c r="G196" s="449"/>
      <c r="H196" s="440"/>
      <c r="I196" s="7"/>
      <c r="J196" s="441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440"/>
      <c r="B197" s="440"/>
      <c r="C197" s="440"/>
      <c r="D197" s="441"/>
      <c r="E197" s="440"/>
      <c r="F197" s="442"/>
      <c r="G197" s="449"/>
      <c r="H197" s="440"/>
      <c r="I197" s="7"/>
      <c r="J197" s="441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440"/>
      <c r="B198" s="440"/>
      <c r="C198" s="440"/>
      <c r="D198" s="441"/>
      <c r="E198" s="440"/>
      <c r="F198" s="442"/>
      <c r="G198" s="449"/>
      <c r="H198" s="440"/>
      <c r="I198" s="7"/>
      <c r="J198" s="441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440"/>
      <c r="B199" s="440"/>
      <c r="C199" s="440"/>
      <c r="D199" s="441"/>
      <c r="E199" s="440"/>
      <c r="F199" s="442"/>
      <c r="G199" s="449"/>
      <c r="H199" s="440"/>
      <c r="I199" s="7"/>
      <c r="J199" s="441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440"/>
      <c r="B200" s="440"/>
      <c r="C200" s="440"/>
      <c r="D200" s="441"/>
      <c r="E200" s="440"/>
      <c r="F200" s="442"/>
      <c r="G200" s="449"/>
      <c r="H200" s="440"/>
      <c r="I200" s="7"/>
      <c r="J200" s="441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440"/>
      <c r="B201" s="440"/>
      <c r="C201" s="440"/>
      <c r="D201" s="441"/>
      <c r="E201" s="440"/>
      <c r="F201" s="442"/>
      <c r="G201" s="449"/>
      <c r="H201" s="440"/>
      <c r="I201" s="7"/>
      <c r="J201" s="441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440"/>
      <c r="B202" s="440"/>
      <c r="C202" s="440"/>
      <c r="D202" s="441"/>
      <c r="E202" s="440"/>
      <c r="F202" s="442"/>
      <c r="G202" s="449"/>
      <c r="H202" s="440"/>
      <c r="I202" s="7"/>
      <c r="J202" s="441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440"/>
      <c r="B203" s="440"/>
      <c r="C203" s="440"/>
      <c r="D203" s="441"/>
      <c r="E203" s="440"/>
      <c r="F203" s="442"/>
      <c r="G203" s="449"/>
      <c r="H203" s="440"/>
      <c r="I203" s="7"/>
      <c r="J203" s="441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440"/>
      <c r="B204" s="440"/>
      <c r="C204" s="440"/>
      <c r="D204" s="441"/>
      <c r="E204" s="440"/>
      <c r="F204" s="442"/>
      <c r="G204" s="449"/>
      <c r="H204" s="440"/>
      <c r="I204" s="7"/>
      <c r="J204" s="441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440"/>
      <c r="B205" s="440"/>
      <c r="C205" s="440"/>
      <c r="D205" s="441"/>
      <c r="E205" s="440"/>
      <c r="F205" s="442"/>
      <c r="G205" s="449"/>
      <c r="H205" s="440"/>
      <c r="I205" s="7"/>
      <c r="J205" s="441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440"/>
      <c r="B206" s="440"/>
      <c r="C206" s="440"/>
      <c r="D206" s="441"/>
      <c r="E206" s="440"/>
      <c r="F206" s="442"/>
      <c r="G206" s="449"/>
      <c r="H206" s="440"/>
      <c r="I206" s="7"/>
      <c r="J206" s="441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440"/>
      <c r="B207" s="440"/>
      <c r="C207" s="440"/>
      <c r="D207" s="441"/>
      <c r="E207" s="440"/>
      <c r="F207" s="442"/>
      <c r="G207" s="449"/>
      <c r="H207" s="440"/>
      <c r="I207" s="7"/>
      <c r="J207" s="441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440"/>
      <c r="B208" s="440"/>
      <c r="C208" s="440"/>
      <c r="D208" s="441"/>
      <c r="E208" s="440"/>
      <c r="F208" s="442"/>
      <c r="G208" s="449"/>
      <c r="H208" s="440"/>
      <c r="I208" s="7"/>
      <c r="J208" s="441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440"/>
      <c r="B209" s="440"/>
      <c r="C209" s="440"/>
      <c r="D209" s="441"/>
      <c r="E209" s="440"/>
      <c r="F209" s="442"/>
      <c r="G209" s="449"/>
      <c r="H209" s="440"/>
      <c r="I209" s="7"/>
      <c r="J209" s="441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440"/>
      <c r="B210" s="440"/>
      <c r="C210" s="440"/>
      <c r="D210" s="441"/>
      <c r="E210" s="440"/>
      <c r="F210" s="442"/>
      <c r="G210" s="449"/>
      <c r="H210" s="440"/>
      <c r="I210" s="7"/>
      <c r="J210" s="441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440"/>
      <c r="B211" s="440"/>
      <c r="C211" s="440"/>
      <c r="D211" s="441"/>
      <c r="E211" s="440"/>
      <c r="F211" s="442"/>
      <c r="G211" s="449"/>
      <c r="H211" s="440"/>
      <c r="I211" s="7"/>
      <c r="J211" s="441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440"/>
      <c r="B212" s="440"/>
      <c r="C212" s="440"/>
      <c r="D212" s="441"/>
      <c r="E212" s="440"/>
      <c r="F212" s="442"/>
      <c r="G212" s="449"/>
      <c r="H212" s="440"/>
      <c r="I212" s="7"/>
      <c r="J212" s="441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440"/>
      <c r="B213" s="440"/>
      <c r="C213" s="440"/>
      <c r="D213" s="441"/>
      <c r="E213" s="440"/>
      <c r="F213" s="442"/>
      <c r="G213" s="449"/>
      <c r="H213" s="440"/>
      <c r="I213" s="7"/>
      <c r="J213" s="441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440"/>
      <c r="B214" s="440"/>
      <c r="C214" s="440"/>
      <c r="D214" s="441"/>
      <c r="E214" s="440"/>
      <c r="F214" s="442"/>
      <c r="G214" s="449"/>
      <c r="H214" s="440"/>
      <c r="I214" s="7"/>
      <c r="J214" s="441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440"/>
      <c r="B215" s="440"/>
      <c r="C215" s="440"/>
      <c r="D215" s="441"/>
      <c r="E215" s="440"/>
      <c r="F215" s="442"/>
      <c r="G215" s="449"/>
      <c r="H215" s="440"/>
      <c r="I215" s="7"/>
      <c r="J215" s="441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440"/>
      <c r="B216" s="440"/>
      <c r="C216" s="440"/>
      <c r="D216" s="441"/>
      <c r="E216" s="440"/>
      <c r="F216" s="442"/>
      <c r="G216" s="449"/>
      <c r="H216" s="440"/>
      <c r="I216" s="7"/>
      <c r="J216" s="441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440"/>
      <c r="B217" s="440"/>
      <c r="C217" s="440"/>
      <c r="D217" s="441"/>
      <c r="E217" s="440"/>
      <c r="F217" s="442"/>
      <c r="G217" s="449"/>
      <c r="H217" s="440"/>
      <c r="I217" s="7"/>
      <c r="J217" s="441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440"/>
      <c r="B218" s="440"/>
      <c r="C218" s="440"/>
      <c r="D218" s="441"/>
      <c r="E218" s="440"/>
      <c r="F218" s="442"/>
      <c r="G218" s="449"/>
      <c r="H218" s="440"/>
      <c r="I218" s="7"/>
      <c r="J218" s="441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440"/>
      <c r="B219" s="440"/>
      <c r="C219" s="440"/>
      <c r="D219" s="441"/>
      <c r="E219" s="440"/>
      <c r="F219" s="442"/>
      <c r="G219" s="449"/>
      <c r="H219" s="440"/>
      <c r="I219" s="7"/>
      <c r="J219" s="441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440"/>
      <c r="B220" s="440"/>
      <c r="C220" s="440"/>
      <c r="D220" s="441"/>
      <c r="E220" s="440"/>
      <c r="F220" s="442"/>
      <c r="G220" s="449"/>
      <c r="H220" s="440"/>
      <c r="I220" s="7"/>
      <c r="J220" s="441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440"/>
      <c r="B221" s="440"/>
      <c r="C221" s="440"/>
      <c r="D221" s="441"/>
      <c r="E221" s="440"/>
      <c r="F221" s="442"/>
      <c r="G221" s="449"/>
      <c r="H221" s="440"/>
      <c r="I221" s="7"/>
      <c r="J221" s="441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440"/>
      <c r="B222" s="440"/>
      <c r="C222" s="440"/>
      <c r="D222" s="441"/>
      <c r="E222" s="440"/>
      <c r="F222" s="442"/>
      <c r="G222" s="449"/>
      <c r="H222" s="440"/>
      <c r="I222" s="7"/>
      <c r="J222" s="441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440"/>
      <c r="B223" s="440"/>
      <c r="C223" s="440"/>
      <c r="D223" s="441"/>
      <c r="E223" s="440"/>
      <c r="F223" s="442"/>
      <c r="G223" s="449"/>
      <c r="H223" s="440"/>
      <c r="I223" s="7"/>
      <c r="J223" s="441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440"/>
      <c r="B224" s="440"/>
      <c r="C224" s="440"/>
      <c r="D224" s="441"/>
      <c r="E224" s="440"/>
      <c r="F224" s="442"/>
      <c r="G224" s="449"/>
      <c r="H224" s="440"/>
      <c r="I224" s="7"/>
      <c r="J224" s="441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440"/>
      <c r="B225" s="440"/>
      <c r="C225" s="440"/>
      <c r="D225" s="441"/>
      <c r="E225" s="440"/>
      <c r="F225" s="442"/>
      <c r="G225" s="449"/>
      <c r="H225" s="440"/>
      <c r="I225" s="7"/>
      <c r="J225" s="441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440"/>
      <c r="B226" s="440"/>
      <c r="C226" s="440"/>
      <c r="D226" s="441"/>
      <c r="E226" s="440"/>
      <c r="F226" s="442"/>
      <c r="G226" s="449"/>
      <c r="H226" s="440"/>
      <c r="I226" s="7"/>
      <c r="J226" s="441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440"/>
      <c r="B227" s="440"/>
      <c r="C227" s="440"/>
      <c r="D227" s="441"/>
      <c r="E227" s="440"/>
      <c r="F227" s="442"/>
      <c r="G227" s="449"/>
      <c r="H227" s="440"/>
      <c r="I227" s="7"/>
      <c r="J227" s="441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440"/>
      <c r="B228" s="440"/>
      <c r="C228" s="440"/>
      <c r="D228" s="441"/>
      <c r="E228" s="440"/>
      <c r="F228" s="442"/>
      <c r="G228" s="449"/>
      <c r="H228" s="440"/>
      <c r="I228" s="7"/>
      <c r="J228" s="441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440"/>
      <c r="B229" s="440"/>
      <c r="C229" s="440"/>
      <c r="D229" s="441"/>
      <c r="E229" s="440"/>
      <c r="F229" s="442"/>
      <c r="G229" s="449"/>
      <c r="H229" s="440"/>
      <c r="I229" s="7"/>
      <c r="J229" s="441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440"/>
      <c r="B230" s="440"/>
      <c r="C230" s="440"/>
      <c r="D230" s="441"/>
      <c r="E230" s="440"/>
      <c r="F230" s="442"/>
      <c r="G230" s="449"/>
      <c r="H230" s="440"/>
      <c r="I230" s="7"/>
      <c r="J230" s="441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440"/>
      <c r="B231" s="440"/>
      <c r="C231" s="440"/>
      <c r="D231" s="441"/>
      <c r="E231" s="440"/>
      <c r="F231" s="442"/>
      <c r="G231" s="449"/>
      <c r="H231" s="440"/>
      <c r="I231" s="7"/>
      <c r="J231" s="441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440"/>
      <c r="B232" s="440"/>
      <c r="C232" s="440"/>
      <c r="D232" s="441"/>
      <c r="E232" s="440"/>
      <c r="F232" s="442"/>
      <c r="G232" s="449"/>
      <c r="H232" s="440"/>
      <c r="I232" s="7"/>
      <c r="J232" s="441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440"/>
      <c r="B233" s="440"/>
      <c r="C233" s="440"/>
      <c r="D233" s="441"/>
      <c r="E233" s="440"/>
      <c r="F233" s="442"/>
      <c r="G233" s="449"/>
      <c r="H233" s="440"/>
      <c r="I233" s="7"/>
      <c r="J233" s="441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440"/>
      <c r="B234" s="440"/>
      <c r="C234" s="440"/>
      <c r="D234" s="441"/>
      <c r="E234" s="440"/>
      <c r="F234" s="442"/>
      <c r="G234" s="449"/>
      <c r="H234" s="440"/>
      <c r="I234" s="7"/>
      <c r="J234" s="441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440"/>
      <c r="B235" s="440"/>
      <c r="C235" s="440"/>
      <c r="D235" s="441"/>
      <c r="E235" s="440"/>
      <c r="F235" s="442"/>
      <c r="G235" s="449"/>
      <c r="H235" s="440"/>
      <c r="I235" s="7"/>
      <c r="J235" s="441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440"/>
      <c r="B236" s="440"/>
      <c r="C236" s="440"/>
      <c r="D236" s="441"/>
      <c r="E236" s="440"/>
      <c r="F236" s="442"/>
      <c r="G236" s="449"/>
      <c r="H236" s="440"/>
      <c r="I236" s="7"/>
      <c r="J236" s="441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440"/>
      <c r="B237" s="440"/>
      <c r="C237" s="440"/>
      <c r="D237" s="441"/>
      <c r="E237" s="440"/>
      <c r="F237" s="442"/>
      <c r="G237" s="449"/>
      <c r="H237" s="440"/>
      <c r="I237" s="7"/>
      <c r="J237" s="441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440"/>
      <c r="B238" s="440"/>
      <c r="C238" s="440"/>
      <c r="D238" s="441"/>
      <c r="E238" s="440"/>
      <c r="F238" s="442"/>
      <c r="G238" s="449"/>
      <c r="H238" s="440"/>
      <c r="I238" s="7"/>
      <c r="J238" s="441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440"/>
      <c r="B239" s="440"/>
      <c r="C239" s="440"/>
      <c r="D239" s="441"/>
      <c r="E239" s="440"/>
      <c r="F239" s="442"/>
      <c r="G239" s="449"/>
      <c r="H239" s="440"/>
      <c r="I239" s="7"/>
      <c r="J239" s="441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440"/>
      <c r="B240" s="440"/>
      <c r="C240" s="440"/>
      <c r="D240" s="441"/>
      <c r="E240" s="440"/>
      <c r="F240" s="442"/>
      <c r="G240" s="449"/>
      <c r="H240" s="440"/>
      <c r="I240" s="7"/>
      <c r="J240" s="441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440"/>
      <c r="B241" s="440"/>
      <c r="C241" s="440"/>
      <c r="D241" s="441"/>
      <c r="E241" s="440"/>
      <c r="F241" s="442"/>
      <c r="G241" s="449"/>
      <c r="H241" s="440"/>
      <c r="I241" s="7"/>
      <c r="J241" s="441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440"/>
      <c r="B242" s="440"/>
      <c r="C242" s="440"/>
      <c r="D242" s="441"/>
      <c r="E242" s="440"/>
      <c r="F242" s="442"/>
      <c r="G242" s="449"/>
      <c r="H242" s="440"/>
      <c r="I242" s="7"/>
      <c r="J242" s="441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440"/>
      <c r="B243" s="440"/>
      <c r="C243" s="440"/>
      <c r="D243" s="441"/>
      <c r="E243" s="440"/>
      <c r="F243" s="442"/>
      <c r="G243" s="449"/>
      <c r="H243" s="440"/>
      <c r="I243" s="7"/>
      <c r="J243" s="441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440"/>
      <c r="B244" s="440"/>
      <c r="C244" s="440"/>
      <c r="D244" s="441"/>
      <c r="E244" s="440"/>
      <c r="F244" s="442"/>
      <c r="G244" s="449"/>
      <c r="H244" s="440"/>
      <c r="I244" s="7"/>
      <c r="J244" s="441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440"/>
      <c r="B245" s="440"/>
      <c r="C245" s="440"/>
      <c r="D245" s="441"/>
      <c r="E245" s="440"/>
      <c r="F245" s="442"/>
      <c r="G245" s="449"/>
      <c r="H245" s="440"/>
      <c r="I245" s="7"/>
      <c r="J245" s="441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440"/>
      <c r="B246" s="440"/>
      <c r="C246" s="440"/>
      <c r="D246" s="441"/>
      <c r="E246" s="440"/>
      <c r="F246" s="442"/>
      <c r="G246" s="449"/>
      <c r="H246" s="440"/>
      <c r="I246" s="7"/>
      <c r="J246" s="441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440"/>
      <c r="B247" s="440"/>
      <c r="C247" s="440"/>
      <c r="D247" s="441"/>
      <c r="E247" s="440"/>
      <c r="F247" s="442"/>
      <c r="G247" s="449"/>
      <c r="H247" s="440"/>
      <c r="I247" s="7"/>
      <c r="J247" s="441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440"/>
      <c r="B248" s="440"/>
      <c r="C248" s="440"/>
      <c r="D248" s="441"/>
      <c r="E248" s="440"/>
      <c r="F248" s="442"/>
      <c r="G248" s="449"/>
      <c r="H248" s="440"/>
      <c r="I248" s="7"/>
      <c r="J248" s="441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440"/>
      <c r="B249" s="440"/>
      <c r="C249" s="440"/>
      <c r="D249" s="441"/>
      <c r="E249" s="440"/>
      <c r="F249" s="442"/>
      <c r="G249" s="449"/>
      <c r="H249" s="440"/>
      <c r="I249" s="7"/>
      <c r="J249" s="441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440"/>
      <c r="B250" s="440"/>
      <c r="C250" s="440"/>
      <c r="D250" s="441"/>
      <c r="E250" s="440"/>
      <c r="F250" s="442"/>
      <c r="G250" s="449"/>
      <c r="H250" s="440"/>
      <c r="I250" s="7"/>
      <c r="J250" s="441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440"/>
      <c r="B251" s="440"/>
      <c r="C251" s="440"/>
      <c r="D251" s="441"/>
      <c r="E251" s="440"/>
      <c r="F251" s="442"/>
      <c r="G251" s="449"/>
      <c r="H251" s="440"/>
      <c r="I251" s="7"/>
      <c r="J251" s="441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440"/>
      <c r="B252" s="440"/>
      <c r="C252" s="440"/>
      <c r="D252" s="441"/>
      <c r="E252" s="440"/>
      <c r="F252" s="442"/>
      <c r="G252" s="449"/>
      <c r="H252" s="440"/>
      <c r="I252" s="7"/>
      <c r="J252" s="441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440"/>
      <c r="B253" s="440"/>
      <c r="C253" s="440"/>
      <c r="D253" s="441"/>
      <c r="E253" s="440"/>
      <c r="F253" s="442"/>
      <c r="G253" s="449"/>
      <c r="H253" s="440"/>
      <c r="I253" s="7"/>
      <c r="J253" s="441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440"/>
      <c r="B254" s="440"/>
      <c r="C254" s="440"/>
      <c r="D254" s="441"/>
      <c r="E254" s="440"/>
      <c r="F254" s="442"/>
      <c r="G254" s="449"/>
      <c r="H254" s="440"/>
      <c r="I254" s="7"/>
      <c r="J254" s="441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440"/>
      <c r="B255" s="440"/>
      <c r="C255" s="440"/>
      <c r="D255" s="441"/>
      <c r="E255" s="440"/>
      <c r="F255" s="442"/>
      <c r="G255" s="449"/>
      <c r="H255" s="440"/>
      <c r="I255" s="7"/>
      <c r="J255" s="441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440"/>
      <c r="B256" s="440"/>
      <c r="C256" s="440"/>
      <c r="D256" s="441"/>
      <c r="E256" s="440"/>
      <c r="F256" s="442"/>
      <c r="G256" s="449"/>
      <c r="H256" s="440"/>
      <c r="I256" s="7"/>
      <c r="J256" s="441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440"/>
      <c r="B257" s="440"/>
      <c r="C257" s="440"/>
      <c r="D257" s="441"/>
      <c r="E257" s="440"/>
      <c r="F257" s="442"/>
      <c r="G257" s="449"/>
      <c r="H257" s="440"/>
      <c r="I257" s="7"/>
      <c r="J257" s="441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440"/>
      <c r="B258" s="440"/>
      <c r="C258" s="440"/>
      <c r="D258" s="441"/>
      <c r="E258" s="440"/>
      <c r="F258" s="442"/>
      <c r="G258" s="449"/>
      <c r="H258" s="440"/>
      <c r="I258" s="7"/>
      <c r="J258" s="441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440"/>
      <c r="B259" s="440"/>
      <c r="C259" s="440"/>
      <c r="D259" s="441"/>
      <c r="E259" s="440"/>
      <c r="F259" s="442"/>
      <c r="G259" s="449"/>
      <c r="H259" s="440"/>
      <c r="I259" s="7"/>
      <c r="J259" s="441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440"/>
      <c r="B260" s="440"/>
      <c r="C260" s="440"/>
      <c r="D260" s="441"/>
      <c r="E260" s="440"/>
      <c r="F260" s="442"/>
      <c r="G260" s="449"/>
      <c r="H260" s="440"/>
      <c r="I260" s="7"/>
      <c r="J260" s="441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440"/>
      <c r="B261" s="440"/>
      <c r="C261" s="440"/>
      <c r="D261" s="441"/>
      <c r="E261" s="440"/>
      <c r="F261" s="442"/>
      <c r="G261" s="449"/>
      <c r="H261" s="440"/>
      <c r="I261" s="7"/>
      <c r="J261" s="441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440"/>
      <c r="B262" s="440"/>
      <c r="C262" s="440"/>
      <c r="D262" s="441"/>
      <c r="E262" s="440"/>
      <c r="F262" s="442"/>
      <c r="G262" s="449"/>
      <c r="H262" s="440"/>
      <c r="I262" s="7"/>
      <c r="J262" s="441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440"/>
      <c r="B263" s="440"/>
      <c r="C263" s="440"/>
      <c r="D263" s="441"/>
      <c r="E263" s="440"/>
      <c r="F263" s="442"/>
      <c r="G263" s="449"/>
      <c r="H263" s="440"/>
      <c r="I263" s="7"/>
      <c r="J263" s="441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440"/>
      <c r="B264" s="440"/>
      <c r="C264" s="440"/>
      <c r="D264" s="441"/>
      <c r="E264" s="440"/>
      <c r="F264" s="442"/>
      <c r="G264" s="449"/>
      <c r="H264" s="440"/>
      <c r="I264" s="7"/>
      <c r="J264" s="441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440"/>
      <c r="B265" s="440"/>
      <c r="C265" s="440"/>
      <c r="D265" s="441"/>
      <c r="E265" s="440"/>
      <c r="F265" s="442"/>
      <c r="G265" s="449"/>
      <c r="H265" s="440"/>
      <c r="I265" s="7"/>
      <c r="J265" s="441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440"/>
      <c r="B266" s="440"/>
      <c r="C266" s="440"/>
      <c r="D266" s="441"/>
      <c r="E266" s="440"/>
      <c r="F266" s="442"/>
      <c r="G266" s="449"/>
      <c r="H266" s="440"/>
      <c r="I266" s="7"/>
      <c r="J266" s="441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440"/>
      <c r="B267" s="440"/>
      <c r="C267" s="440"/>
      <c r="D267" s="441"/>
      <c r="E267" s="440"/>
      <c r="F267" s="442"/>
      <c r="G267" s="449"/>
      <c r="H267" s="440"/>
      <c r="I267" s="7"/>
      <c r="J267" s="441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440"/>
      <c r="B268" s="440"/>
      <c r="C268" s="440"/>
      <c r="D268" s="441"/>
      <c r="E268" s="440"/>
      <c r="F268" s="442"/>
      <c r="G268" s="449"/>
      <c r="H268" s="440"/>
      <c r="I268" s="7"/>
      <c r="J268" s="441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440"/>
      <c r="B269" s="440"/>
      <c r="C269" s="440"/>
      <c r="D269" s="441"/>
      <c r="E269" s="440"/>
      <c r="F269" s="442"/>
      <c r="G269" s="449"/>
      <c r="H269" s="440"/>
      <c r="I269" s="7"/>
      <c r="J269" s="441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440"/>
      <c r="B270" s="440"/>
      <c r="C270" s="440"/>
      <c r="D270" s="441"/>
      <c r="E270" s="440"/>
      <c r="F270" s="442"/>
      <c r="G270" s="449"/>
      <c r="H270" s="440"/>
      <c r="I270" s="7"/>
      <c r="J270" s="441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440"/>
      <c r="B271" s="440"/>
      <c r="C271" s="440"/>
      <c r="D271" s="441"/>
      <c r="E271" s="440"/>
      <c r="F271" s="442"/>
      <c r="G271" s="449"/>
      <c r="H271" s="440"/>
      <c r="I271" s="7"/>
      <c r="J271" s="441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440"/>
      <c r="B272" s="440"/>
      <c r="C272" s="440"/>
      <c r="D272" s="441"/>
      <c r="E272" s="440"/>
      <c r="F272" s="442"/>
      <c r="G272" s="449"/>
      <c r="H272" s="440"/>
      <c r="I272" s="7"/>
      <c r="J272" s="441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440"/>
      <c r="B273" s="440"/>
      <c r="C273" s="440"/>
      <c r="D273" s="441"/>
      <c r="E273" s="440"/>
      <c r="F273" s="442"/>
      <c r="G273" s="449"/>
      <c r="H273" s="440"/>
      <c r="I273" s="7"/>
      <c r="J273" s="441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440"/>
      <c r="B274" s="440"/>
      <c r="C274" s="440"/>
      <c r="D274" s="441"/>
      <c r="E274" s="440"/>
      <c r="F274" s="442"/>
      <c r="G274" s="449"/>
      <c r="H274" s="440"/>
      <c r="I274" s="7"/>
      <c r="J274" s="441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440"/>
      <c r="B275" s="440"/>
      <c r="C275" s="440"/>
      <c r="D275" s="441"/>
      <c r="E275" s="440"/>
      <c r="F275" s="442"/>
      <c r="G275" s="449"/>
      <c r="H275" s="440"/>
      <c r="I275" s="7"/>
      <c r="J275" s="441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440"/>
      <c r="B276" s="440"/>
      <c r="C276" s="440"/>
      <c r="D276" s="441"/>
      <c r="E276" s="440"/>
      <c r="F276" s="442"/>
      <c r="G276" s="449"/>
      <c r="H276" s="440"/>
      <c r="I276" s="7"/>
      <c r="J276" s="441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440"/>
      <c r="B277" s="440"/>
      <c r="C277" s="440"/>
      <c r="D277" s="441"/>
      <c r="E277" s="440"/>
      <c r="F277" s="442"/>
      <c r="G277" s="449"/>
      <c r="H277" s="440"/>
      <c r="I277" s="7"/>
      <c r="J277" s="441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440"/>
      <c r="B278" s="440"/>
      <c r="C278" s="440"/>
      <c r="D278" s="441"/>
      <c r="E278" s="440"/>
      <c r="F278" s="442"/>
      <c r="G278" s="449"/>
      <c r="H278" s="440"/>
      <c r="I278" s="7"/>
      <c r="J278" s="441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440"/>
      <c r="B279" s="440"/>
      <c r="C279" s="440"/>
      <c r="D279" s="441"/>
      <c r="E279" s="440"/>
      <c r="F279" s="442"/>
      <c r="G279" s="449"/>
      <c r="H279" s="440"/>
      <c r="I279" s="7"/>
      <c r="J279" s="441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440"/>
      <c r="B280" s="440"/>
      <c r="C280" s="440"/>
      <c r="D280" s="441"/>
      <c r="E280" s="440"/>
      <c r="F280" s="442"/>
      <c r="G280" s="449"/>
      <c r="H280" s="440"/>
      <c r="I280" s="7"/>
      <c r="J280" s="441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440"/>
      <c r="B281" s="440"/>
      <c r="C281" s="440"/>
      <c r="D281" s="441"/>
      <c r="E281" s="440"/>
      <c r="F281" s="442"/>
      <c r="G281" s="449"/>
      <c r="H281" s="440"/>
      <c r="I281" s="7"/>
      <c r="J281" s="441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440"/>
      <c r="B282" s="440"/>
      <c r="C282" s="440"/>
      <c r="D282" s="441"/>
      <c r="E282" s="440"/>
      <c r="F282" s="442"/>
      <c r="G282" s="449"/>
      <c r="H282" s="440"/>
      <c r="I282" s="7"/>
      <c r="J282" s="441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440"/>
      <c r="B283" s="440"/>
      <c r="C283" s="440"/>
      <c r="D283" s="441"/>
      <c r="E283" s="440"/>
      <c r="F283" s="442"/>
      <c r="G283" s="449"/>
      <c r="H283" s="440"/>
      <c r="I283" s="7"/>
      <c r="J283" s="441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440"/>
      <c r="B284" s="440"/>
      <c r="C284" s="440"/>
      <c r="D284" s="441"/>
      <c r="E284" s="440"/>
      <c r="F284" s="442"/>
      <c r="G284" s="449"/>
      <c r="H284" s="440"/>
      <c r="I284" s="7"/>
      <c r="J284" s="441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440"/>
      <c r="B285" s="440"/>
      <c r="C285" s="440"/>
      <c r="D285" s="441"/>
      <c r="E285" s="440"/>
      <c r="F285" s="442"/>
      <c r="G285" s="449"/>
      <c r="H285" s="440"/>
      <c r="I285" s="7"/>
      <c r="J285" s="441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440"/>
      <c r="B286" s="440"/>
      <c r="C286" s="440"/>
      <c r="D286" s="441"/>
      <c r="E286" s="440"/>
      <c r="F286" s="442"/>
      <c r="G286" s="449"/>
      <c r="H286" s="440"/>
      <c r="I286" s="7"/>
      <c r="J286" s="441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440"/>
      <c r="B287" s="440"/>
      <c r="C287" s="440"/>
      <c r="D287" s="441"/>
      <c r="E287" s="440"/>
      <c r="F287" s="442"/>
      <c r="G287" s="449"/>
      <c r="H287" s="440"/>
      <c r="I287" s="7"/>
      <c r="J287" s="441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440"/>
      <c r="B288" s="440"/>
      <c r="C288" s="440"/>
      <c r="D288" s="441"/>
      <c r="E288" s="440"/>
      <c r="F288" s="442"/>
      <c r="G288" s="449"/>
      <c r="H288" s="440"/>
      <c r="I288" s="7"/>
      <c r="J288" s="441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440"/>
      <c r="B289" s="440"/>
      <c r="C289" s="440"/>
      <c r="D289" s="441"/>
      <c r="E289" s="440"/>
      <c r="F289" s="442"/>
      <c r="G289" s="449"/>
      <c r="H289" s="440"/>
      <c r="I289" s="7"/>
      <c r="J289" s="441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440"/>
      <c r="B290" s="440"/>
      <c r="C290" s="440"/>
      <c r="D290" s="441"/>
      <c r="E290" s="440"/>
      <c r="F290" s="442"/>
      <c r="G290" s="449"/>
      <c r="H290" s="440"/>
      <c r="I290" s="7"/>
      <c r="J290" s="441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440"/>
      <c r="B291" s="440"/>
      <c r="C291" s="440"/>
      <c r="D291" s="441"/>
      <c r="E291" s="440"/>
      <c r="F291" s="442"/>
      <c r="G291" s="449"/>
      <c r="H291" s="440"/>
      <c r="I291" s="7"/>
      <c r="J291" s="441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440"/>
      <c r="B292" s="440"/>
      <c r="C292" s="440"/>
      <c r="D292" s="441"/>
      <c r="E292" s="440"/>
      <c r="F292" s="442"/>
      <c r="G292" s="449"/>
      <c r="H292" s="440"/>
      <c r="I292" s="7"/>
      <c r="J292" s="441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440"/>
      <c r="B293" s="440"/>
      <c r="C293" s="440"/>
      <c r="D293" s="441"/>
      <c r="E293" s="440"/>
      <c r="F293" s="442"/>
      <c r="G293" s="449"/>
      <c r="H293" s="440"/>
      <c r="I293" s="7"/>
      <c r="J293" s="441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440"/>
      <c r="B294" s="440"/>
      <c r="C294" s="440"/>
      <c r="D294" s="441"/>
      <c r="E294" s="440"/>
      <c r="F294" s="442"/>
      <c r="G294" s="449"/>
      <c r="H294" s="440"/>
      <c r="I294" s="7"/>
      <c r="J294" s="441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440"/>
      <c r="B295" s="440"/>
      <c r="C295" s="440"/>
      <c r="D295" s="441"/>
      <c r="E295" s="440"/>
      <c r="F295" s="442"/>
      <c r="G295" s="449"/>
      <c r="H295" s="440"/>
      <c r="I295" s="7"/>
      <c r="J295" s="441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440"/>
      <c r="B296" s="440"/>
      <c r="C296" s="440"/>
      <c r="D296" s="441"/>
      <c r="E296" s="440"/>
      <c r="F296" s="442"/>
      <c r="G296" s="449"/>
      <c r="H296" s="440"/>
      <c r="I296" s="7"/>
      <c r="J296" s="441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440"/>
      <c r="B297" s="440"/>
      <c r="C297" s="440"/>
      <c r="D297" s="441"/>
      <c r="E297" s="440"/>
      <c r="F297" s="442"/>
      <c r="G297" s="449"/>
      <c r="H297" s="440"/>
      <c r="I297" s="7"/>
      <c r="J297" s="441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440"/>
      <c r="B298" s="440"/>
      <c r="C298" s="440"/>
      <c r="D298" s="441"/>
      <c r="E298" s="440"/>
      <c r="F298" s="442"/>
      <c r="G298" s="449"/>
      <c r="H298" s="440"/>
      <c r="I298" s="7"/>
      <c r="J298" s="441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440"/>
      <c r="B299" s="440"/>
      <c r="C299" s="440"/>
      <c r="D299" s="441"/>
      <c r="E299" s="440"/>
      <c r="F299" s="442"/>
      <c r="G299" s="449"/>
      <c r="H299" s="440"/>
      <c r="I299" s="7"/>
      <c r="J299" s="441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440"/>
      <c r="B300" s="440"/>
      <c r="C300" s="440"/>
      <c r="D300" s="441"/>
      <c r="E300" s="440"/>
      <c r="F300" s="442"/>
      <c r="G300" s="449"/>
      <c r="H300" s="440"/>
      <c r="I300" s="7"/>
      <c r="J300" s="441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440"/>
      <c r="B301" s="440"/>
      <c r="C301" s="440"/>
      <c r="D301" s="441"/>
      <c r="E301" s="440"/>
      <c r="F301" s="442"/>
      <c r="G301" s="449"/>
      <c r="H301" s="440"/>
      <c r="I301" s="7"/>
      <c r="J301" s="441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440"/>
      <c r="B302" s="440"/>
      <c r="C302" s="440"/>
      <c r="D302" s="441"/>
      <c r="E302" s="440"/>
      <c r="F302" s="442"/>
      <c r="G302" s="449"/>
      <c r="H302" s="440"/>
      <c r="I302" s="7"/>
      <c r="J302" s="441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440"/>
      <c r="B303" s="440"/>
      <c r="C303" s="440"/>
      <c r="D303" s="441"/>
      <c r="E303" s="440"/>
      <c r="F303" s="442"/>
      <c r="G303" s="449"/>
      <c r="H303" s="440"/>
      <c r="I303" s="7"/>
      <c r="J303" s="441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440"/>
      <c r="B304" s="440"/>
      <c r="C304" s="440"/>
      <c r="D304" s="441"/>
      <c r="E304" s="440"/>
      <c r="F304" s="442"/>
      <c r="G304" s="449"/>
      <c r="H304" s="440"/>
      <c r="I304" s="7"/>
      <c r="J304" s="441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440"/>
      <c r="B305" s="440"/>
      <c r="C305" s="440"/>
      <c r="D305" s="441"/>
      <c r="E305" s="440"/>
      <c r="F305" s="442"/>
      <c r="G305" s="449"/>
      <c r="H305" s="440"/>
      <c r="I305" s="7"/>
      <c r="J305" s="441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440"/>
      <c r="B306" s="440"/>
      <c r="C306" s="440"/>
      <c r="D306" s="441"/>
      <c r="E306" s="440"/>
      <c r="F306" s="442"/>
      <c r="G306" s="449"/>
      <c r="H306" s="440"/>
      <c r="I306" s="7"/>
      <c r="J306" s="441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440"/>
      <c r="B307" s="440"/>
      <c r="C307" s="440"/>
      <c r="D307" s="441"/>
      <c r="E307" s="440"/>
      <c r="F307" s="442"/>
      <c r="G307" s="449"/>
      <c r="H307" s="440"/>
      <c r="I307" s="7"/>
      <c r="J307" s="441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440"/>
      <c r="B308" s="440"/>
      <c r="C308" s="440"/>
      <c r="D308" s="441"/>
      <c r="E308" s="440"/>
      <c r="F308" s="442"/>
      <c r="G308" s="449"/>
      <c r="H308" s="440"/>
      <c r="I308" s="7"/>
      <c r="J308" s="441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440"/>
      <c r="B309" s="440"/>
      <c r="C309" s="440"/>
      <c r="D309" s="441"/>
      <c r="E309" s="440"/>
      <c r="F309" s="442"/>
      <c r="G309" s="449"/>
      <c r="H309" s="440"/>
      <c r="I309" s="7"/>
      <c r="J309" s="441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440"/>
      <c r="B310" s="440"/>
      <c r="C310" s="440"/>
      <c r="D310" s="441"/>
      <c r="E310" s="440"/>
      <c r="F310" s="442"/>
      <c r="G310" s="449"/>
      <c r="H310" s="440"/>
      <c r="I310" s="7"/>
      <c r="J310" s="441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440"/>
      <c r="B311" s="440"/>
      <c r="C311" s="440"/>
      <c r="D311" s="441"/>
      <c r="E311" s="440"/>
      <c r="F311" s="442"/>
      <c r="G311" s="449"/>
      <c r="H311" s="440"/>
      <c r="I311" s="7"/>
      <c r="J311" s="441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440"/>
      <c r="B312" s="440"/>
      <c r="C312" s="440"/>
      <c r="D312" s="441"/>
      <c r="E312" s="440"/>
      <c r="F312" s="442"/>
      <c r="G312" s="449"/>
      <c r="H312" s="440"/>
      <c r="I312" s="7"/>
      <c r="J312" s="441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440"/>
      <c r="B313" s="440"/>
      <c r="C313" s="440"/>
      <c r="D313" s="441"/>
      <c r="E313" s="440"/>
      <c r="F313" s="442"/>
      <c r="G313" s="449"/>
      <c r="H313" s="440"/>
      <c r="I313" s="7"/>
      <c r="J313" s="441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440"/>
      <c r="B314" s="440"/>
      <c r="C314" s="440"/>
      <c r="D314" s="441"/>
      <c r="E314" s="440"/>
      <c r="F314" s="442"/>
      <c r="G314" s="449"/>
      <c r="H314" s="440"/>
      <c r="I314" s="7"/>
      <c r="J314" s="441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440"/>
      <c r="B315" s="440"/>
      <c r="C315" s="440"/>
      <c r="D315" s="441"/>
      <c r="E315" s="440"/>
      <c r="F315" s="442"/>
      <c r="G315" s="449"/>
      <c r="H315" s="440"/>
      <c r="I315" s="7"/>
      <c r="J315" s="441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440"/>
      <c r="B316" s="440"/>
      <c r="C316" s="440"/>
      <c r="D316" s="441"/>
      <c r="E316" s="440"/>
      <c r="F316" s="442"/>
      <c r="G316" s="449"/>
      <c r="H316" s="440"/>
      <c r="I316" s="7"/>
      <c r="J316" s="441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440"/>
      <c r="B317" s="440"/>
      <c r="C317" s="440"/>
      <c r="D317" s="441"/>
      <c r="E317" s="440"/>
      <c r="F317" s="442"/>
      <c r="G317" s="449"/>
      <c r="H317" s="440"/>
      <c r="I317" s="7"/>
      <c r="J317" s="441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440"/>
      <c r="B318" s="440"/>
      <c r="C318" s="440"/>
      <c r="D318" s="441"/>
      <c r="E318" s="440"/>
      <c r="F318" s="442"/>
      <c r="G318" s="449"/>
      <c r="H318" s="440"/>
      <c r="I318" s="7"/>
      <c r="J318" s="441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440"/>
      <c r="B319" s="440"/>
      <c r="C319" s="440"/>
      <c r="D319" s="441"/>
      <c r="E319" s="440"/>
      <c r="F319" s="442"/>
      <c r="G319" s="449"/>
      <c r="H319" s="440"/>
      <c r="I319" s="7"/>
      <c r="J319" s="441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440"/>
      <c r="B320" s="440"/>
      <c r="C320" s="440"/>
      <c r="D320" s="441"/>
      <c r="E320" s="440"/>
      <c r="F320" s="442"/>
      <c r="G320" s="449"/>
      <c r="H320" s="440"/>
      <c r="I320" s="7"/>
      <c r="J320" s="441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440"/>
      <c r="B321" s="440"/>
      <c r="C321" s="440"/>
      <c r="D321" s="441"/>
      <c r="E321" s="440"/>
      <c r="F321" s="442"/>
      <c r="G321" s="449"/>
      <c r="H321" s="440"/>
      <c r="I321" s="7"/>
      <c r="J321" s="441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440"/>
      <c r="B322" s="440"/>
      <c r="C322" s="440"/>
      <c r="D322" s="441"/>
      <c r="E322" s="440"/>
      <c r="F322" s="442"/>
      <c r="G322" s="449"/>
      <c r="H322" s="440"/>
      <c r="I322" s="7"/>
      <c r="J322" s="441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440"/>
      <c r="B323" s="440"/>
      <c r="C323" s="440"/>
      <c r="D323" s="441"/>
      <c r="E323" s="440"/>
      <c r="F323" s="442"/>
      <c r="G323" s="449"/>
      <c r="H323" s="440"/>
      <c r="I323" s="7"/>
      <c r="J323" s="441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440"/>
      <c r="B324" s="440"/>
      <c r="C324" s="440"/>
      <c r="D324" s="441"/>
      <c r="E324" s="440"/>
      <c r="F324" s="442"/>
      <c r="G324" s="449"/>
      <c r="H324" s="440"/>
      <c r="I324" s="7"/>
      <c r="J324" s="441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440"/>
      <c r="B325" s="440"/>
      <c r="C325" s="440"/>
      <c r="D325" s="441"/>
      <c r="E325" s="440"/>
      <c r="F325" s="442"/>
      <c r="G325" s="449"/>
      <c r="H325" s="440"/>
      <c r="I325" s="7"/>
      <c r="J325" s="441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440"/>
      <c r="B326" s="440"/>
      <c r="C326" s="440"/>
      <c r="D326" s="441"/>
      <c r="E326" s="440"/>
      <c r="F326" s="442"/>
      <c r="G326" s="449"/>
      <c r="H326" s="440"/>
      <c r="I326" s="7"/>
      <c r="J326" s="441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440"/>
      <c r="B327" s="440"/>
      <c r="C327" s="440"/>
      <c r="D327" s="441"/>
      <c r="E327" s="440"/>
      <c r="F327" s="442"/>
      <c r="G327" s="449"/>
      <c r="H327" s="440"/>
      <c r="I327" s="7"/>
      <c r="J327" s="441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440"/>
      <c r="B328" s="440"/>
      <c r="C328" s="440"/>
      <c r="D328" s="441"/>
      <c r="E328" s="440"/>
      <c r="F328" s="442"/>
      <c r="G328" s="449"/>
      <c r="H328" s="440"/>
      <c r="I328" s="7"/>
      <c r="J328" s="441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440"/>
      <c r="B329" s="440"/>
      <c r="C329" s="440"/>
      <c r="D329" s="441"/>
      <c r="E329" s="440"/>
      <c r="F329" s="442"/>
      <c r="G329" s="449"/>
      <c r="H329" s="440"/>
      <c r="I329" s="7"/>
      <c r="J329" s="441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440"/>
      <c r="B330" s="440"/>
      <c r="C330" s="440"/>
      <c r="D330" s="441"/>
      <c r="E330" s="440"/>
      <c r="F330" s="442"/>
      <c r="G330" s="449"/>
      <c r="H330" s="440"/>
      <c r="I330" s="7"/>
      <c r="J330" s="441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440"/>
      <c r="B331" s="440"/>
      <c r="C331" s="440"/>
      <c r="D331" s="441"/>
      <c r="E331" s="440"/>
      <c r="F331" s="442"/>
      <c r="G331" s="449"/>
      <c r="H331" s="440"/>
      <c r="I331" s="7"/>
      <c r="J331" s="441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440"/>
      <c r="B332" s="440"/>
      <c r="C332" s="440"/>
      <c r="D332" s="441"/>
      <c r="E332" s="440"/>
      <c r="F332" s="442"/>
      <c r="G332" s="449"/>
      <c r="H332" s="440"/>
      <c r="I332" s="7"/>
      <c r="J332" s="441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440"/>
      <c r="B333" s="440"/>
      <c r="C333" s="440"/>
      <c r="D333" s="441"/>
      <c r="E333" s="440"/>
      <c r="F333" s="442"/>
      <c r="G333" s="449"/>
      <c r="H333" s="440"/>
      <c r="I333" s="7"/>
      <c r="J333" s="441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440"/>
      <c r="B334" s="440"/>
      <c r="C334" s="440"/>
      <c r="D334" s="441"/>
      <c r="E334" s="440"/>
      <c r="F334" s="442"/>
      <c r="G334" s="449"/>
      <c r="H334" s="440"/>
      <c r="I334" s="7"/>
      <c r="J334" s="441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440"/>
      <c r="B335" s="440"/>
      <c r="C335" s="440"/>
      <c r="D335" s="441"/>
      <c r="E335" s="440"/>
      <c r="F335" s="442"/>
      <c r="G335" s="449"/>
      <c r="H335" s="440"/>
      <c r="I335" s="7"/>
      <c r="J335" s="441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440"/>
      <c r="B336" s="440"/>
      <c r="C336" s="440"/>
      <c r="D336" s="441"/>
      <c r="E336" s="440"/>
      <c r="F336" s="442"/>
      <c r="G336" s="449"/>
      <c r="H336" s="440"/>
      <c r="I336" s="7"/>
      <c r="J336" s="441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440"/>
      <c r="B337" s="440"/>
      <c r="C337" s="440"/>
      <c r="D337" s="441"/>
      <c r="E337" s="440"/>
      <c r="F337" s="442"/>
      <c r="G337" s="449"/>
      <c r="H337" s="440"/>
      <c r="I337" s="7"/>
      <c r="J337" s="441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440"/>
      <c r="B338" s="440"/>
      <c r="C338" s="440"/>
      <c r="D338" s="441"/>
      <c r="E338" s="440"/>
      <c r="F338" s="442"/>
      <c r="G338" s="449"/>
      <c r="H338" s="440"/>
      <c r="I338" s="7"/>
      <c r="J338" s="441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440"/>
      <c r="B339" s="440"/>
      <c r="C339" s="440"/>
      <c r="D339" s="441"/>
      <c r="E339" s="440"/>
      <c r="F339" s="442"/>
      <c r="G339" s="449"/>
      <c r="H339" s="440"/>
      <c r="I339" s="7"/>
      <c r="J339" s="441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440"/>
      <c r="B340" s="440"/>
      <c r="C340" s="440"/>
      <c r="D340" s="441"/>
      <c r="E340" s="440"/>
      <c r="F340" s="442"/>
      <c r="G340" s="449"/>
      <c r="H340" s="440"/>
      <c r="I340" s="7"/>
      <c r="J340" s="441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440"/>
      <c r="B341" s="440"/>
      <c r="C341" s="440"/>
      <c r="D341" s="441"/>
      <c r="E341" s="440"/>
      <c r="F341" s="442"/>
      <c r="G341" s="449"/>
      <c r="H341" s="440"/>
      <c r="I341" s="7"/>
      <c r="J341" s="441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440"/>
      <c r="B342" s="440"/>
      <c r="C342" s="440"/>
      <c r="D342" s="441"/>
      <c r="E342" s="440"/>
      <c r="F342" s="442"/>
      <c r="G342" s="449"/>
      <c r="H342" s="440"/>
      <c r="I342" s="7"/>
      <c r="J342" s="441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440"/>
      <c r="B343" s="440"/>
      <c r="C343" s="440"/>
      <c r="D343" s="441"/>
      <c r="E343" s="440"/>
      <c r="F343" s="442"/>
      <c r="G343" s="449"/>
      <c r="H343" s="440"/>
      <c r="I343" s="7"/>
      <c r="J343" s="441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440"/>
      <c r="B344" s="440"/>
      <c r="C344" s="440"/>
      <c r="D344" s="441"/>
      <c r="E344" s="440"/>
      <c r="F344" s="442"/>
      <c r="G344" s="449"/>
      <c r="H344" s="440"/>
      <c r="I344" s="7"/>
      <c r="J344" s="441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440"/>
      <c r="B345" s="440"/>
      <c r="C345" s="440"/>
      <c r="D345" s="441"/>
      <c r="E345" s="440"/>
      <c r="F345" s="442"/>
      <c r="G345" s="449"/>
      <c r="H345" s="440"/>
      <c r="I345" s="7"/>
      <c r="J345" s="441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440"/>
      <c r="B346" s="440"/>
      <c r="C346" s="440"/>
      <c r="D346" s="441"/>
      <c r="E346" s="440"/>
      <c r="F346" s="442"/>
      <c r="G346" s="449"/>
      <c r="H346" s="440"/>
      <c r="I346" s="7"/>
      <c r="J346" s="441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440"/>
      <c r="B347" s="440"/>
      <c r="C347" s="440"/>
      <c r="D347" s="441"/>
      <c r="E347" s="440"/>
      <c r="F347" s="442"/>
      <c r="G347" s="449"/>
      <c r="H347" s="440"/>
      <c r="I347" s="7"/>
      <c r="J347" s="441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440"/>
      <c r="B348" s="440"/>
      <c r="C348" s="440"/>
      <c r="D348" s="441"/>
      <c r="E348" s="440"/>
      <c r="F348" s="442"/>
      <c r="G348" s="449"/>
      <c r="H348" s="440"/>
      <c r="I348" s="7"/>
      <c r="J348" s="441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440"/>
      <c r="B349" s="440"/>
      <c r="C349" s="440"/>
      <c r="D349" s="441"/>
      <c r="E349" s="440"/>
      <c r="F349" s="442"/>
      <c r="G349" s="449"/>
      <c r="H349" s="440"/>
      <c r="I349" s="7"/>
      <c r="J349" s="441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440"/>
      <c r="B350" s="440"/>
      <c r="C350" s="440"/>
      <c r="D350" s="441"/>
      <c r="E350" s="440"/>
      <c r="F350" s="442"/>
      <c r="G350" s="449"/>
      <c r="H350" s="440"/>
      <c r="I350" s="7"/>
      <c r="J350" s="441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440"/>
      <c r="B351" s="440"/>
      <c r="C351" s="440"/>
      <c r="D351" s="441"/>
      <c r="E351" s="440"/>
      <c r="F351" s="442"/>
      <c r="G351" s="449"/>
      <c r="H351" s="440"/>
      <c r="I351" s="7"/>
      <c r="J351" s="441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440"/>
      <c r="B352" s="440"/>
      <c r="C352" s="440"/>
      <c r="D352" s="441"/>
      <c r="E352" s="440"/>
      <c r="F352" s="442"/>
      <c r="G352" s="449"/>
      <c r="H352" s="440"/>
      <c r="I352" s="7"/>
      <c r="J352" s="441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440"/>
      <c r="B353" s="440"/>
      <c r="C353" s="440"/>
      <c r="D353" s="441"/>
      <c r="E353" s="440"/>
      <c r="F353" s="442"/>
      <c r="G353" s="449"/>
      <c r="H353" s="440"/>
      <c r="I353" s="7"/>
      <c r="J353" s="441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440"/>
      <c r="B354" s="440"/>
      <c r="C354" s="440"/>
      <c r="D354" s="441"/>
      <c r="E354" s="440"/>
      <c r="F354" s="442"/>
      <c r="G354" s="449"/>
      <c r="H354" s="440"/>
      <c r="I354" s="7"/>
      <c r="J354" s="441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440"/>
      <c r="B355" s="440"/>
      <c r="C355" s="440"/>
      <c r="D355" s="441"/>
      <c r="E355" s="440"/>
      <c r="F355" s="442"/>
      <c r="G355" s="449"/>
      <c r="H355" s="440"/>
      <c r="I355" s="7"/>
      <c r="J355" s="441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440"/>
      <c r="B356" s="440"/>
      <c r="C356" s="440"/>
      <c r="D356" s="441"/>
      <c r="E356" s="440"/>
      <c r="F356" s="442"/>
      <c r="G356" s="449"/>
      <c r="H356" s="440"/>
      <c r="I356" s="7"/>
      <c r="J356" s="441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440"/>
      <c r="B357" s="440"/>
      <c r="C357" s="440"/>
      <c r="D357" s="441"/>
      <c r="E357" s="440"/>
      <c r="F357" s="442"/>
      <c r="G357" s="449"/>
      <c r="H357" s="440"/>
      <c r="I357" s="7"/>
      <c r="J357" s="441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440"/>
      <c r="B358" s="440"/>
      <c r="C358" s="440"/>
      <c r="D358" s="441"/>
      <c r="E358" s="440"/>
      <c r="F358" s="442"/>
      <c r="G358" s="449"/>
      <c r="H358" s="440"/>
      <c r="I358" s="7"/>
      <c r="J358" s="441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440"/>
      <c r="B359" s="440"/>
      <c r="C359" s="440"/>
      <c r="D359" s="441"/>
      <c r="E359" s="440"/>
      <c r="F359" s="442"/>
      <c r="G359" s="449"/>
      <c r="H359" s="440"/>
      <c r="I359" s="7"/>
      <c r="J359" s="441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440"/>
      <c r="B360" s="440"/>
      <c r="C360" s="440"/>
      <c r="D360" s="441"/>
      <c r="E360" s="440"/>
      <c r="F360" s="442"/>
      <c r="G360" s="449"/>
      <c r="H360" s="440"/>
      <c r="I360" s="7"/>
      <c r="J360" s="441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440"/>
      <c r="B361" s="440"/>
      <c r="C361" s="440"/>
      <c r="D361" s="441"/>
      <c r="E361" s="440"/>
      <c r="F361" s="442"/>
      <c r="G361" s="449"/>
      <c r="H361" s="440"/>
      <c r="I361" s="7"/>
      <c r="J361" s="441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440"/>
      <c r="B362" s="440"/>
      <c r="C362" s="440"/>
      <c r="D362" s="441"/>
      <c r="E362" s="440"/>
      <c r="F362" s="442"/>
      <c r="G362" s="449"/>
      <c r="H362" s="440"/>
      <c r="I362" s="7"/>
      <c r="J362" s="441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440"/>
      <c r="B363" s="440"/>
      <c r="C363" s="440"/>
      <c r="D363" s="441"/>
      <c r="E363" s="440"/>
      <c r="F363" s="442"/>
      <c r="G363" s="449"/>
      <c r="H363" s="440"/>
      <c r="I363" s="7"/>
      <c r="J363" s="441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440"/>
      <c r="B364" s="440"/>
      <c r="C364" s="440"/>
      <c r="D364" s="441"/>
      <c r="E364" s="440"/>
      <c r="F364" s="442"/>
      <c r="G364" s="449"/>
      <c r="H364" s="440"/>
      <c r="I364" s="7"/>
      <c r="J364" s="441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440"/>
      <c r="B365" s="440"/>
      <c r="C365" s="440"/>
      <c r="D365" s="441"/>
      <c r="E365" s="440"/>
      <c r="F365" s="442"/>
      <c r="G365" s="449"/>
      <c r="H365" s="440"/>
      <c r="I365" s="7"/>
      <c r="J365" s="441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440"/>
      <c r="B366" s="440"/>
      <c r="C366" s="440"/>
      <c r="D366" s="441"/>
      <c r="E366" s="440"/>
      <c r="F366" s="442"/>
      <c r="G366" s="449"/>
      <c r="H366" s="440"/>
      <c r="I366" s="7"/>
      <c r="J366" s="441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440"/>
      <c r="B367" s="440"/>
      <c r="C367" s="440"/>
      <c r="D367" s="441"/>
      <c r="E367" s="440"/>
      <c r="F367" s="442"/>
      <c r="G367" s="449"/>
      <c r="H367" s="440"/>
      <c r="I367" s="7"/>
      <c r="J367" s="441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87"/>
      <c r="B368" s="87"/>
      <c r="C368" s="87"/>
      <c r="D368" s="88"/>
      <c r="E368" s="87"/>
      <c r="F368" s="87"/>
      <c r="G368" s="88"/>
      <c r="H368" s="87"/>
      <c r="I368" s="87"/>
      <c r="J368" s="539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ht="12.75" customHeight="1">
      <c r="A369" s="87"/>
      <c r="B369" s="87"/>
      <c r="C369" s="87"/>
      <c r="D369" s="88"/>
      <c r="E369" s="87"/>
      <c r="F369" s="87"/>
      <c r="G369" s="88"/>
      <c r="H369" s="87"/>
      <c r="I369" s="87"/>
      <c r="J369" s="539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ht="12.75" customHeight="1">
      <c r="A370" s="87"/>
      <c r="B370" s="87"/>
      <c r="C370" s="87"/>
      <c r="D370" s="88"/>
      <c r="E370" s="87"/>
      <c r="F370" s="87"/>
      <c r="G370" s="88"/>
      <c r="H370" s="87"/>
      <c r="I370" s="87"/>
      <c r="J370" s="539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ht="12.75" customHeight="1">
      <c r="A371" s="87"/>
      <c r="B371" s="87"/>
      <c r="C371" s="87"/>
      <c r="D371" s="88"/>
      <c r="E371" s="87"/>
      <c r="F371" s="87"/>
      <c r="G371" s="88"/>
      <c r="H371" s="87"/>
      <c r="I371" s="87"/>
      <c r="J371" s="539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ht="12.75" customHeight="1">
      <c r="A372" s="87"/>
      <c r="B372" s="87"/>
      <c r="C372" s="87"/>
      <c r="D372" s="88"/>
      <c r="E372" s="87"/>
      <c r="F372" s="87"/>
      <c r="G372" s="88"/>
      <c r="H372" s="87"/>
      <c r="I372" s="87"/>
      <c r="J372" s="539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ht="12.75" customHeight="1">
      <c r="A373" s="87"/>
      <c r="B373" s="87"/>
      <c r="C373" s="87"/>
      <c r="D373" s="88"/>
      <c r="E373" s="87"/>
      <c r="F373" s="87"/>
      <c r="G373" s="88"/>
      <c r="H373" s="87"/>
      <c r="I373" s="87"/>
      <c r="J373" s="539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ht="12.75" customHeight="1">
      <c r="A374" s="87"/>
      <c r="B374" s="87"/>
      <c r="C374" s="87"/>
      <c r="D374" s="88"/>
      <c r="E374" s="87"/>
      <c r="F374" s="87"/>
      <c r="G374" s="88"/>
      <c r="H374" s="87"/>
      <c r="I374" s="87"/>
      <c r="J374" s="539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ht="12.75" customHeight="1">
      <c r="A375" s="87"/>
      <c r="B375" s="87"/>
      <c r="C375" s="87"/>
      <c r="D375" s="88"/>
      <c r="E375" s="87"/>
      <c r="F375" s="87"/>
      <c r="G375" s="88"/>
      <c r="H375" s="87"/>
      <c r="I375" s="87"/>
      <c r="J375" s="539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ht="12.75" customHeight="1">
      <c r="A376" s="87"/>
      <c r="B376" s="87"/>
      <c r="C376" s="87"/>
      <c r="D376" s="88"/>
      <c r="E376" s="87"/>
      <c r="F376" s="87"/>
      <c r="G376" s="88"/>
      <c r="H376" s="87"/>
      <c r="I376" s="87"/>
      <c r="J376" s="539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ht="12.75" customHeight="1">
      <c r="A377" s="87"/>
      <c r="B377" s="87"/>
      <c r="C377" s="87"/>
      <c r="D377" s="88"/>
      <c r="E377" s="87"/>
      <c r="F377" s="87"/>
      <c r="G377" s="88"/>
      <c r="H377" s="87"/>
      <c r="I377" s="87"/>
      <c r="J377" s="539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ht="12.75" customHeight="1">
      <c r="A378" s="87"/>
      <c r="B378" s="87"/>
      <c r="C378" s="87"/>
      <c r="D378" s="88"/>
      <c r="E378" s="87"/>
      <c r="F378" s="87"/>
      <c r="G378" s="88"/>
      <c r="H378" s="87"/>
      <c r="I378" s="87"/>
      <c r="J378" s="539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ht="12.75" customHeight="1">
      <c r="A379" s="87"/>
      <c r="B379" s="87"/>
      <c r="C379" s="87"/>
      <c r="D379" s="88"/>
      <c r="E379" s="87"/>
      <c r="F379" s="87"/>
      <c r="G379" s="88"/>
      <c r="H379" s="87"/>
      <c r="I379" s="87"/>
      <c r="J379" s="539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ht="12.75" customHeight="1">
      <c r="A380" s="87"/>
      <c r="B380" s="87"/>
      <c r="C380" s="87"/>
      <c r="D380" s="88"/>
      <c r="E380" s="87"/>
      <c r="F380" s="87"/>
      <c r="G380" s="88"/>
      <c r="H380" s="87"/>
      <c r="I380" s="87"/>
      <c r="J380" s="539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ht="12.75" customHeight="1">
      <c r="A381" s="87"/>
      <c r="B381" s="87"/>
      <c r="C381" s="87"/>
      <c r="D381" s="88"/>
      <c r="E381" s="87"/>
      <c r="F381" s="87"/>
      <c r="G381" s="88"/>
      <c r="H381" s="87"/>
      <c r="I381" s="87"/>
      <c r="J381" s="539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ht="12.75" customHeight="1">
      <c r="A382" s="87"/>
      <c r="B382" s="87"/>
      <c r="C382" s="87"/>
      <c r="D382" s="88"/>
      <c r="E382" s="87"/>
      <c r="F382" s="87"/>
      <c r="G382" s="88"/>
      <c r="H382" s="87"/>
      <c r="I382" s="87"/>
      <c r="J382" s="539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ht="12.75" customHeight="1">
      <c r="A383" s="87"/>
      <c r="B383" s="87"/>
      <c r="C383" s="87"/>
      <c r="D383" s="88"/>
      <c r="E383" s="87"/>
      <c r="F383" s="87"/>
      <c r="G383" s="88"/>
      <c r="H383" s="87"/>
      <c r="I383" s="87"/>
      <c r="J383" s="539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ht="12.75" customHeight="1">
      <c r="A384" s="87"/>
      <c r="B384" s="87"/>
      <c r="C384" s="87"/>
      <c r="D384" s="88"/>
      <c r="E384" s="87"/>
      <c r="F384" s="87"/>
      <c r="G384" s="88"/>
      <c r="H384" s="87"/>
      <c r="I384" s="87"/>
      <c r="J384" s="539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ht="12.75" customHeight="1">
      <c r="A385" s="87"/>
      <c r="B385" s="87"/>
      <c r="C385" s="87"/>
      <c r="D385" s="88"/>
      <c r="E385" s="87"/>
      <c r="F385" s="87"/>
      <c r="G385" s="88"/>
      <c r="H385" s="87"/>
      <c r="I385" s="87"/>
      <c r="J385" s="539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ht="12.75" customHeight="1">
      <c r="A386" s="87"/>
      <c r="B386" s="87"/>
      <c r="C386" s="87"/>
      <c r="D386" s="88"/>
      <c r="E386" s="87"/>
      <c r="F386" s="87"/>
      <c r="G386" s="88"/>
      <c r="H386" s="87"/>
      <c r="I386" s="87"/>
      <c r="J386" s="539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ht="12.75" customHeight="1">
      <c r="A387" s="87"/>
      <c r="B387" s="87"/>
      <c r="C387" s="87"/>
      <c r="D387" s="88"/>
      <c r="E387" s="87"/>
      <c r="F387" s="87"/>
      <c r="G387" s="88"/>
      <c r="H387" s="87"/>
      <c r="I387" s="87"/>
      <c r="J387" s="539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ht="12.75" customHeight="1">
      <c r="A388" s="87"/>
      <c r="B388" s="87"/>
      <c r="C388" s="87"/>
      <c r="D388" s="88"/>
      <c r="E388" s="87"/>
      <c r="F388" s="87"/>
      <c r="G388" s="88"/>
      <c r="H388" s="87"/>
      <c r="I388" s="87"/>
      <c r="J388" s="539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ht="12.75" customHeight="1">
      <c r="A389" s="87"/>
      <c r="B389" s="87"/>
      <c r="C389" s="87"/>
      <c r="D389" s="88"/>
      <c r="E389" s="87"/>
      <c r="F389" s="87"/>
      <c r="G389" s="88"/>
      <c r="H389" s="87"/>
      <c r="I389" s="87"/>
      <c r="J389" s="539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ht="12.75" customHeight="1">
      <c r="A390" s="87"/>
      <c r="B390" s="87"/>
      <c r="C390" s="87"/>
      <c r="D390" s="88"/>
      <c r="E390" s="87"/>
      <c r="F390" s="87"/>
      <c r="G390" s="88"/>
      <c r="H390" s="87"/>
      <c r="I390" s="87"/>
      <c r="J390" s="539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ht="12.75" customHeight="1">
      <c r="A391" s="87"/>
      <c r="B391" s="87"/>
      <c r="C391" s="87"/>
      <c r="D391" s="88"/>
      <c r="E391" s="87"/>
      <c r="F391" s="87"/>
      <c r="G391" s="88"/>
      <c r="H391" s="87"/>
      <c r="I391" s="87"/>
      <c r="J391" s="539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ht="12.75" customHeight="1">
      <c r="A392" s="87"/>
      <c r="B392" s="87"/>
      <c r="C392" s="87"/>
      <c r="D392" s="88"/>
      <c r="E392" s="87"/>
      <c r="F392" s="87"/>
      <c r="G392" s="88"/>
      <c r="H392" s="87"/>
      <c r="I392" s="87"/>
      <c r="J392" s="539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ht="12.75" customHeight="1">
      <c r="A393" s="87"/>
      <c r="B393" s="87"/>
      <c r="C393" s="87"/>
      <c r="D393" s="88"/>
      <c r="E393" s="87"/>
      <c r="F393" s="87"/>
      <c r="G393" s="88"/>
      <c r="H393" s="87"/>
      <c r="I393" s="87"/>
      <c r="J393" s="539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ht="12.75" customHeight="1">
      <c r="A394" s="87"/>
      <c r="B394" s="87"/>
      <c r="C394" s="87"/>
      <c r="D394" s="88"/>
      <c r="E394" s="87"/>
      <c r="F394" s="87"/>
      <c r="G394" s="88"/>
      <c r="H394" s="87"/>
      <c r="I394" s="87"/>
      <c r="J394" s="539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ht="12.75" customHeight="1">
      <c r="A395" s="87"/>
      <c r="B395" s="87"/>
      <c r="C395" s="87"/>
      <c r="D395" s="88"/>
      <c r="E395" s="87"/>
      <c r="F395" s="87"/>
      <c r="G395" s="88"/>
      <c r="H395" s="87"/>
      <c r="I395" s="87"/>
      <c r="J395" s="539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ht="12.75" customHeight="1">
      <c r="A396" s="87"/>
      <c r="B396" s="87"/>
      <c r="C396" s="87"/>
      <c r="D396" s="88"/>
      <c r="E396" s="87"/>
      <c r="F396" s="87"/>
      <c r="G396" s="88"/>
      <c r="H396" s="87"/>
      <c r="I396" s="87"/>
      <c r="J396" s="539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ht="12.75" customHeight="1">
      <c r="A397" s="87"/>
      <c r="B397" s="87"/>
      <c r="C397" s="87"/>
      <c r="D397" s="88"/>
      <c r="E397" s="87"/>
      <c r="F397" s="87"/>
      <c r="G397" s="88"/>
      <c r="H397" s="87"/>
      <c r="I397" s="87"/>
      <c r="J397" s="539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ht="12.75" customHeight="1">
      <c r="A398" s="87"/>
      <c r="B398" s="87"/>
      <c r="C398" s="87"/>
      <c r="D398" s="88"/>
      <c r="E398" s="87"/>
      <c r="F398" s="87"/>
      <c r="G398" s="88"/>
      <c r="H398" s="87"/>
      <c r="I398" s="87"/>
      <c r="J398" s="539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ht="12.75" customHeight="1">
      <c r="A399" s="87"/>
      <c r="B399" s="87"/>
      <c r="C399" s="87"/>
      <c r="D399" s="88"/>
      <c r="E399" s="87"/>
      <c r="F399" s="87"/>
      <c r="G399" s="88"/>
      <c r="H399" s="87"/>
      <c r="I399" s="87"/>
      <c r="J399" s="539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ht="12.75" customHeight="1">
      <c r="A400" s="87"/>
      <c r="B400" s="87"/>
      <c r="C400" s="87"/>
      <c r="D400" s="88"/>
      <c r="E400" s="87"/>
      <c r="F400" s="87"/>
      <c r="G400" s="88"/>
      <c r="H400" s="87"/>
      <c r="I400" s="87"/>
      <c r="J400" s="539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ht="12.75" customHeight="1">
      <c r="A401" s="87"/>
      <c r="B401" s="87"/>
      <c r="C401" s="87"/>
      <c r="D401" s="88"/>
      <c r="E401" s="87"/>
      <c r="F401" s="87"/>
      <c r="G401" s="88"/>
      <c r="H401" s="87"/>
      <c r="I401" s="87"/>
      <c r="J401" s="539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ht="12.75" customHeight="1">
      <c r="A402" s="87"/>
      <c r="B402" s="87"/>
      <c r="C402" s="87"/>
      <c r="D402" s="88"/>
      <c r="E402" s="87"/>
      <c r="F402" s="87"/>
      <c r="G402" s="88"/>
      <c r="H402" s="87"/>
      <c r="I402" s="87"/>
      <c r="J402" s="539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ht="12.75" customHeight="1">
      <c r="A403" s="87"/>
      <c r="B403" s="87"/>
      <c r="C403" s="87"/>
      <c r="D403" s="88"/>
      <c r="E403" s="87"/>
      <c r="F403" s="87"/>
      <c r="G403" s="88"/>
      <c r="H403" s="87"/>
      <c r="I403" s="87"/>
      <c r="J403" s="539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ht="12.75" customHeight="1">
      <c r="A404" s="87"/>
      <c r="B404" s="87"/>
      <c r="C404" s="87"/>
      <c r="D404" s="88"/>
      <c r="E404" s="87"/>
      <c r="F404" s="87"/>
      <c r="G404" s="88"/>
      <c r="H404" s="87"/>
      <c r="I404" s="87"/>
      <c r="J404" s="539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ht="12.75" customHeight="1">
      <c r="A405" s="87"/>
      <c r="B405" s="87"/>
      <c r="C405" s="87"/>
      <c r="D405" s="88"/>
      <c r="E405" s="87"/>
      <c r="F405" s="87"/>
      <c r="G405" s="88"/>
      <c r="H405" s="87"/>
      <c r="I405" s="87"/>
      <c r="J405" s="539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ht="12.75" customHeight="1">
      <c r="A406" s="87"/>
      <c r="B406" s="87"/>
      <c r="C406" s="87"/>
      <c r="D406" s="88"/>
      <c r="E406" s="87"/>
      <c r="F406" s="87"/>
      <c r="G406" s="88"/>
      <c r="H406" s="87"/>
      <c r="I406" s="87"/>
      <c r="J406" s="539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ht="12.75" customHeight="1">
      <c r="A407" s="87"/>
      <c r="B407" s="87"/>
      <c r="C407" s="87"/>
      <c r="D407" s="88"/>
      <c r="E407" s="87"/>
      <c r="F407" s="87"/>
      <c r="G407" s="88"/>
      <c r="H407" s="87"/>
      <c r="I407" s="87"/>
      <c r="J407" s="539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ht="12.75" customHeight="1">
      <c r="A408" s="87"/>
      <c r="B408" s="87"/>
      <c r="C408" s="87"/>
      <c r="D408" s="88"/>
      <c r="E408" s="87"/>
      <c r="F408" s="87"/>
      <c r="G408" s="88"/>
      <c r="H408" s="87"/>
      <c r="I408" s="87"/>
      <c r="J408" s="539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ht="12.75" customHeight="1">
      <c r="A409" s="87"/>
      <c r="B409" s="87"/>
      <c r="C409" s="87"/>
      <c r="D409" s="88"/>
      <c r="E409" s="87"/>
      <c r="F409" s="87"/>
      <c r="G409" s="88"/>
      <c r="H409" s="87"/>
      <c r="I409" s="87"/>
      <c r="J409" s="539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ht="12.75" customHeight="1">
      <c r="A410" s="87"/>
      <c r="B410" s="87"/>
      <c r="C410" s="87"/>
      <c r="D410" s="88"/>
      <c r="E410" s="87"/>
      <c r="F410" s="87"/>
      <c r="G410" s="88"/>
      <c r="H410" s="87"/>
      <c r="I410" s="87"/>
      <c r="J410" s="539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ht="12.75" customHeight="1">
      <c r="A411" s="87"/>
      <c r="B411" s="87"/>
      <c r="C411" s="87"/>
      <c r="D411" s="88"/>
      <c r="E411" s="87"/>
      <c r="F411" s="87"/>
      <c r="G411" s="88"/>
      <c r="H411" s="87"/>
      <c r="I411" s="87"/>
      <c r="J411" s="539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ht="12.75" customHeight="1">
      <c r="A412" s="87"/>
      <c r="B412" s="87"/>
      <c r="C412" s="87"/>
      <c r="D412" s="88"/>
      <c r="E412" s="87"/>
      <c r="F412" s="87"/>
      <c r="G412" s="88"/>
      <c r="H412" s="87"/>
      <c r="I412" s="87"/>
      <c r="J412" s="539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ht="12.75" customHeight="1">
      <c r="A413" s="87"/>
      <c r="B413" s="87"/>
      <c r="C413" s="87"/>
      <c r="D413" s="88"/>
      <c r="E413" s="87"/>
      <c r="F413" s="87"/>
      <c r="G413" s="88"/>
      <c r="H413" s="87"/>
      <c r="I413" s="87"/>
      <c r="J413" s="539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ht="12.75" customHeight="1">
      <c r="A414" s="87"/>
      <c r="B414" s="87"/>
      <c r="C414" s="87"/>
      <c r="D414" s="88"/>
      <c r="E414" s="87"/>
      <c r="F414" s="87"/>
      <c r="G414" s="88"/>
      <c r="H414" s="87"/>
      <c r="I414" s="87"/>
      <c r="J414" s="539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ht="12.75" customHeight="1">
      <c r="A415" s="87"/>
      <c r="B415" s="87"/>
      <c r="C415" s="87"/>
      <c r="D415" s="88"/>
      <c r="E415" s="87"/>
      <c r="F415" s="87"/>
      <c r="G415" s="88"/>
      <c r="H415" s="87"/>
      <c r="I415" s="87"/>
      <c r="J415" s="539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ht="12.75" customHeight="1">
      <c r="A416" s="87"/>
      <c r="B416" s="87"/>
      <c r="C416" s="87"/>
      <c r="D416" s="88"/>
      <c r="E416" s="87"/>
      <c r="F416" s="87"/>
      <c r="G416" s="88"/>
      <c r="H416" s="87"/>
      <c r="I416" s="87"/>
      <c r="J416" s="539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ht="12.75" customHeight="1">
      <c r="A417" s="87"/>
      <c r="B417" s="87"/>
      <c r="C417" s="87"/>
      <c r="D417" s="88"/>
      <c r="E417" s="87"/>
      <c r="F417" s="87"/>
      <c r="G417" s="88"/>
      <c r="H417" s="87"/>
      <c r="I417" s="87"/>
      <c r="J417" s="539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ht="12.75" customHeight="1">
      <c r="A418" s="87"/>
      <c r="B418" s="87"/>
      <c r="C418" s="87"/>
      <c r="D418" s="88"/>
      <c r="E418" s="87"/>
      <c r="F418" s="87"/>
      <c r="G418" s="88"/>
      <c r="H418" s="87"/>
      <c r="I418" s="87"/>
      <c r="J418" s="539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ht="12.75" customHeight="1">
      <c r="A419" s="87"/>
      <c r="B419" s="87"/>
      <c r="C419" s="87"/>
      <c r="D419" s="88"/>
      <c r="E419" s="87"/>
      <c r="F419" s="87"/>
      <c r="G419" s="88"/>
      <c r="H419" s="87"/>
      <c r="I419" s="87"/>
      <c r="J419" s="539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ht="12.75" customHeight="1">
      <c r="A420" s="87"/>
      <c r="B420" s="87"/>
      <c r="C420" s="87"/>
      <c r="D420" s="88"/>
      <c r="E420" s="87"/>
      <c r="F420" s="87"/>
      <c r="G420" s="88"/>
      <c r="H420" s="87"/>
      <c r="I420" s="87"/>
      <c r="J420" s="539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ht="12.75" customHeight="1">
      <c r="A421" s="87"/>
      <c r="B421" s="87"/>
      <c r="C421" s="87"/>
      <c r="D421" s="88"/>
      <c r="E421" s="87"/>
      <c r="F421" s="87"/>
      <c r="G421" s="88"/>
      <c r="H421" s="87"/>
      <c r="I421" s="87"/>
      <c r="J421" s="539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ht="12.75" customHeight="1">
      <c r="A422" s="87"/>
      <c r="B422" s="87"/>
      <c r="C422" s="87"/>
      <c r="D422" s="88"/>
      <c r="E422" s="87"/>
      <c r="F422" s="87"/>
      <c r="G422" s="88"/>
      <c r="H422" s="87"/>
      <c r="I422" s="87"/>
      <c r="J422" s="539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ht="12.75" customHeight="1">
      <c r="A423" s="87"/>
      <c r="B423" s="87"/>
      <c r="C423" s="87"/>
      <c r="D423" s="88"/>
      <c r="E423" s="87"/>
      <c r="F423" s="87"/>
      <c r="G423" s="88"/>
      <c r="H423" s="87"/>
      <c r="I423" s="87"/>
      <c r="J423" s="539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ht="12.75" customHeight="1">
      <c r="A424" s="87"/>
      <c r="B424" s="87"/>
      <c r="C424" s="87"/>
      <c r="D424" s="88"/>
      <c r="E424" s="87"/>
      <c r="F424" s="87"/>
      <c r="G424" s="88"/>
      <c r="H424" s="87"/>
      <c r="I424" s="87"/>
      <c r="J424" s="539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ht="12.75" customHeight="1">
      <c r="A425" s="87"/>
      <c r="B425" s="87"/>
      <c r="C425" s="87"/>
      <c r="D425" s="88"/>
      <c r="E425" s="87"/>
      <c r="F425" s="87"/>
      <c r="G425" s="88"/>
      <c r="H425" s="87"/>
      <c r="I425" s="87"/>
      <c r="J425" s="539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ht="12.75" customHeight="1">
      <c r="A426" s="87"/>
      <c r="B426" s="87"/>
      <c r="C426" s="87"/>
      <c r="D426" s="88"/>
      <c r="E426" s="87"/>
      <c r="F426" s="87"/>
      <c r="G426" s="88"/>
      <c r="H426" s="87"/>
      <c r="I426" s="87"/>
      <c r="J426" s="539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ht="12.75" customHeight="1">
      <c r="A427" s="87"/>
      <c r="B427" s="87"/>
      <c r="C427" s="87"/>
      <c r="D427" s="88"/>
      <c r="E427" s="87"/>
      <c r="F427" s="87"/>
      <c r="G427" s="88"/>
      <c r="H427" s="87"/>
      <c r="I427" s="87"/>
      <c r="J427" s="539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ht="12.75" customHeight="1">
      <c r="A428" s="87"/>
      <c r="B428" s="87"/>
      <c r="C428" s="87"/>
      <c r="D428" s="88"/>
      <c r="E428" s="87"/>
      <c r="F428" s="87"/>
      <c r="G428" s="88"/>
      <c r="H428" s="87"/>
      <c r="I428" s="87"/>
      <c r="J428" s="539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ht="12.75" customHeight="1">
      <c r="A429" s="87"/>
      <c r="B429" s="87"/>
      <c r="C429" s="87"/>
      <c r="D429" s="88"/>
      <c r="E429" s="87"/>
      <c r="F429" s="87"/>
      <c r="G429" s="88"/>
      <c r="H429" s="87"/>
      <c r="I429" s="87"/>
      <c r="J429" s="539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ht="12.75" customHeight="1">
      <c r="A430" s="87"/>
      <c r="B430" s="87"/>
      <c r="C430" s="87"/>
      <c r="D430" s="88"/>
      <c r="E430" s="87"/>
      <c r="F430" s="87"/>
      <c r="G430" s="88"/>
      <c r="H430" s="87"/>
      <c r="I430" s="87"/>
      <c r="J430" s="539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ht="12.75" customHeight="1">
      <c r="A431" s="87"/>
      <c r="B431" s="87"/>
      <c r="C431" s="87"/>
      <c r="D431" s="88"/>
      <c r="E431" s="87"/>
      <c r="F431" s="87"/>
      <c r="G431" s="88"/>
      <c r="H431" s="87"/>
      <c r="I431" s="87"/>
      <c r="J431" s="539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ht="12.75" customHeight="1">
      <c r="A432" s="87"/>
      <c r="B432" s="87"/>
      <c r="C432" s="87"/>
      <c r="D432" s="88"/>
      <c r="E432" s="87"/>
      <c r="F432" s="87"/>
      <c r="G432" s="88"/>
      <c r="H432" s="87"/>
      <c r="I432" s="87"/>
      <c r="J432" s="539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ht="12.75" customHeight="1">
      <c r="A433" s="87"/>
      <c r="B433" s="87"/>
      <c r="C433" s="87"/>
      <c r="D433" s="88"/>
      <c r="E433" s="87"/>
      <c r="F433" s="87"/>
      <c r="G433" s="88"/>
      <c r="H433" s="87"/>
      <c r="I433" s="87"/>
      <c r="J433" s="539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ht="12.75" customHeight="1">
      <c r="A434" s="87"/>
      <c r="B434" s="87"/>
      <c r="C434" s="87"/>
      <c r="D434" s="88"/>
      <c r="E434" s="87"/>
      <c r="F434" s="87"/>
      <c r="G434" s="88"/>
      <c r="H434" s="87"/>
      <c r="I434" s="87"/>
      <c r="J434" s="539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ht="12.75" customHeight="1">
      <c r="A435" s="87"/>
      <c r="B435" s="87"/>
      <c r="C435" s="87"/>
      <c r="D435" s="88"/>
      <c r="E435" s="87"/>
      <c r="F435" s="87"/>
      <c r="G435" s="88"/>
      <c r="H435" s="87"/>
      <c r="I435" s="87"/>
      <c r="J435" s="539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ht="12.75" customHeight="1">
      <c r="A436" s="87"/>
      <c r="B436" s="87"/>
      <c r="C436" s="87"/>
      <c r="D436" s="88"/>
      <c r="E436" s="87"/>
      <c r="F436" s="87"/>
      <c r="G436" s="88"/>
      <c r="H436" s="87"/>
      <c r="I436" s="87"/>
      <c r="J436" s="539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ht="12.75" customHeight="1">
      <c r="A437" s="87"/>
      <c r="B437" s="87"/>
      <c r="C437" s="87"/>
      <c r="D437" s="88"/>
      <c r="E437" s="87"/>
      <c r="F437" s="87"/>
      <c r="G437" s="88"/>
      <c r="H437" s="87"/>
      <c r="I437" s="87"/>
      <c r="J437" s="539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ht="12.75" customHeight="1">
      <c r="A438" s="87"/>
      <c r="B438" s="87"/>
      <c r="C438" s="87"/>
      <c r="D438" s="88"/>
      <c r="E438" s="87"/>
      <c r="F438" s="87"/>
      <c r="G438" s="88"/>
      <c r="H438" s="87"/>
      <c r="I438" s="87"/>
      <c r="J438" s="539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ht="12.75" customHeight="1">
      <c r="A439" s="87"/>
      <c r="B439" s="87"/>
      <c r="C439" s="87"/>
      <c r="D439" s="88"/>
      <c r="E439" s="87"/>
      <c r="F439" s="87"/>
      <c r="G439" s="88"/>
      <c r="H439" s="87"/>
      <c r="I439" s="87"/>
      <c r="J439" s="539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ht="12.75" customHeight="1">
      <c r="A440" s="87"/>
      <c r="B440" s="87"/>
      <c r="C440" s="87"/>
      <c r="D440" s="88"/>
      <c r="E440" s="87"/>
      <c r="F440" s="87"/>
      <c r="G440" s="88"/>
      <c r="H440" s="87"/>
      <c r="I440" s="87"/>
      <c r="J440" s="539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ht="12.75" customHeight="1">
      <c r="A441" s="87"/>
      <c r="B441" s="87"/>
      <c r="C441" s="87"/>
      <c r="D441" s="88"/>
      <c r="E441" s="87"/>
      <c r="F441" s="87"/>
      <c r="G441" s="88"/>
      <c r="H441" s="87"/>
      <c r="I441" s="87"/>
      <c r="J441" s="539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ht="12.75" customHeight="1">
      <c r="A442" s="87"/>
      <c r="B442" s="87"/>
      <c r="C442" s="87"/>
      <c r="D442" s="88"/>
      <c r="E442" s="87"/>
      <c r="F442" s="87"/>
      <c r="G442" s="88"/>
      <c r="H442" s="87"/>
      <c r="I442" s="87"/>
      <c r="J442" s="539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ht="12.75" customHeight="1">
      <c r="A443" s="87"/>
      <c r="B443" s="87"/>
      <c r="C443" s="87"/>
      <c r="D443" s="88"/>
      <c r="E443" s="87"/>
      <c r="F443" s="87"/>
      <c r="G443" s="88"/>
      <c r="H443" s="87"/>
      <c r="I443" s="87"/>
      <c r="J443" s="539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ht="12.75" customHeight="1">
      <c r="A444" s="87"/>
      <c r="B444" s="87"/>
      <c r="C444" s="87"/>
      <c r="D444" s="88"/>
      <c r="E444" s="87"/>
      <c r="F444" s="87"/>
      <c r="G444" s="88"/>
      <c r="H444" s="87"/>
      <c r="I444" s="87"/>
      <c r="J444" s="539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ht="12.75" customHeight="1">
      <c r="A445" s="87"/>
      <c r="B445" s="87"/>
      <c r="C445" s="87"/>
      <c r="D445" s="88"/>
      <c r="E445" s="87"/>
      <c r="F445" s="87"/>
      <c r="G445" s="88"/>
      <c r="H445" s="87"/>
      <c r="I445" s="87"/>
      <c r="J445" s="539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ht="12.75" customHeight="1">
      <c r="A446" s="87"/>
      <c r="B446" s="87"/>
      <c r="C446" s="87"/>
      <c r="D446" s="88"/>
      <c r="E446" s="87"/>
      <c r="F446" s="87"/>
      <c r="G446" s="88"/>
      <c r="H446" s="87"/>
      <c r="I446" s="87"/>
      <c r="J446" s="539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ht="12.75" customHeight="1">
      <c r="A447" s="87"/>
      <c r="B447" s="87"/>
      <c r="C447" s="87"/>
      <c r="D447" s="88"/>
      <c r="E447" s="87"/>
      <c r="F447" s="87"/>
      <c r="G447" s="88"/>
      <c r="H447" s="87"/>
      <c r="I447" s="87"/>
      <c r="J447" s="539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ht="12.75" customHeight="1">
      <c r="A448" s="87"/>
      <c r="B448" s="87"/>
      <c r="C448" s="87"/>
      <c r="D448" s="88"/>
      <c r="E448" s="87"/>
      <c r="F448" s="87"/>
      <c r="G448" s="88"/>
      <c r="H448" s="87"/>
      <c r="I448" s="87"/>
      <c r="J448" s="539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ht="12.75" customHeight="1">
      <c r="A449" s="87"/>
      <c r="B449" s="87"/>
      <c r="C449" s="87"/>
      <c r="D449" s="88"/>
      <c r="E449" s="87"/>
      <c r="F449" s="87"/>
      <c r="G449" s="88"/>
      <c r="H449" s="87"/>
      <c r="I449" s="87"/>
      <c r="J449" s="539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ht="12.75" customHeight="1">
      <c r="A450" s="87"/>
      <c r="B450" s="87"/>
      <c r="C450" s="87"/>
      <c r="D450" s="88"/>
      <c r="E450" s="87"/>
      <c r="F450" s="87"/>
      <c r="G450" s="88"/>
      <c r="H450" s="87"/>
      <c r="I450" s="87"/>
      <c r="J450" s="539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ht="12.75" customHeight="1">
      <c r="A451" s="87"/>
      <c r="B451" s="87"/>
      <c r="C451" s="87"/>
      <c r="D451" s="88"/>
      <c r="E451" s="87"/>
      <c r="F451" s="87"/>
      <c r="G451" s="88"/>
      <c r="H451" s="87"/>
      <c r="I451" s="87"/>
      <c r="J451" s="539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ht="12.75" customHeight="1">
      <c r="A452" s="87"/>
      <c r="B452" s="87"/>
      <c r="C452" s="87"/>
      <c r="D452" s="88"/>
      <c r="E452" s="87"/>
      <c r="F452" s="87"/>
      <c r="G452" s="88"/>
      <c r="H452" s="87"/>
      <c r="I452" s="87"/>
      <c r="J452" s="539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ht="12.75" customHeight="1">
      <c r="A453" s="87"/>
      <c r="B453" s="87"/>
      <c r="C453" s="87"/>
      <c r="D453" s="88"/>
      <c r="E453" s="87"/>
      <c r="F453" s="87"/>
      <c r="G453" s="88"/>
      <c r="H453" s="87"/>
      <c r="I453" s="87"/>
      <c r="J453" s="539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ht="12.75" customHeight="1">
      <c r="A454" s="87"/>
      <c r="B454" s="87"/>
      <c r="C454" s="87"/>
      <c r="D454" s="88"/>
      <c r="E454" s="87"/>
      <c r="F454" s="87"/>
      <c r="G454" s="88"/>
      <c r="H454" s="87"/>
      <c r="I454" s="87"/>
      <c r="J454" s="539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ht="12.75" customHeight="1">
      <c r="A455" s="87"/>
      <c r="B455" s="87"/>
      <c r="C455" s="87"/>
      <c r="D455" s="88"/>
      <c r="E455" s="87"/>
      <c r="F455" s="87"/>
      <c r="G455" s="88"/>
      <c r="H455" s="87"/>
      <c r="I455" s="87"/>
      <c r="J455" s="539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ht="12.75" customHeight="1">
      <c r="A456" s="87"/>
      <c r="B456" s="87"/>
      <c r="C456" s="87"/>
      <c r="D456" s="88"/>
      <c r="E456" s="87"/>
      <c r="F456" s="87"/>
      <c r="G456" s="88"/>
      <c r="H456" s="87"/>
      <c r="I456" s="87"/>
      <c r="J456" s="539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ht="12.75" customHeight="1">
      <c r="A457" s="87"/>
      <c r="B457" s="87"/>
      <c r="C457" s="87"/>
      <c r="D457" s="88"/>
      <c r="E457" s="87"/>
      <c r="F457" s="87"/>
      <c r="G457" s="88"/>
      <c r="H457" s="87"/>
      <c r="I457" s="87"/>
      <c r="J457" s="539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ht="12.75" customHeight="1">
      <c r="A458" s="87"/>
      <c r="B458" s="87"/>
      <c r="C458" s="87"/>
      <c r="D458" s="88"/>
      <c r="E458" s="87"/>
      <c r="F458" s="87"/>
      <c r="G458" s="88"/>
      <c r="H458" s="87"/>
      <c r="I458" s="87"/>
      <c r="J458" s="539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ht="12.75" customHeight="1">
      <c r="A459" s="87"/>
      <c r="B459" s="87"/>
      <c r="C459" s="87"/>
      <c r="D459" s="88"/>
      <c r="E459" s="87"/>
      <c r="F459" s="87"/>
      <c r="G459" s="88"/>
      <c r="H459" s="87"/>
      <c r="I459" s="87"/>
      <c r="J459" s="539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ht="12.75" customHeight="1">
      <c r="A460" s="87"/>
      <c r="B460" s="87"/>
      <c r="C460" s="87"/>
      <c r="D460" s="88"/>
      <c r="E460" s="87"/>
      <c r="F460" s="87"/>
      <c r="G460" s="88"/>
      <c r="H460" s="87"/>
      <c r="I460" s="87"/>
      <c r="J460" s="539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ht="12.75" customHeight="1">
      <c r="A461" s="87"/>
      <c r="B461" s="87"/>
      <c r="C461" s="87"/>
      <c r="D461" s="88"/>
      <c r="E461" s="87"/>
      <c r="F461" s="87"/>
      <c r="G461" s="88"/>
      <c r="H461" s="87"/>
      <c r="I461" s="87"/>
      <c r="J461" s="539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ht="12.75" customHeight="1">
      <c r="A462" s="87"/>
      <c r="B462" s="87"/>
      <c r="C462" s="87"/>
      <c r="D462" s="88"/>
      <c r="E462" s="87"/>
      <c r="F462" s="87"/>
      <c r="G462" s="88"/>
      <c r="H462" s="87"/>
      <c r="I462" s="87"/>
      <c r="J462" s="539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ht="12.75" customHeight="1">
      <c r="A463" s="87"/>
      <c r="B463" s="87"/>
      <c r="C463" s="87"/>
      <c r="D463" s="88"/>
      <c r="E463" s="87"/>
      <c r="F463" s="87"/>
      <c r="G463" s="88"/>
      <c r="H463" s="87"/>
      <c r="I463" s="87"/>
      <c r="J463" s="539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ht="12.75" customHeight="1">
      <c r="A464" s="87"/>
      <c r="B464" s="87"/>
      <c r="C464" s="87"/>
      <c r="D464" s="88"/>
      <c r="E464" s="87"/>
      <c r="F464" s="87"/>
      <c r="G464" s="88"/>
      <c r="H464" s="87"/>
      <c r="I464" s="87"/>
      <c r="J464" s="539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ht="12.75" customHeight="1">
      <c r="A465" s="87"/>
      <c r="B465" s="87"/>
      <c r="C465" s="87"/>
      <c r="D465" s="88"/>
      <c r="E465" s="87"/>
      <c r="F465" s="87"/>
      <c r="G465" s="88"/>
      <c r="H465" s="87"/>
      <c r="I465" s="87"/>
      <c r="J465" s="539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ht="12.75" customHeight="1">
      <c r="A466" s="87"/>
      <c r="B466" s="87"/>
      <c r="C466" s="87"/>
      <c r="D466" s="88"/>
      <c r="E466" s="87"/>
      <c r="F466" s="87"/>
      <c r="G466" s="88"/>
      <c r="H466" s="87"/>
      <c r="I466" s="87"/>
      <c r="J466" s="539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ht="12.75" customHeight="1">
      <c r="A467" s="87"/>
      <c r="B467" s="87"/>
      <c r="C467" s="87"/>
      <c r="D467" s="88"/>
      <c r="E467" s="87"/>
      <c r="F467" s="87"/>
      <c r="G467" s="88"/>
      <c r="H467" s="87"/>
      <c r="I467" s="87"/>
      <c r="J467" s="539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ht="12.75" customHeight="1">
      <c r="A468" s="87"/>
      <c r="B468" s="87"/>
      <c r="C468" s="87"/>
      <c r="D468" s="88"/>
      <c r="E468" s="87"/>
      <c r="F468" s="87"/>
      <c r="G468" s="88"/>
      <c r="H468" s="87"/>
      <c r="I468" s="87"/>
      <c r="J468" s="539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ht="12.75" customHeight="1">
      <c r="A469" s="87"/>
      <c r="B469" s="87"/>
      <c r="C469" s="87"/>
      <c r="D469" s="88"/>
      <c r="E469" s="87"/>
      <c r="F469" s="87"/>
      <c r="G469" s="88"/>
      <c r="H469" s="87"/>
      <c r="I469" s="87"/>
      <c r="J469" s="539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ht="12.75" customHeight="1">
      <c r="A470" s="87"/>
      <c r="B470" s="87"/>
      <c r="C470" s="87"/>
      <c r="D470" s="88"/>
      <c r="E470" s="87"/>
      <c r="F470" s="87"/>
      <c r="G470" s="88"/>
      <c r="H470" s="87"/>
      <c r="I470" s="87"/>
      <c r="J470" s="539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ht="12.75" customHeight="1">
      <c r="A471" s="87"/>
      <c r="B471" s="87"/>
      <c r="C471" s="87"/>
      <c r="D471" s="88"/>
      <c r="E471" s="87"/>
      <c r="F471" s="87"/>
      <c r="G471" s="88"/>
      <c r="H471" s="87"/>
      <c r="I471" s="87"/>
      <c r="J471" s="539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ht="12.75" customHeight="1">
      <c r="A472" s="87"/>
      <c r="B472" s="87"/>
      <c r="C472" s="87"/>
      <c r="D472" s="88"/>
      <c r="E472" s="87"/>
      <c r="F472" s="87"/>
      <c r="G472" s="88"/>
      <c r="H472" s="87"/>
      <c r="I472" s="87"/>
      <c r="J472" s="539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ht="12.75" customHeight="1">
      <c r="A473" s="87"/>
      <c r="B473" s="87"/>
      <c r="C473" s="87"/>
      <c r="D473" s="88"/>
      <c r="E473" s="87"/>
      <c r="F473" s="87"/>
      <c r="G473" s="88"/>
      <c r="H473" s="87"/>
      <c r="I473" s="87"/>
      <c r="J473" s="539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ht="12.75" customHeight="1">
      <c r="A474" s="87"/>
      <c r="B474" s="87"/>
      <c r="C474" s="87"/>
      <c r="D474" s="88"/>
      <c r="E474" s="87"/>
      <c r="F474" s="87"/>
      <c r="G474" s="88"/>
      <c r="H474" s="87"/>
      <c r="I474" s="87"/>
      <c r="J474" s="539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ht="12.75" customHeight="1">
      <c r="A475" s="87"/>
      <c r="B475" s="87"/>
      <c r="C475" s="87"/>
      <c r="D475" s="88"/>
      <c r="E475" s="87"/>
      <c r="F475" s="87"/>
      <c r="G475" s="88"/>
      <c r="H475" s="87"/>
      <c r="I475" s="87"/>
      <c r="J475" s="539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ht="12.75" customHeight="1">
      <c r="A476" s="87"/>
      <c r="B476" s="87"/>
      <c r="C476" s="87"/>
      <c r="D476" s="88"/>
      <c r="E476" s="87"/>
      <c r="F476" s="87"/>
      <c r="G476" s="88"/>
      <c r="H476" s="87"/>
      <c r="I476" s="87"/>
      <c r="J476" s="539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ht="12.75" customHeight="1">
      <c r="A477" s="87"/>
      <c r="B477" s="87"/>
      <c r="C477" s="87"/>
      <c r="D477" s="88"/>
      <c r="E477" s="87"/>
      <c r="F477" s="87"/>
      <c r="G477" s="88"/>
      <c r="H477" s="87"/>
      <c r="I477" s="87"/>
      <c r="J477" s="539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ht="12.75" customHeight="1">
      <c r="A478" s="87"/>
      <c r="B478" s="87"/>
      <c r="C478" s="87"/>
      <c r="D478" s="88"/>
      <c r="E478" s="87"/>
      <c r="F478" s="87"/>
      <c r="G478" s="88"/>
      <c r="H478" s="87"/>
      <c r="I478" s="87"/>
      <c r="J478" s="539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ht="12.75" customHeight="1">
      <c r="A479" s="87"/>
      <c r="B479" s="87"/>
      <c r="C479" s="87"/>
      <c r="D479" s="88"/>
      <c r="E479" s="87"/>
      <c r="F479" s="87"/>
      <c r="G479" s="88"/>
      <c r="H479" s="87"/>
      <c r="I479" s="87"/>
      <c r="J479" s="539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ht="12.75" customHeight="1">
      <c r="A480" s="87"/>
      <c r="B480" s="87"/>
      <c r="C480" s="87"/>
      <c r="D480" s="88"/>
      <c r="E480" s="87"/>
      <c r="F480" s="87"/>
      <c r="G480" s="88"/>
      <c r="H480" s="87"/>
      <c r="I480" s="87"/>
      <c r="J480" s="539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ht="12.75" customHeight="1">
      <c r="A481" s="87"/>
      <c r="B481" s="87"/>
      <c r="C481" s="87"/>
      <c r="D481" s="88"/>
      <c r="E481" s="87"/>
      <c r="F481" s="87"/>
      <c r="G481" s="88"/>
      <c r="H481" s="87"/>
      <c r="I481" s="87"/>
      <c r="J481" s="539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ht="12.75" customHeight="1">
      <c r="A482" s="87"/>
      <c r="B482" s="87"/>
      <c r="C482" s="87"/>
      <c r="D482" s="88"/>
      <c r="E482" s="87"/>
      <c r="F482" s="87"/>
      <c r="G482" s="88"/>
      <c r="H482" s="87"/>
      <c r="I482" s="87"/>
      <c r="J482" s="539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ht="12.75" customHeight="1">
      <c r="A483" s="87"/>
      <c r="B483" s="87"/>
      <c r="C483" s="87"/>
      <c r="D483" s="88"/>
      <c r="E483" s="87"/>
      <c r="F483" s="87"/>
      <c r="G483" s="88"/>
      <c r="H483" s="87"/>
      <c r="I483" s="87"/>
      <c r="J483" s="539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ht="12.75" customHeight="1">
      <c r="A484" s="87"/>
      <c r="B484" s="87"/>
      <c r="C484" s="87"/>
      <c r="D484" s="88"/>
      <c r="E484" s="87"/>
      <c r="F484" s="87"/>
      <c r="G484" s="88"/>
      <c r="H484" s="87"/>
      <c r="I484" s="87"/>
      <c r="J484" s="539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ht="12.75" customHeight="1">
      <c r="A485" s="87"/>
      <c r="B485" s="87"/>
      <c r="C485" s="87"/>
      <c r="D485" s="88"/>
      <c r="E485" s="87"/>
      <c r="F485" s="87"/>
      <c r="G485" s="88"/>
      <c r="H485" s="87"/>
      <c r="I485" s="87"/>
      <c r="J485" s="539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ht="12.75" customHeight="1">
      <c r="A486" s="87"/>
      <c r="B486" s="87"/>
      <c r="C486" s="87"/>
      <c r="D486" s="88"/>
      <c r="E486" s="87"/>
      <c r="F486" s="87"/>
      <c r="G486" s="88"/>
      <c r="H486" s="87"/>
      <c r="I486" s="87"/>
      <c r="J486" s="539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ht="12.75" customHeight="1">
      <c r="A487" s="87"/>
      <c r="B487" s="87"/>
      <c r="C487" s="87"/>
      <c r="D487" s="88"/>
      <c r="E487" s="87"/>
      <c r="F487" s="87"/>
      <c r="G487" s="88"/>
      <c r="H487" s="87"/>
      <c r="I487" s="87"/>
      <c r="J487" s="539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ht="12.75" customHeight="1">
      <c r="A488" s="87"/>
      <c r="B488" s="87"/>
      <c r="C488" s="87"/>
      <c r="D488" s="88"/>
      <c r="E488" s="87"/>
      <c r="F488" s="87"/>
      <c r="G488" s="88"/>
      <c r="H488" s="87"/>
      <c r="I488" s="87"/>
      <c r="J488" s="539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ht="12.75" customHeight="1">
      <c r="A489" s="87"/>
      <c r="B489" s="87"/>
      <c r="C489" s="87"/>
      <c r="D489" s="88"/>
      <c r="E489" s="87"/>
      <c r="F489" s="87"/>
      <c r="G489" s="88"/>
      <c r="H489" s="87"/>
      <c r="I489" s="87"/>
      <c r="J489" s="539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ht="12.75" customHeight="1">
      <c r="A490" s="87"/>
      <c r="B490" s="87"/>
      <c r="C490" s="87"/>
      <c r="D490" s="88"/>
      <c r="E490" s="87"/>
      <c r="F490" s="87"/>
      <c r="G490" s="88"/>
      <c r="H490" s="87"/>
      <c r="I490" s="87"/>
      <c r="J490" s="539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ht="12.75" customHeight="1">
      <c r="A491" s="87"/>
      <c r="B491" s="87"/>
      <c r="C491" s="87"/>
      <c r="D491" s="88"/>
      <c r="E491" s="87"/>
      <c r="F491" s="87"/>
      <c r="G491" s="88"/>
      <c r="H491" s="87"/>
      <c r="I491" s="87"/>
      <c r="J491" s="539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ht="12.75" customHeight="1">
      <c r="A492" s="87"/>
      <c r="B492" s="87"/>
      <c r="C492" s="87"/>
      <c r="D492" s="88"/>
      <c r="E492" s="87"/>
      <c r="F492" s="87"/>
      <c r="G492" s="88"/>
      <c r="H492" s="87"/>
      <c r="I492" s="87"/>
      <c r="J492" s="539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ht="12.75" customHeight="1">
      <c r="A493" s="87"/>
      <c r="B493" s="87"/>
      <c r="C493" s="87"/>
      <c r="D493" s="88"/>
      <c r="E493" s="87"/>
      <c r="F493" s="87"/>
      <c r="G493" s="88"/>
      <c r="H493" s="87"/>
      <c r="I493" s="87"/>
      <c r="J493" s="539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ht="12.75" customHeight="1">
      <c r="A494" s="87"/>
      <c r="B494" s="87"/>
      <c r="C494" s="87"/>
      <c r="D494" s="88"/>
      <c r="E494" s="87"/>
      <c r="F494" s="87"/>
      <c r="G494" s="88"/>
      <c r="H494" s="87"/>
      <c r="I494" s="87"/>
      <c r="J494" s="539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ht="12.75" customHeight="1">
      <c r="A495" s="87"/>
      <c r="B495" s="87"/>
      <c r="C495" s="87"/>
      <c r="D495" s="88"/>
      <c r="E495" s="87"/>
      <c r="F495" s="87"/>
      <c r="G495" s="88"/>
      <c r="H495" s="87"/>
      <c r="I495" s="87"/>
      <c r="J495" s="539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ht="12.75" customHeight="1">
      <c r="A496" s="87"/>
      <c r="B496" s="87"/>
      <c r="C496" s="87"/>
      <c r="D496" s="88"/>
      <c r="E496" s="87"/>
      <c r="F496" s="87"/>
      <c r="G496" s="88"/>
      <c r="H496" s="87"/>
      <c r="I496" s="87"/>
      <c r="J496" s="539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ht="12.75" customHeight="1">
      <c r="A497" s="87"/>
      <c r="B497" s="87"/>
      <c r="C497" s="87"/>
      <c r="D497" s="88"/>
      <c r="E497" s="87"/>
      <c r="F497" s="87"/>
      <c r="G497" s="88"/>
      <c r="H497" s="87"/>
      <c r="I497" s="87"/>
      <c r="J497" s="539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ht="12.75" customHeight="1">
      <c r="A498" s="87"/>
      <c r="B498" s="87"/>
      <c r="C498" s="87"/>
      <c r="D498" s="88"/>
      <c r="E498" s="87"/>
      <c r="F498" s="87"/>
      <c r="G498" s="88"/>
      <c r="H498" s="87"/>
      <c r="I498" s="87"/>
      <c r="J498" s="539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ht="12.75" customHeight="1">
      <c r="A499" s="87"/>
      <c r="B499" s="87"/>
      <c r="C499" s="87"/>
      <c r="D499" s="88"/>
      <c r="E499" s="87"/>
      <c r="F499" s="87"/>
      <c r="G499" s="88"/>
      <c r="H499" s="87"/>
      <c r="I499" s="87"/>
      <c r="J499" s="539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ht="12.75" customHeight="1">
      <c r="A500" s="87"/>
      <c r="B500" s="87"/>
      <c r="C500" s="87"/>
      <c r="D500" s="88"/>
      <c r="E500" s="87"/>
      <c r="F500" s="87"/>
      <c r="G500" s="88"/>
      <c r="H500" s="87"/>
      <c r="I500" s="87"/>
      <c r="J500" s="539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ht="12.75" customHeight="1">
      <c r="A501" s="87"/>
      <c r="B501" s="87"/>
      <c r="C501" s="87"/>
      <c r="D501" s="88"/>
      <c r="E501" s="87"/>
      <c r="F501" s="87"/>
      <c r="G501" s="88"/>
      <c r="H501" s="87"/>
      <c r="I501" s="87"/>
      <c r="J501" s="539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ht="12.75" customHeight="1">
      <c r="A502" s="87"/>
      <c r="B502" s="87"/>
      <c r="C502" s="87"/>
      <c r="D502" s="88"/>
      <c r="E502" s="87"/>
      <c r="F502" s="87"/>
      <c r="G502" s="88"/>
      <c r="H502" s="87"/>
      <c r="I502" s="87"/>
      <c r="J502" s="539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ht="12.75" customHeight="1">
      <c r="A503" s="87"/>
      <c r="B503" s="87"/>
      <c r="C503" s="87"/>
      <c r="D503" s="88"/>
      <c r="E503" s="87"/>
      <c r="F503" s="87"/>
      <c r="G503" s="88"/>
      <c r="H503" s="87"/>
      <c r="I503" s="87"/>
      <c r="J503" s="539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ht="12.75" customHeight="1">
      <c r="A504" s="87"/>
      <c r="B504" s="87"/>
      <c r="C504" s="87"/>
      <c r="D504" s="88"/>
      <c r="E504" s="87"/>
      <c r="F504" s="87"/>
      <c r="G504" s="88"/>
      <c r="H504" s="87"/>
      <c r="I504" s="87"/>
      <c r="J504" s="539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ht="12.75" customHeight="1">
      <c r="A505" s="87"/>
      <c r="B505" s="87"/>
      <c r="C505" s="87"/>
      <c r="D505" s="88"/>
      <c r="E505" s="87"/>
      <c r="F505" s="87"/>
      <c r="G505" s="88"/>
      <c r="H505" s="87"/>
      <c r="I505" s="87"/>
      <c r="J505" s="539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ht="12.75" customHeight="1">
      <c r="A506" s="87"/>
      <c r="B506" s="87"/>
      <c r="C506" s="87"/>
      <c r="D506" s="88"/>
      <c r="E506" s="87"/>
      <c r="F506" s="87"/>
      <c r="G506" s="88"/>
      <c r="H506" s="87"/>
      <c r="I506" s="87"/>
      <c r="J506" s="539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ht="12.75" customHeight="1">
      <c r="A507" s="87"/>
      <c r="B507" s="87"/>
      <c r="C507" s="87"/>
      <c r="D507" s="88"/>
      <c r="E507" s="87"/>
      <c r="F507" s="87"/>
      <c r="G507" s="88"/>
      <c r="H507" s="87"/>
      <c r="I507" s="87"/>
      <c r="J507" s="539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ht="12.75" customHeight="1">
      <c r="A508" s="87"/>
      <c r="B508" s="87"/>
      <c r="C508" s="87"/>
      <c r="D508" s="88"/>
      <c r="E508" s="87"/>
      <c r="F508" s="87"/>
      <c r="G508" s="88"/>
      <c r="H508" s="87"/>
      <c r="I508" s="87"/>
      <c r="J508" s="539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ht="12.75" customHeight="1">
      <c r="A509" s="87"/>
      <c r="B509" s="87"/>
      <c r="C509" s="87"/>
      <c r="D509" s="88"/>
      <c r="E509" s="87"/>
      <c r="F509" s="87"/>
      <c r="G509" s="88"/>
      <c r="H509" s="87"/>
      <c r="I509" s="87"/>
      <c r="J509" s="539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ht="12.75" customHeight="1">
      <c r="A510" s="87"/>
      <c r="B510" s="87"/>
      <c r="C510" s="87"/>
      <c r="D510" s="88"/>
      <c r="E510" s="87"/>
      <c r="F510" s="87"/>
      <c r="G510" s="88"/>
      <c r="H510" s="87"/>
      <c r="I510" s="87"/>
      <c r="J510" s="539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ht="12.75" customHeight="1">
      <c r="A511" s="87"/>
      <c r="B511" s="87"/>
      <c r="C511" s="87"/>
      <c r="D511" s="88"/>
      <c r="E511" s="87"/>
      <c r="F511" s="87"/>
      <c r="G511" s="88"/>
      <c r="H511" s="87"/>
      <c r="I511" s="87"/>
      <c r="J511" s="539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ht="12.75" customHeight="1">
      <c r="A512" s="87"/>
      <c r="B512" s="87"/>
      <c r="C512" s="87"/>
      <c r="D512" s="88"/>
      <c r="E512" s="87"/>
      <c r="F512" s="87"/>
      <c r="G512" s="88"/>
      <c r="H512" s="87"/>
      <c r="I512" s="87"/>
      <c r="J512" s="539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ht="12.75" customHeight="1">
      <c r="A513" s="87"/>
      <c r="B513" s="87"/>
      <c r="C513" s="87"/>
      <c r="D513" s="88"/>
      <c r="E513" s="87"/>
      <c r="F513" s="87"/>
      <c r="G513" s="88"/>
      <c r="H513" s="87"/>
      <c r="I513" s="87"/>
      <c r="J513" s="539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ht="12.75" customHeight="1">
      <c r="A514" s="87"/>
      <c r="B514" s="87"/>
      <c r="C514" s="87"/>
      <c r="D514" s="88"/>
      <c r="E514" s="87"/>
      <c r="F514" s="87"/>
      <c r="G514" s="88"/>
      <c r="H514" s="87"/>
      <c r="I514" s="87"/>
      <c r="J514" s="539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ht="12.75" customHeight="1">
      <c r="A515" s="87"/>
      <c r="B515" s="87"/>
      <c r="C515" s="87"/>
      <c r="D515" s="88"/>
      <c r="E515" s="87"/>
      <c r="F515" s="87"/>
      <c r="G515" s="88"/>
      <c r="H515" s="87"/>
      <c r="I515" s="87"/>
      <c r="J515" s="539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ht="12.75" customHeight="1">
      <c r="A516" s="87"/>
      <c r="B516" s="87"/>
      <c r="C516" s="87"/>
      <c r="D516" s="88"/>
      <c r="E516" s="87"/>
      <c r="F516" s="87"/>
      <c r="G516" s="88"/>
      <c r="H516" s="87"/>
      <c r="I516" s="87"/>
      <c r="J516" s="539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ht="12.75" customHeight="1">
      <c r="A517" s="87"/>
      <c r="B517" s="87"/>
      <c r="C517" s="87"/>
      <c r="D517" s="88"/>
      <c r="E517" s="87"/>
      <c r="F517" s="87"/>
      <c r="G517" s="88"/>
      <c r="H517" s="87"/>
      <c r="I517" s="87"/>
      <c r="J517" s="539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ht="12.75" customHeight="1">
      <c r="A518" s="87"/>
      <c r="B518" s="87"/>
      <c r="C518" s="87"/>
      <c r="D518" s="88"/>
      <c r="E518" s="87"/>
      <c r="F518" s="87"/>
      <c r="G518" s="88"/>
      <c r="H518" s="87"/>
      <c r="I518" s="87"/>
      <c r="J518" s="539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ht="12.75" customHeight="1">
      <c r="A519" s="87"/>
      <c r="B519" s="87"/>
      <c r="C519" s="87"/>
      <c r="D519" s="88"/>
      <c r="E519" s="87"/>
      <c r="F519" s="87"/>
      <c r="G519" s="88"/>
      <c r="H519" s="87"/>
      <c r="I519" s="87"/>
      <c r="J519" s="539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ht="12.75" customHeight="1">
      <c r="A520" s="87"/>
      <c r="B520" s="87"/>
      <c r="C520" s="87"/>
      <c r="D520" s="88"/>
      <c r="E520" s="87"/>
      <c r="F520" s="87"/>
      <c r="G520" s="88"/>
      <c r="H520" s="87"/>
      <c r="I520" s="87"/>
      <c r="J520" s="539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ht="12.75" customHeight="1">
      <c r="A521" s="87"/>
      <c r="B521" s="87"/>
      <c r="C521" s="87"/>
      <c r="D521" s="88"/>
      <c r="E521" s="87"/>
      <c r="F521" s="87"/>
      <c r="G521" s="88"/>
      <c r="H521" s="87"/>
      <c r="I521" s="87"/>
      <c r="J521" s="539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ht="12.75" customHeight="1">
      <c r="A522" s="87"/>
      <c r="B522" s="87"/>
      <c r="C522" s="87"/>
      <c r="D522" s="88"/>
      <c r="E522" s="87"/>
      <c r="F522" s="87"/>
      <c r="G522" s="88"/>
      <c r="H522" s="87"/>
      <c r="I522" s="87"/>
      <c r="J522" s="539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ht="12.75" customHeight="1">
      <c r="A523" s="87"/>
      <c r="B523" s="87"/>
      <c r="C523" s="87"/>
      <c r="D523" s="88"/>
      <c r="E523" s="87"/>
      <c r="F523" s="87"/>
      <c r="G523" s="88"/>
      <c r="H523" s="87"/>
      <c r="I523" s="87"/>
      <c r="J523" s="539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ht="12.75" customHeight="1">
      <c r="A524" s="87"/>
      <c r="B524" s="87"/>
      <c r="C524" s="87"/>
      <c r="D524" s="88"/>
      <c r="E524" s="87"/>
      <c r="F524" s="87"/>
      <c r="G524" s="88"/>
      <c r="H524" s="87"/>
      <c r="I524" s="87"/>
      <c r="J524" s="539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ht="12.75" customHeight="1">
      <c r="A525" s="87"/>
      <c r="B525" s="87"/>
      <c r="C525" s="87"/>
      <c r="D525" s="88"/>
      <c r="E525" s="87"/>
      <c r="F525" s="87"/>
      <c r="G525" s="88"/>
      <c r="H525" s="87"/>
      <c r="I525" s="87"/>
      <c r="J525" s="539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ht="12.75" customHeight="1">
      <c r="A526" s="87"/>
      <c r="B526" s="87"/>
      <c r="C526" s="87"/>
      <c r="D526" s="88"/>
      <c r="E526" s="87"/>
      <c r="F526" s="87"/>
      <c r="G526" s="88"/>
      <c r="H526" s="87"/>
      <c r="I526" s="87"/>
      <c r="J526" s="539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ht="12.75" customHeight="1">
      <c r="A527" s="87"/>
      <c r="B527" s="87"/>
      <c r="C527" s="87"/>
      <c r="D527" s="88"/>
      <c r="E527" s="87"/>
      <c r="F527" s="87"/>
      <c r="G527" s="88"/>
      <c r="H527" s="87"/>
      <c r="I527" s="87"/>
      <c r="J527" s="539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ht="12.75" customHeight="1">
      <c r="A528" s="87"/>
      <c r="B528" s="87"/>
      <c r="C528" s="87"/>
      <c r="D528" s="88"/>
      <c r="E528" s="87"/>
      <c r="F528" s="87"/>
      <c r="G528" s="88"/>
      <c r="H528" s="87"/>
      <c r="I528" s="87"/>
      <c r="J528" s="539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ht="12.75" customHeight="1">
      <c r="A529" s="87"/>
      <c r="B529" s="87"/>
      <c r="C529" s="87"/>
      <c r="D529" s="88"/>
      <c r="E529" s="87"/>
      <c r="F529" s="87"/>
      <c r="G529" s="88"/>
      <c r="H529" s="87"/>
      <c r="I529" s="87"/>
      <c r="J529" s="539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ht="12.75" customHeight="1">
      <c r="A530" s="87"/>
      <c r="B530" s="87"/>
      <c r="C530" s="87"/>
      <c r="D530" s="88"/>
      <c r="E530" s="87"/>
      <c r="F530" s="87"/>
      <c r="G530" s="88"/>
      <c r="H530" s="87"/>
      <c r="I530" s="87"/>
      <c r="J530" s="539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ht="12.75" customHeight="1">
      <c r="A531" s="87"/>
      <c r="B531" s="87"/>
      <c r="C531" s="87"/>
      <c r="D531" s="88"/>
      <c r="E531" s="87"/>
      <c r="F531" s="87"/>
      <c r="G531" s="88"/>
      <c r="H531" s="87"/>
      <c r="I531" s="87"/>
      <c r="J531" s="539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ht="12.75" customHeight="1">
      <c r="A532" s="87"/>
      <c r="B532" s="87"/>
      <c r="C532" s="87"/>
      <c r="D532" s="88"/>
      <c r="E532" s="87"/>
      <c r="F532" s="87"/>
      <c r="G532" s="88"/>
      <c r="H532" s="87"/>
      <c r="I532" s="87"/>
      <c r="J532" s="539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ht="12.75" customHeight="1">
      <c r="A533" s="87"/>
      <c r="B533" s="87"/>
      <c r="C533" s="87"/>
      <c r="D533" s="88"/>
      <c r="E533" s="87"/>
      <c r="F533" s="87"/>
      <c r="G533" s="88"/>
      <c r="H533" s="87"/>
      <c r="I533" s="87"/>
      <c r="J533" s="539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ht="12.75" customHeight="1">
      <c r="A534" s="87"/>
      <c r="B534" s="87"/>
      <c r="C534" s="87"/>
      <c r="D534" s="88"/>
      <c r="E534" s="87"/>
      <c r="F534" s="87"/>
      <c r="G534" s="88"/>
      <c r="H534" s="87"/>
      <c r="I534" s="87"/>
      <c r="J534" s="539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ht="12.75" customHeight="1">
      <c r="A535" s="87"/>
      <c r="B535" s="87"/>
      <c r="C535" s="87"/>
      <c r="D535" s="88"/>
      <c r="E535" s="87"/>
      <c r="F535" s="87"/>
      <c r="G535" s="88"/>
      <c r="H535" s="87"/>
      <c r="I535" s="87"/>
      <c r="J535" s="539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ht="12.75" customHeight="1">
      <c r="A536" s="87"/>
      <c r="B536" s="87"/>
      <c r="C536" s="87"/>
      <c r="D536" s="88"/>
      <c r="E536" s="87"/>
      <c r="F536" s="87"/>
      <c r="G536" s="88"/>
      <c r="H536" s="87"/>
      <c r="I536" s="87"/>
      <c r="J536" s="539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ht="12.75" customHeight="1">
      <c r="A537" s="87"/>
      <c r="B537" s="87"/>
      <c r="C537" s="87"/>
      <c r="D537" s="88"/>
      <c r="E537" s="87"/>
      <c r="F537" s="87"/>
      <c r="G537" s="88"/>
      <c r="H537" s="87"/>
      <c r="I537" s="87"/>
      <c r="J537" s="539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ht="12.75" customHeight="1">
      <c r="A538" s="87"/>
      <c r="B538" s="87"/>
      <c r="C538" s="87"/>
      <c r="D538" s="88"/>
      <c r="E538" s="87"/>
      <c r="F538" s="87"/>
      <c r="G538" s="88"/>
      <c r="H538" s="87"/>
      <c r="I538" s="87"/>
      <c r="J538" s="539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ht="12.75" customHeight="1">
      <c r="A539" s="87"/>
      <c r="B539" s="87"/>
      <c r="C539" s="87"/>
      <c r="D539" s="88"/>
      <c r="E539" s="87"/>
      <c r="F539" s="87"/>
      <c r="G539" s="88"/>
      <c r="H539" s="87"/>
      <c r="I539" s="87"/>
      <c r="J539" s="539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ht="12.75" customHeight="1">
      <c r="A540" s="87"/>
      <c r="B540" s="87"/>
      <c r="C540" s="87"/>
      <c r="D540" s="88"/>
      <c r="E540" s="87"/>
      <c r="F540" s="87"/>
      <c r="G540" s="88"/>
      <c r="H540" s="87"/>
      <c r="I540" s="87"/>
      <c r="J540" s="539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ht="12.75" customHeight="1">
      <c r="A541" s="87"/>
      <c r="B541" s="87"/>
      <c r="C541" s="87"/>
      <c r="D541" s="88"/>
      <c r="E541" s="87"/>
      <c r="F541" s="87"/>
      <c r="G541" s="88"/>
      <c r="H541" s="87"/>
      <c r="I541" s="87"/>
      <c r="J541" s="539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ht="12.75" customHeight="1">
      <c r="A542" s="87"/>
      <c r="B542" s="87"/>
      <c r="C542" s="87"/>
      <c r="D542" s="88"/>
      <c r="E542" s="87"/>
      <c r="F542" s="87"/>
      <c r="G542" s="88"/>
      <c r="H542" s="87"/>
      <c r="I542" s="87"/>
      <c r="J542" s="539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ht="12.75" customHeight="1">
      <c r="A543" s="87"/>
      <c r="B543" s="87"/>
      <c r="C543" s="87"/>
      <c r="D543" s="88"/>
      <c r="E543" s="87"/>
      <c r="F543" s="87"/>
      <c r="G543" s="88"/>
      <c r="H543" s="87"/>
      <c r="I543" s="87"/>
      <c r="J543" s="539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ht="12.75" customHeight="1">
      <c r="A544" s="87"/>
      <c r="B544" s="87"/>
      <c r="C544" s="87"/>
      <c r="D544" s="88"/>
      <c r="E544" s="87"/>
      <c r="F544" s="87"/>
      <c r="G544" s="88"/>
      <c r="H544" s="87"/>
      <c r="I544" s="87"/>
      <c r="J544" s="539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ht="12.75" customHeight="1">
      <c r="A545" s="87"/>
      <c r="B545" s="87"/>
      <c r="C545" s="87"/>
      <c r="D545" s="88"/>
      <c r="E545" s="87"/>
      <c r="F545" s="87"/>
      <c r="G545" s="88"/>
      <c r="H545" s="87"/>
      <c r="I545" s="87"/>
      <c r="J545" s="539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ht="12.75" customHeight="1">
      <c r="A546" s="87"/>
      <c r="B546" s="87"/>
      <c r="C546" s="87"/>
      <c r="D546" s="88"/>
      <c r="E546" s="87"/>
      <c r="F546" s="87"/>
      <c r="G546" s="88"/>
      <c r="H546" s="87"/>
      <c r="I546" s="87"/>
      <c r="J546" s="539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ht="12.75" customHeight="1">
      <c r="A547" s="87"/>
      <c r="B547" s="87"/>
      <c r="C547" s="87"/>
      <c r="D547" s="88"/>
      <c r="E547" s="87"/>
      <c r="F547" s="87"/>
      <c r="G547" s="88"/>
      <c r="H547" s="87"/>
      <c r="I547" s="87"/>
      <c r="J547" s="539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ht="12.75" customHeight="1">
      <c r="A548" s="87"/>
      <c r="B548" s="87"/>
      <c r="C548" s="87"/>
      <c r="D548" s="88"/>
      <c r="E548" s="87"/>
      <c r="F548" s="87"/>
      <c r="G548" s="88"/>
      <c r="H548" s="87"/>
      <c r="I548" s="87"/>
      <c r="J548" s="539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ht="12.75" customHeight="1">
      <c r="A549" s="87"/>
      <c r="B549" s="87"/>
      <c r="C549" s="87"/>
      <c r="D549" s="88"/>
      <c r="E549" s="87"/>
      <c r="F549" s="87"/>
      <c r="G549" s="88"/>
      <c r="H549" s="87"/>
      <c r="I549" s="87"/>
      <c r="J549" s="539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ht="12.75" customHeight="1">
      <c r="A550" s="87"/>
      <c r="B550" s="87"/>
      <c r="C550" s="87"/>
      <c r="D550" s="88"/>
      <c r="E550" s="87"/>
      <c r="F550" s="87"/>
      <c r="G550" s="88"/>
      <c r="H550" s="87"/>
      <c r="I550" s="87"/>
      <c r="J550" s="539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ht="12.75" customHeight="1">
      <c r="A551" s="87"/>
      <c r="B551" s="87"/>
      <c r="C551" s="87"/>
      <c r="D551" s="88"/>
      <c r="E551" s="87"/>
      <c r="F551" s="87"/>
      <c r="G551" s="88"/>
      <c r="H551" s="87"/>
      <c r="I551" s="87"/>
      <c r="J551" s="539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ht="12.75" customHeight="1">
      <c r="A552" s="87"/>
      <c r="B552" s="87"/>
      <c r="C552" s="87"/>
      <c r="D552" s="88"/>
      <c r="E552" s="87"/>
      <c r="F552" s="87"/>
      <c r="G552" s="88"/>
      <c r="H552" s="87"/>
      <c r="I552" s="87"/>
      <c r="J552" s="539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ht="12.75" customHeight="1">
      <c r="A553" s="87"/>
      <c r="B553" s="87"/>
      <c r="C553" s="87"/>
      <c r="D553" s="88"/>
      <c r="E553" s="87"/>
      <c r="F553" s="87"/>
      <c r="G553" s="88"/>
      <c r="H553" s="87"/>
      <c r="I553" s="87"/>
      <c r="J553" s="539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ht="12.75" customHeight="1">
      <c r="A554" s="87"/>
      <c r="B554" s="87"/>
      <c r="C554" s="87"/>
      <c r="D554" s="88"/>
      <c r="E554" s="87"/>
      <c r="F554" s="87"/>
      <c r="G554" s="88"/>
      <c r="H554" s="87"/>
      <c r="I554" s="87"/>
      <c r="J554" s="539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ht="12.75" customHeight="1">
      <c r="A555" s="87"/>
      <c r="B555" s="87"/>
      <c r="C555" s="87"/>
      <c r="D555" s="88"/>
      <c r="E555" s="87"/>
      <c r="F555" s="87"/>
      <c r="G555" s="88"/>
      <c r="H555" s="87"/>
      <c r="I555" s="87"/>
      <c r="J555" s="539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ht="12.75" customHeight="1">
      <c r="A556" s="87"/>
      <c r="B556" s="87"/>
      <c r="C556" s="87"/>
      <c r="D556" s="88"/>
      <c r="E556" s="87"/>
      <c r="F556" s="87"/>
      <c r="G556" s="88"/>
      <c r="H556" s="87"/>
      <c r="I556" s="87"/>
      <c r="J556" s="539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ht="12.75" customHeight="1">
      <c r="A557" s="87"/>
      <c r="B557" s="87"/>
      <c r="C557" s="87"/>
      <c r="D557" s="88"/>
      <c r="E557" s="87"/>
      <c r="F557" s="87"/>
      <c r="G557" s="88"/>
      <c r="H557" s="87"/>
      <c r="I557" s="87"/>
      <c r="J557" s="539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ht="12.75" customHeight="1">
      <c r="A558" s="87"/>
      <c r="B558" s="87"/>
      <c r="C558" s="87"/>
      <c r="D558" s="88"/>
      <c r="E558" s="87"/>
      <c r="F558" s="87"/>
      <c r="G558" s="88"/>
      <c r="H558" s="87"/>
      <c r="I558" s="87"/>
      <c r="J558" s="539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ht="12.75" customHeight="1">
      <c r="A559" s="87"/>
      <c r="B559" s="87"/>
      <c r="C559" s="87"/>
      <c r="D559" s="88"/>
      <c r="E559" s="87"/>
      <c r="F559" s="87"/>
      <c r="G559" s="88"/>
      <c r="H559" s="87"/>
      <c r="I559" s="87"/>
      <c r="J559" s="539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ht="12.75" customHeight="1">
      <c r="A560" s="87"/>
      <c r="B560" s="87"/>
      <c r="C560" s="87"/>
      <c r="D560" s="88"/>
      <c r="E560" s="87"/>
      <c r="F560" s="87"/>
      <c r="G560" s="88"/>
      <c r="H560" s="87"/>
      <c r="I560" s="87"/>
      <c r="J560" s="539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ht="12.75" customHeight="1">
      <c r="A561" s="87"/>
      <c r="B561" s="87"/>
      <c r="C561" s="87"/>
      <c r="D561" s="88"/>
      <c r="E561" s="87"/>
      <c r="F561" s="87"/>
      <c r="G561" s="88"/>
      <c r="H561" s="87"/>
      <c r="I561" s="87"/>
      <c r="J561" s="539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ht="12.75" customHeight="1">
      <c r="A562" s="87"/>
      <c r="B562" s="87"/>
      <c r="C562" s="87"/>
      <c r="D562" s="88"/>
      <c r="E562" s="87"/>
      <c r="F562" s="87"/>
      <c r="G562" s="88"/>
      <c r="H562" s="87"/>
      <c r="I562" s="87"/>
      <c r="J562" s="539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ht="12.75" customHeight="1">
      <c r="A563" s="87"/>
      <c r="B563" s="87"/>
      <c r="C563" s="87"/>
      <c r="D563" s="88"/>
      <c r="E563" s="87"/>
      <c r="F563" s="87"/>
      <c r="G563" s="88"/>
      <c r="H563" s="87"/>
      <c r="I563" s="87"/>
      <c r="J563" s="539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ht="12.75" customHeight="1">
      <c r="A564" s="87"/>
      <c r="B564" s="87"/>
      <c r="C564" s="87"/>
      <c r="D564" s="88"/>
      <c r="E564" s="87"/>
      <c r="F564" s="87"/>
      <c r="G564" s="88"/>
      <c r="H564" s="87"/>
      <c r="I564" s="87"/>
      <c r="J564" s="539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ht="12.75" customHeight="1">
      <c r="A565" s="87"/>
      <c r="B565" s="87"/>
      <c r="C565" s="87"/>
      <c r="D565" s="88"/>
      <c r="E565" s="87"/>
      <c r="F565" s="87"/>
      <c r="G565" s="88"/>
      <c r="H565" s="87"/>
      <c r="I565" s="87"/>
      <c r="J565" s="539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ht="12.75" customHeight="1">
      <c r="A566" s="87"/>
      <c r="B566" s="87"/>
      <c r="C566" s="87"/>
      <c r="D566" s="88"/>
      <c r="E566" s="87"/>
      <c r="F566" s="87"/>
      <c r="G566" s="88"/>
      <c r="H566" s="87"/>
      <c r="I566" s="87"/>
      <c r="J566" s="539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ht="12.75" customHeight="1">
      <c r="A567" s="87"/>
      <c r="B567" s="87"/>
      <c r="C567" s="87"/>
      <c r="D567" s="88"/>
      <c r="E567" s="87"/>
      <c r="F567" s="87"/>
      <c r="G567" s="88"/>
      <c r="H567" s="87"/>
      <c r="I567" s="87"/>
      <c r="J567" s="539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ht="12.75" customHeight="1">
      <c r="A568" s="87"/>
      <c r="B568" s="87"/>
      <c r="C568" s="87"/>
      <c r="D568" s="88"/>
      <c r="E568" s="87"/>
      <c r="F568" s="87"/>
      <c r="G568" s="88"/>
      <c r="H568" s="87"/>
      <c r="I568" s="87"/>
      <c r="J568" s="539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ht="12.75" customHeight="1">
      <c r="A569" s="87"/>
      <c r="B569" s="87"/>
      <c r="C569" s="87"/>
      <c r="D569" s="88"/>
      <c r="E569" s="87"/>
      <c r="F569" s="87"/>
      <c r="G569" s="88"/>
      <c r="H569" s="87"/>
      <c r="I569" s="87"/>
      <c r="J569" s="539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ht="12.75" customHeight="1">
      <c r="A570" s="87"/>
      <c r="B570" s="87"/>
      <c r="C570" s="87"/>
      <c r="D570" s="88"/>
      <c r="E570" s="87"/>
      <c r="F570" s="87"/>
      <c r="G570" s="88"/>
      <c r="H570" s="87"/>
      <c r="I570" s="87"/>
      <c r="J570" s="539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ht="12.75" customHeight="1">
      <c r="A571" s="87"/>
      <c r="B571" s="87"/>
      <c r="C571" s="87"/>
      <c r="D571" s="88"/>
      <c r="E571" s="87"/>
      <c r="F571" s="87"/>
      <c r="G571" s="88"/>
      <c r="H571" s="87"/>
      <c r="I571" s="87"/>
      <c r="J571" s="539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ht="12.75" customHeight="1">
      <c r="A572" s="87"/>
      <c r="B572" s="87"/>
      <c r="C572" s="87"/>
      <c r="D572" s="88"/>
      <c r="E572" s="87"/>
      <c r="F572" s="87"/>
      <c r="G572" s="88"/>
      <c r="H572" s="87"/>
      <c r="I572" s="87"/>
      <c r="J572" s="539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ht="12.75" customHeight="1">
      <c r="A573" s="87"/>
      <c r="B573" s="87"/>
      <c r="C573" s="87"/>
      <c r="D573" s="88"/>
      <c r="E573" s="87"/>
      <c r="F573" s="87"/>
      <c r="G573" s="88"/>
      <c r="H573" s="87"/>
      <c r="I573" s="87"/>
      <c r="J573" s="539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ht="12.75" customHeight="1">
      <c r="A574" s="87"/>
      <c r="B574" s="87"/>
      <c r="C574" s="87"/>
      <c r="D574" s="88"/>
      <c r="E574" s="87"/>
      <c r="F574" s="87"/>
      <c r="G574" s="88"/>
      <c r="H574" s="87"/>
      <c r="I574" s="87"/>
      <c r="J574" s="539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ht="12.75" customHeight="1">
      <c r="A575" s="87"/>
      <c r="B575" s="87"/>
      <c r="C575" s="87"/>
      <c r="D575" s="88"/>
      <c r="E575" s="87"/>
      <c r="F575" s="87"/>
      <c r="G575" s="88"/>
      <c r="H575" s="87"/>
      <c r="I575" s="87"/>
      <c r="J575" s="539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ht="12.75" customHeight="1">
      <c r="A576" s="87"/>
      <c r="B576" s="87"/>
      <c r="C576" s="87"/>
      <c r="D576" s="88"/>
      <c r="E576" s="87"/>
      <c r="F576" s="87"/>
      <c r="G576" s="88"/>
      <c r="H576" s="87"/>
      <c r="I576" s="87"/>
      <c r="J576" s="539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ht="12.75" customHeight="1">
      <c r="A577" s="87"/>
      <c r="B577" s="87"/>
      <c r="C577" s="87"/>
      <c r="D577" s="88"/>
      <c r="E577" s="87"/>
      <c r="F577" s="87"/>
      <c r="G577" s="88"/>
      <c r="H577" s="87"/>
      <c r="I577" s="87"/>
      <c r="J577" s="539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ht="12.75" customHeight="1">
      <c r="A578" s="87"/>
      <c r="B578" s="87"/>
      <c r="C578" s="87"/>
      <c r="D578" s="88"/>
      <c r="E578" s="87"/>
      <c r="F578" s="87"/>
      <c r="G578" s="88"/>
      <c r="H578" s="87"/>
      <c r="I578" s="87"/>
      <c r="J578" s="539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ht="12.75" customHeight="1">
      <c r="A579" s="87"/>
      <c r="B579" s="87"/>
      <c r="C579" s="87"/>
      <c r="D579" s="88"/>
      <c r="E579" s="87"/>
      <c r="F579" s="87"/>
      <c r="G579" s="88"/>
      <c r="H579" s="87"/>
      <c r="I579" s="87"/>
      <c r="J579" s="539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ht="12.75" customHeight="1">
      <c r="A580" s="87"/>
      <c r="B580" s="87"/>
      <c r="C580" s="87"/>
      <c r="D580" s="88"/>
      <c r="E580" s="87"/>
      <c r="F580" s="87"/>
      <c r="G580" s="88"/>
      <c r="H580" s="87"/>
      <c r="I580" s="87"/>
      <c r="J580" s="539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ht="12.75" customHeight="1">
      <c r="A581" s="87"/>
      <c r="B581" s="87"/>
      <c r="C581" s="87"/>
      <c r="D581" s="88"/>
      <c r="E581" s="87"/>
      <c r="F581" s="87"/>
      <c r="G581" s="88"/>
      <c r="H581" s="87"/>
      <c r="I581" s="87"/>
      <c r="J581" s="539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ht="12.75" customHeight="1">
      <c r="A582" s="87"/>
      <c r="B582" s="87"/>
      <c r="C582" s="87"/>
      <c r="D582" s="88"/>
      <c r="E582" s="87"/>
      <c r="F582" s="87"/>
      <c r="G582" s="88"/>
      <c r="H582" s="87"/>
      <c r="I582" s="87"/>
      <c r="J582" s="539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ht="12.75" customHeight="1">
      <c r="A583" s="87"/>
      <c r="B583" s="87"/>
      <c r="C583" s="87"/>
      <c r="D583" s="88"/>
      <c r="E583" s="87"/>
      <c r="F583" s="87"/>
      <c r="G583" s="88"/>
      <c r="H583" s="87"/>
      <c r="I583" s="87"/>
      <c r="J583" s="539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ht="12.75" customHeight="1">
      <c r="A584" s="87"/>
      <c r="B584" s="87"/>
      <c r="C584" s="87"/>
      <c r="D584" s="88"/>
      <c r="E584" s="87"/>
      <c r="F584" s="87"/>
      <c r="G584" s="88"/>
      <c r="H584" s="87"/>
      <c r="I584" s="87"/>
      <c r="J584" s="539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ht="12.75" customHeight="1">
      <c r="A585" s="87"/>
      <c r="B585" s="87"/>
      <c r="C585" s="87"/>
      <c r="D585" s="88"/>
      <c r="E585" s="87"/>
      <c r="F585" s="87"/>
      <c r="G585" s="88"/>
      <c r="H585" s="87"/>
      <c r="I585" s="87"/>
      <c r="J585" s="539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ht="12.75" customHeight="1">
      <c r="A586" s="87"/>
      <c r="B586" s="87"/>
      <c r="C586" s="87"/>
      <c r="D586" s="88"/>
      <c r="E586" s="87"/>
      <c r="F586" s="87"/>
      <c r="G586" s="88"/>
      <c r="H586" s="87"/>
      <c r="I586" s="87"/>
      <c r="J586" s="539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ht="12.75" customHeight="1">
      <c r="A587" s="87"/>
      <c r="B587" s="87"/>
      <c r="C587" s="87"/>
      <c r="D587" s="88"/>
      <c r="E587" s="87"/>
      <c r="F587" s="87"/>
      <c r="G587" s="88"/>
      <c r="H587" s="87"/>
      <c r="I587" s="87"/>
      <c r="J587" s="539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ht="12.75" customHeight="1">
      <c r="A588" s="87"/>
      <c r="B588" s="87"/>
      <c r="C588" s="87"/>
      <c r="D588" s="88"/>
      <c r="E588" s="87"/>
      <c r="F588" s="87"/>
      <c r="G588" s="88"/>
      <c r="H588" s="87"/>
      <c r="I588" s="87"/>
      <c r="J588" s="539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ht="12.75" customHeight="1">
      <c r="A589" s="87"/>
      <c r="B589" s="87"/>
      <c r="C589" s="87"/>
      <c r="D589" s="88"/>
      <c r="E589" s="87"/>
      <c r="F589" s="87"/>
      <c r="G589" s="88"/>
      <c r="H589" s="87"/>
      <c r="I589" s="87"/>
      <c r="J589" s="539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ht="12.75" customHeight="1">
      <c r="A590" s="87"/>
      <c r="B590" s="87"/>
      <c r="C590" s="87"/>
      <c r="D590" s="88"/>
      <c r="E590" s="87"/>
      <c r="F590" s="87"/>
      <c r="G590" s="88"/>
      <c r="H590" s="87"/>
      <c r="I590" s="87"/>
      <c r="J590" s="539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ht="12.75" customHeight="1">
      <c r="A591" s="87"/>
      <c r="B591" s="87"/>
      <c r="C591" s="87"/>
      <c r="D591" s="88"/>
      <c r="E591" s="87"/>
      <c r="F591" s="87"/>
      <c r="G591" s="88"/>
      <c r="H591" s="87"/>
      <c r="I591" s="87"/>
      <c r="J591" s="539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ht="12.75" customHeight="1">
      <c r="A592" s="87"/>
      <c r="B592" s="87"/>
      <c r="C592" s="87"/>
      <c r="D592" s="88"/>
      <c r="E592" s="87"/>
      <c r="F592" s="87"/>
      <c r="G592" s="88"/>
      <c r="H592" s="87"/>
      <c r="I592" s="87"/>
      <c r="J592" s="539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ht="12.75" customHeight="1">
      <c r="A593" s="87"/>
      <c r="B593" s="87"/>
      <c r="C593" s="87"/>
      <c r="D593" s="88"/>
      <c r="E593" s="87"/>
      <c r="F593" s="87"/>
      <c r="G593" s="88"/>
      <c r="H593" s="87"/>
      <c r="I593" s="87"/>
      <c r="J593" s="539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ht="12.75" customHeight="1">
      <c r="A594" s="87"/>
      <c r="B594" s="87"/>
      <c r="C594" s="87"/>
      <c r="D594" s="88"/>
      <c r="E594" s="87"/>
      <c r="F594" s="87"/>
      <c r="G594" s="88"/>
      <c r="H594" s="87"/>
      <c r="I594" s="87"/>
      <c r="J594" s="539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ht="12.75" customHeight="1">
      <c r="A595" s="87"/>
      <c r="B595" s="87"/>
      <c r="C595" s="87"/>
      <c r="D595" s="88"/>
      <c r="E595" s="87"/>
      <c r="F595" s="87"/>
      <c r="G595" s="88"/>
      <c r="H595" s="87"/>
      <c r="I595" s="87"/>
      <c r="J595" s="539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ht="12.75" customHeight="1">
      <c r="A596" s="87"/>
      <c r="B596" s="87"/>
      <c r="C596" s="87"/>
      <c r="D596" s="88"/>
      <c r="E596" s="87"/>
      <c r="F596" s="87"/>
      <c r="G596" s="88"/>
      <c r="H596" s="87"/>
      <c r="I596" s="87"/>
      <c r="J596" s="539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ht="12.75" customHeight="1">
      <c r="A597" s="87"/>
      <c r="B597" s="87"/>
      <c r="C597" s="87"/>
      <c r="D597" s="88"/>
      <c r="E597" s="87"/>
      <c r="F597" s="87"/>
      <c r="G597" s="88"/>
      <c r="H597" s="87"/>
      <c r="I597" s="87"/>
      <c r="J597" s="539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ht="12.75" customHeight="1">
      <c r="A598" s="87"/>
      <c r="B598" s="87"/>
      <c r="C598" s="87"/>
      <c r="D598" s="88"/>
      <c r="E598" s="87"/>
      <c r="F598" s="87"/>
      <c r="G598" s="88"/>
      <c r="H598" s="87"/>
      <c r="I598" s="87"/>
      <c r="J598" s="539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ht="12.75" customHeight="1">
      <c r="A599" s="87"/>
      <c r="B599" s="87"/>
      <c r="C599" s="87"/>
      <c r="D599" s="88"/>
      <c r="E599" s="87"/>
      <c r="F599" s="87"/>
      <c r="G599" s="88"/>
      <c r="H599" s="87"/>
      <c r="I599" s="87"/>
      <c r="J599" s="539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ht="12.75" customHeight="1">
      <c r="A600" s="87"/>
      <c r="B600" s="87"/>
      <c r="C600" s="87"/>
      <c r="D600" s="88"/>
      <c r="E600" s="87"/>
      <c r="F600" s="87"/>
      <c r="G600" s="88"/>
      <c r="H600" s="87"/>
      <c r="I600" s="87"/>
      <c r="J600" s="539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ht="12.75" customHeight="1">
      <c r="A601" s="87"/>
      <c r="B601" s="87"/>
      <c r="C601" s="87"/>
      <c r="D601" s="88"/>
      <c r="E601" s="87"/>
      <c r="F601" s="87"/>
      <c r="G601" s="88"/>
      <c r="H601" s="87"/>
      <c r="I601" s="87"/>
      <c r="J601" s="539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ht="12.75" customHeight="1">
      <c r="A602" s="87"/>
      <c r="B602" s="87"/>
      <c r="C602" s="87"/>
      <c r="D602" s="88"/>
      <c r="E602" s="87"/>
      <c r="F602" s="87"/>
      <c r="G602" s="88"/>
      <c r="H602" s="87"/>
      <c r="I602" s="87"/>
      <c r="J602" s="539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ht="12.75" customHeight="1">
      <c r="A603" s="87"/>
      <c r="B603" s="87"/>
      <c r="C603" s="87"/>
      <c r="D603" s="88"/>
      <c r="E603" s="87"/>
      <c r="F603" s="87"/>
      <c r="G603" s="88"/>
      <c r="H603" s="87"/>
      <c r="I603" s="87"/>
      <c r="J603" s="539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ht="12.75" customHeight="1">
      <c r="A604" s="87"/>
      <c r="B604" s="87"/>
      <c r="C604" s="87"/>
      <c r="D604" s="88"/>
      <c r="E604" s="87"/>
      <c r="F604" s="87"/>
      <c r="G604" s="88"/>
      <c r="H604" s="87"/>
      <c r="I604" s="87"/>
      <c r="J604" s="539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ht="12.75" customHeight="1">
      <c r="A605" s="87"/>
      <c r="B605" s="87"/>
      <c r="C605" s="87"/>
      <c r="D605" s="88"/>
      <c r="E605" s="87"/>
      <c r="F605" s="87"/>
      <c r="G605" s="88"/>
      <c r="H605" s="87"/>
      <c r="I605" s="87"/>
      <c r="J605" s="539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ht="12.75" customHeight="1">
      <c r="A606" s="87"/>
      <c r="B606" s="87"/>
      <c r="C606" s="87"/>
      <c r="D606" s="88"/>
      <c r="E606" s="87"/>
      <c r="F606" s="87"/>
      <c r="G606" s="88"/>
      <c r="H606" s="87"/>
      <c r="I606" s="87"/>
      <c r="J606" s="539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ht="12.75" customHeight="1">
      <c r="A607" s="87"/>
      <c r="B607" s="87"/>
      <c r="C607" s="87"/>
      <c r="D607" s="88"/>
      <c r="E607" s="87"/>
      <c r="F607" s="87"/>
      <c r="G607" s="88"/>
      <c r="H607" s="87"/>
      <c r="I607" s="87"/>
      <c r="J607" s="539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ht="12.75" customHeight="1">
      <c r="A608" s="87"/>
      <c r="B608" s="87"/>
      <c r="C608" s="87"/>
      <c r="D608" s="88"/>
      <c r="E608" s="87"/>
      <c r="F608" s="87"/>
      <c r="G608" s="88"/>
      <c r="H608" s="87"/>
      <c r="I608" s="87"/>
      <c r="J608" s="539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ht="12.75" customHeight="1">
      <c r="A609" s="87"/>
      <c r="B609" s="87"/>
      <c r="C609" s="87"/>
      <c r="D609" s="88"/>
      <c r="E609" s="87"/>
      <c r="F609" s="87"/>
      <c r="G609" s="88"/>
      <c r="H609" s="87"/>
      <c r="I609" s="87"/>
      <c r="J609" s="539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ht="12.75" customHeight="1">
      <c r="A610" s="87"/>
      <c r="B610" s="87"/>
      <c r="C610" s="87"/>
      <c r="D610" s="88"/>
      <c r="E610" s="87"/>
      <c r="F610" s="87"/>
      <c r="G610" s="88"/>
      <c r="H610" s="87"/>
      <c r="I610" s="87"/>
      <c r="J610" s="539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ht="12.75" customHeight="1">
      <c r="A611" s="87"/>
      <c r="B611" s="87"/>
      <c r="C611" s="87"/>
      <c r="D611" s="88"/>
      <c r="E611" s="87"/>
      <c r="F611" s="87"/>
      <c r="G611" s="88"/>
      <c r="H611" s="87"/>
      <c r="I611" s="87"/>
      <c r="J611" s="539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ht="12.75" customHeight="1">
      <c r="A612" s="87"/>
      <c r="B612" s="87"/>
      <c r="C612" s="87"/>
      <c r="D612" s="88"/>
      <c r="E612" s="87"/>
      <c r="F612" s="87"/>
      <c r="G612" s="88"/>
      <c r="H612" s="87"/>
      <c r="I612" s="87"/>
      <c r="J612" s="539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ht="12.75" customHeight="1">
      <c r="A613" s="87"/>
      <c r="B613" s="87"/>
      <c r="C613" s="87"/>
      <c r="D613" s="88"/>
      <c r="E613" s="87"/>
      <c r="F613" s="87"/>
      <c r="G613" s="88"/>
      <c r="H613" s="87"/>
      <c r="I613" s="87"/>
      <c r="J613" s="539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ht="12.75" customHeight="1">
      <c r="A614" s="87"/>
      <c r="B614" s="87"/>
      <c r="C614" s="87"/>
      <c r="D614" s="88"/>
      <c r="E614" s="87"/>
      <c r="F614" s="87"/>
      <c r="G614" s="88"/>
      <c r="H614" s="87"/>
      <c r="I614" s="87"/>
      <c r="J614" s="539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ht="12.75" customHeight="1">
      <c r="A615" s="87"/>
      <c r="B615" s="87"/>
      <c r="C615" s="87"/>
      <c r="D615" s="88"/>
      <c r="E615" s="87"/>
      <c r="F615" s="87"/>
      <c r="G615" s="88"/>
      <c r="H615" s="87"/>
      <c r="I615" s="87"/>
      <c r="J615" s="539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ht="12.75" customHeight="1">
      <c r="A616" s="87"/>
      <c r="B616" s="87"/>
      <c r="C616" s="87"/>
      <c r="D616" s="88"/>
      <c r="E616" s="87"/>
      <c r="F616" s="87"/>
      <c r="G616" s="88"/>
      <c r="H616" s="87"/>
      <c r="I616" s="87"/>
      <c r="J616" s="539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ht="12.75" customHeight="1">
      <c r="A617" s="87"/>
      <c r="B617" s="87"/>
      <c r="C617" s="87"/>
      <c r="D617" s="88"/>
      <c r="E617" s="87"/>
      <c r="F617" s="87"/>
      <c r="G617" s="88"/>
      <c r="H617" s="87"/>
      <c r="I617" s="87"/>
      <c r="J617" s="539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ht="12.75" customHeight="1">
      <c r="A618" s="87"/>
      <c r="B618" s="87"/>
      <c r="C618" s="87"/>
      <c r="D618" s="88"/>
      <c r="E618" s="87"/>
      <c r="F618" s="87"/>
      <c r="G618" s="88"/>
      <c r="H618" s="87"/>
      <c r="I618" s="87"/>
      <c r="J618" s="539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ht="12.75" customHeight="1">
      <c r="A619" s="87"/>
      <c r="B619" s="87"/>
      <c r="C619" s="87"/>
      <c r="D619" s="88"/>
      <c r="E619" s="87"/>
      <c r="F619" s="87"/>
      <c r="G619" s="88"/>
      <c r="H619" s="87"/>
      <c r="I619" s="87"/>
      <c r="J619" s="539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ht="12.75" customHeight="1">
      <c r="A620" s="87"/>
      <c r="B620" s="87"/>
      <c r="C620" s="87"/>
      <c r="D620" s="88"/>
      <c r="E620" s="87"/>
      <c r="F620" s="87"/>
      <c r="G620" s="88"/>
      <c r="H620" s="87"/>
      <c r="I620" s="87"/>
      <c r="J620" s="539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ht="12.75" customHeight="1">
      <c r="A621" s="87"/>
      <c r="B621" s="87"/>
      <c r="C621" s="87"/>
      <c r="D621" s="88"/>
      <c r="E621" s="87"/>
      <c r="F621" s="87"/>
      <c r="G621" s="88"/>
      <c r="H621" s="87"/>
      <c r="I621" s="87"/>
      <c r="J621" s="539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ht="12.75" customHeight="1">
      <c r="A622" s="87"/>
      <c r="B622" s="87"/>
      <c r="C622" s="87"/>
      <c r="D622" s="88"/>
      <c r="E622" s="87"/>
      <c r="F622" s="87"/>
      <c r="G622" s="88"/>
      <c r="H622" s="87"/>
      <c r="I622" s="87"/>
      <c r="J622" s="539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ht="12.75" customHeight="1">
      <c r="A623" s="87"/>
      <c r="B623" s="87"/>
      <c r="C623" s="87"/>
      <c r="D623" s="88"/>
      <c r="E623" s="87"/>
      <c r="F623" s="87"/>
      <c r="G623" s="88"/>
      <c r="H623" s="87"/>
      <c r="I623" s="87"/>
      <c r="J623" s="539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ht="12.75" customHeight="1">
      <c r="A624" s="87"/>
      <c r="B624" s="87"/>
      <c r="C624" s="87"/>
      <c r="D624" s="88"/>
      <c r="E624" s="87"/>
      <c r="F624" s="87"/>
      <c r="G624" s="88"/>
      <c r="H624" s="87"/>
      <c r="I624" s="87"/>
      <c r="J624" s="539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ht="12.75" customHeight="1">
      <c r="A625" s="87"/>
      <c r="B625" s="87"/>
      <c r="C625" s="87"/>
      <c r="D625" s="88"/>
      <c r="E625" s="87"/>
      <c r="F625" s="87"/>
      <c r="G625" s="88"/>
      <c r="H625" s="87"/>
      <c r="I625" s="87"/>
      <c r="J625" s="539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ht="12.75" customHeight="1">
      <c r="A626" s="87"/>
      <c r="B626" s="87"/>
      <c r="C626" s="87"/>
      <c r="D626" s="88"/>
      <c r="E626" s="87"/>
      <c r="F626" s="87"/>
      <c r="G626" s="88"/>
      <c r="H626" s="87"/>
      <c r="I626" s="87"/>
      <c r="J626" s="539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ht="12.75" customHeight="1">
      <c r="A627" s="87"/>
      <c r="B627" s="87"/>
      <c r="C627" s="87"/>
      <c r="D627" s="88"/>
      <c r="E627" s="87"/>
      <c r="F627" s="87"/>
      <c r="G627" s="88"/>
      <c r="H627" s="87"/>
      <c r="I627" s="87"/>
      <c r="J627" s="539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ht="12.75" customHeight="1">
      <c r="A628" s="87"/>
      <c r="B628" s="87"/>
      <c r="C628" s="87"/>
      <c r="D628" s="88"/>
      <c r="E628" s="87"/>
      <c r="F628" s="87"/>
      <c r="G628" s="88"/>
      <c r="H628" s="87"/>
      <c r="I628" s="87"/>
      <c r="J628" s="539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ht="12.75" customHeight="1">
      <c r="A629" s="87"/>
      <c r="B629" s="87"/>
      <c r="C629" s="87"/>
      <c r="D629" s="88"/>
      <c r="E629" s="87"/>
      <c r="F629" s="87"/>
      <c r="G629" s="88"/>
      <c r="H629" s="87"/>
      <c r="I629" s="87"/>
      <c r="J629" s="539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ht="12.75" customHeight="1">
      <c r="A630" s="87"/>
      <c r="B630" s="87"/>
      <c r="C630" s="87"/>
      <c r="D630" s="88"/>
      <c r="E630" s="87"/>
      <c r="F630" s="87"/>
      <c r="G630" s="88"/>
      <c r="H630" s="87"/>
      <c r="I630" s="87"/>
      <c r="J630" s="539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ht="12.75" customHeight="1">
      <c r="A631" s="87"/>
      <c r="B631" s="87"/>
      <c r="C631" s="87"/>
      <c r="D631" s="88"/>
      <c r="E631" s="87"/>
      <c r="F631" s="87"/>
      <c r="G631" s="88"/>
      <c r="H631" s="87"/>
      <c r="I631" s="87"/>
      <c r="J631" s="539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ht="12.75" customHeight="1">
      <c r="A632" s="87"/>
      <c r="B632" s="87"/>
      <c r="C632" s="87"/>
      <c r="D632" s="88"/>
      <c r="E632" s="87"/>
      <c r="F632" s="87"/>
      <c r="G632" s="88"/>
      <c r="H632" s="87"/>
      <c r="I632" s="87"/>
      <c r="J632" s="539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ht="12.75" customHeight="1">
      <c r="A633" s="87"/>
      <c r="B633" s="87"/>
      <c r="C633" s="87"/>
      <c r="D633" s="88"/>
      <c r="E633" s="87"/>
      <c r="F633" s="87"/>
      <c r="G633" s="88"/>
      <c r="H633" s="87"/>
      <c r="I633" s="87"/>
      <c r="J633" s="539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ht="12.75" customHeight="1">
      <c r="A634" s="87"/>
      <c r="B634" s="87"/>
      <c r="C634" s="87"/>
      <c r="D634" s="88"/>
      <c r="E634" s="87"/>
      <c r="F634" s="87"/>
      <c r="G634" s="88"/>
      <c r="H634" s="87"/>
      <c r="I634" s="87"/>
      <c r="J634" s="539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ht="12.75" customHeight="1">
      <c r="A635" s="87"/>
      <c r="B635" s="87"/>
      <c r="C635" s="87"/>
      <c r="D635" s="88"/>
      <c r="E635" s="87"/>
      <c r="F635" s="87"/>
      <c r="G635" s="88"/>
      <c r="H635" s="87"/>
      <c r="I635" s="87"/>
      <c r="J635" s="539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ht="12.75" customHeight="1">
      <c r="A636" s="87"/>
      <c r="B636" s="87"/>
      <c r="C636" s="87"/>
      <c r="D636" s="88"/>
      <c r="E636" s="87"/>
      <c r="F636" s="87"/>
      <c r="G636" s="88"/>
      <c r="H636" s="87"/>
      <c r="I636" s="87"/>
      <c r="J636" s="539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ht="12.75" customHeight="1">
      <c r="A637" s="87"/>
      <c r="B637" s="87"/>
      <c r="C637" s="87"/>
      <c r="D637" s="88"/>
      <c r="E637" s="87"/>
      <c r="F637" s="87"/>
      <c r="G637" s="88"/>
      <c r="H637" s="87"/>
      <c r="I637" s="87"/>
      <c r="J637" s="539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ht="12.75" customHeight="1">
      <c r="A638" s="87"/>
      <c r="B638" s="87"/>
      <c r="C638" s="87"/>
      <c r="D638" s="88"/>
      <c r="E638" s="87"/>
      <c r="F638" s="87"/>
      <c r="G638" s="88"/>
      <c r="H638" s="87"/>
      <c r="I638" s="87"/>
      <c r="J638" s="539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ht="12.75" customHeight="1">
      <c r="A639" s="87"/>
      <c r="B639" s="87"/>
      <c r="C639" s="87"/>
      <c r="D639" s="88"/>
      <c r="E639" s="87"/>
      <c r="F639" s="87"/>
      <c r="G639" s="88"/>
      <c r="H639" s="87"/>
      <c r="I639" s="87"/>
      <c r="J639" s="539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ht="12.75" customHeight="1">
      <c r="A640" s="87"/>
      <c r="B640" s="87"/>
      <c r="C640" s="87"/>
      <c r="D640" s="88"/>
      <c r="E640" s="87"/>
      <c r="F640" s="87"/>
      <c r="G640" s="88"/>
      <c r="H640" s="87"/>
      <c r="I640" s="87"/>
      <c r="J640" s="539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ht="12.75" customHeight="1">
      <c r="A641" s="87"/>
      <c r="B641" s="87"/>
      <c r="C641" s="87"/>
      <c r="D641" s="88"/>
      <c r="E641" s="87"/>
      <c r="F641" s="87"/>
      <c r="G641" s="88"/>
      <c r="H641" s="87"/>
      <c r="I641" s="87"/>
      <c r="J641" s="539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ht="12.75" customHeight="1">
      <c r="A642" s="87"/>
      <c r="B642" s="87"/>
      <c r="C642" s="87"/>
      <c r="D642" s="88"/>
      <c r="E642" s="87"/>
      <c r="F642" s="87"/>
      <c r="G642" s="88"/>
      <c r="H642" s="87"/>
      <c r="I642" s="87"/>
      <c r="J642" s="539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ht="12.75" customHeight="1">
      <c r="A643" s="87"/>
      <c r="B643" s="87"/>
      <c r="C643" s="87"/>
      <c r="D643" s="88"/>
      <c r="E643" s="87"/>
      <c r="F643" s="87"/>
      <c r="G643" s="88"/>
      <c r="H643" s="87"/>
      <c r="I643" s="87"/>
      <c r="J643" s="539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ht="12.75" customHeight="1">
      <c r="A644" s="87"/>
      <c r="B644" s="87"/>
      <c r="C644" s="87"/>
      <c r="D644" s="88"/>
      <c r="E644" s="87"/>
      <c r="F644" s="87"/>
      <c r="G644" s="88"/>
      <c r="H644" s="87"/>
      <c r="I644" s="87"/>
      <c r="J644" s="539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ht="12.75" customHeight="1">
      <c r="A645" s="87"/>
      <c r="B645" s="87"/>
      <c r="C645" s="87"/>
      <c r="D645" s="88"/>
      <c r="E645" s="87"/>
      <c r="F645" s="87"/>
      <c r="G645" s="88"/>
      <c r="H645" s="87"/>
      <c r="I645" s="87"/>
      <c r="J645" s="539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ht="12.75" customHeight="1">
      <c r="A646" s="87"/>
      <c r="B646" s="87"/>
      <c r="C646" s="87"/>
      <c r="D646" s="88"/>
      <c r="E646" s="87"/>
      <c r="F646" s="87"/>
      <c r="G646" s="88"/>
      <c r="H646" s="87"/>
      <c r="I646" s="87"/>
      <c r="J646" s="539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ht="12.75" customHeight="1">
      <c r="A647" s="87"/>
      <c r="B647" s="87"/>
      <c r="C647" s="87"/>
      <c r="D647" s="88"/>
      <c r="E647" s="87"/>
      <c r="F647" s="87"/>
      <c r="G647" s="88"/>
      <c r="H647" s="87"/>
      <c r="I647" s="87"/>
      <c r="J647" s="539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ht="12.75" customHeight="1">
      <c r="A648" s="87"/>
      <c r="B648" s="87"/>
      <c r="C648" s="87"/>
      <c r="D648" s="88"/>
      <c r="E648" s="87"/>
      <c r="F648" s="87"/>
      <c r="G648" s="88"/>
      <c r="H648" s="87"/>
      <c r="I648" s="87"/>
      <c r="J648" s="539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ht="12.75" customHeight="1">
      <c r="A649" s="87"/>
      <c r="B649" s="87"/>
      <c r="C649" s="87"/>
      <c r="D649" s="88"/>
      <c r="E649" s="87"/>
      <c r="F649" s="87"/>
      <c r="G649" s="88"/>
      <c r="H649" s="87"/>
      <c r="I649" s="87"/>
      <c r="J649" s="539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ht="12.75" customHeight="1">
      <c r="A650" s="87"/>
      <c r="B650" s="87"/>
      <c r="C650" s="87"/>
      <c r="D650" s="88"/>
      <c r="E650" s="87"/>
      <c r="F650" s="87"/>
      <c r="G650" s="88"/>
      <c r="H650" s="87"/>
      <c r="I650" s="87"/>
      <c r="J650" s="539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ht="12.75" customHeight="1">
      <c r="A651" s="87"/>
      <c r="B651" s="87"/>
      <c r="C651" s="87"/>
      <c r="D651" s="88"/>
      <c r="E651" s="87"/>
      <c r="F651" s="87"/>
      <c r="G651" s="88"/>
      <c r="H651" s="87"/>
      <c r="I651" s="87"/>
      <c r="J651" s="539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ht="12.75" customHeight="1">
      <c r="A652" s="87"/>
      <c r="B652" s="87"/>
      <c r="C652" s="87"/>
      <c r="D652" s="88"/>
      <c r="E652" s="87"/>
      <c r="F652" s="87"/>
      <c r="G652" s="88"/>
      <c r="H652" s="87"/>
      <c r="I652" s="87"/>
      <c r="J652" s="539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ht="12.75" customHeight="1">
      <c r="A653" s="87"/>
      <c r="B653" s="87"/>
      <c r="C653" s="87"/>
      <c r="D653" s="88"/>
      <c r="E653" s="87"/>
      <c r="F653" s="87"/>
      <c r="G653" s="88"/>
      <c r="H653" s="87"/>
      <c r="I653" s="87"/>
      <c r="J653" s="539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ht="12.75" customHeight="1">
      <c r="A654" s="87"/>
      <c r="B654" s="87"/>
      <c r="C654" s="87"/>
      <c r="D654" s="88"/>
      <c r="E654" s="87"/>
      <c r="F654" s="87"/>
      <c r="G654" s="88"/>
      <c r="H654" s="87"/>
      <c r="I654" s="87"/>
      <c r="J654" s="539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ht="12.75" customHeight="1">
      <c r="A655" s="87"/>
      <c r="B655" s="87"/>
      <c r="C655" s="87"/>
      <c r="D655" s="88"/>
      <c r="E655" s="87"/>
      <c r="F655" s="87"/>
      <c r="G655" s="88"/>
      <c r="H655" s="87"/>
      <c r="I655" s="87"/>
      <c r="J655" s="539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ht="12.75" customHeight="1">
      <c r="A656" s="87"/>
      <c r="B656" s="87"/>
      <c r="C656" s="87"/>
      <c r="D656" s="88"/>
      <c r="E656" s="87"/>
      <c r="F656" s="87"/>
      <c r="G656" s="88"/>
      <c r="H656" s="87"/>
      <c r="I656" s="87"/>
      <c r="J656" s="539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ht="12.75" customHeight="1">
      <c r="A657" s="87"/>
      <c r="B657" s="87"/>
      <c r="C657" s="87"/>
      <c r="D657" s="88"/>
      <c r="E657" s="87"/>
      <c r="F657" s="87"/>
      <c r="G657" s="88"/>
      <c r="H657" s="87"/>
      <c r="I657" s="87"/>
      <c r="J657" s="539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ht="12.75" customHeight="1">
      <c r="A658" s="87"/>
      <c r="B658" s="87"/>
      <c r="C658" s="87"/>
      <c r="D658" s="88"/>
      <c r="E658" s="87"/>
      <c r="F658" s="87"/>
      <c r="G658" s="88"/>
      <c r="H658" s="87"/>
      <c r="I658" s="87"/>
      <c r="J658" s="539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ht="12.75" customHeight="1">
      <c r="A659" s="87"/>
      <c r="B659" s="87"/>
      <c r="C659" s="87"/>
      <c r="D659" s="88"/>
      <c r="E659" s="87"/>
      <c r="F659" s="87"/>
      <c r="G659" s="88"/>
      <c r="H659" s="87"/>
      <c r="I659" s="87"/>
      <c r="J659" s="539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ht="12.75" customHeight="1">
      <c r="A660" s="87"/>
      <c r="B660" s="87"/>
      <c r="C660" s="87"/>
      <c r="D660" s="88"/>
      <c r="E660" s="87"/>
      <c r="F660" s="87"/>
      <c r="G660" s="88"/>
      <c r="H660" s="87"/>
      <c r="I660" s="87"/>
      <c r="J660" s="539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ht="12.75" customHeight="1">
      <c r="A661" s="87"/>
      <c r="B661" s="87"/>
      <c r="C661" s="87"/>
      <c r="D661" s="88"/>
      <c r="E661" s="87"/>
      <c r="F661" s="87"/>
      <c r="G661" s="88"/>
      <c r="H661" s="87"/>
      <c r="I661" s="87"/>
      <c r="J661" s="539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ht="12.75" customHeight="1">
      <c r="A662" s="87"/>
      <c r="B662" s="87"/>
      <c r="C662" s="87"/>
      <c r="D662" s="88"/>
      <c r="E662" s="87"/>
      <c r="F662" s="87"/>
      <c r="G662" s="88"/>
      <c r="H662" s="87"/>
      <c r="I662" s="87"/>
      <c r="J662" s="539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ht="12.75" customHeight="1">
      <c r="A663" s="87"/>
      <c r="B663" s="87"/>
      <c r="C663" s="87"/>
      <c r="D663" s="88"/>
      <c r="E663" s="87"/>
      <c r="F663" s="87"/>
      <c r="G663" s="88"/>
      <c r="H663" s="87"/>
      <c r="I663" s="87"/>
      <c r="J663" s="539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ht="12.75" customHeight="1">
      <c r="A664" s="87"/>
      <c r="B664" s="87"/>
      <c r="C664" s="87"/>
      <c r="D664" s="88"/>
      <c r="E664" s="87"/>
      <c r="F664" s="87"/>
      <c r="G664" s="88"/>
      <c r="H664" s="87"/>
      <c r="I664" s="87"/>
      <c r="J664" s="539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ht="12.75" customHeight="1">
      <c r="A665" s="87"/>
      <c r="B665" s="87"/>
      <c r="C665" s="87"/>
      <c r="D665" s="88"/>
      <c r="E665" s="87"/>
      <c r="F665" s="87"/>
      <c r="G665" s="88"/>
      <c r="H665" s="87"/>
      <c r="I665" s="87"/>
      <c r="J665" s="539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ht="12.75" customHeight="1">
      <c r="A666" s="87"/>
      <c r="B666" s="87"/>
      <c r="C666" s="87"/>
      <c r="D666" s="88"/>
      <c r="E666" s="87"/>
      <c r="F666" s="87"/>
      <c r="G666" s="88"/>
      <c r="H666" s="87"/>
      <c r="I666" s="87"/>
      <c r="J666" s="539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ht="12.75" customHeight="1">
      <c r="A667" s="87"/>
      <c r="B667" s="87"/>
      <c r="C667" s="87"/>
      <c r="D667" s="88"/>
      <c r="E667" s="87"/>
      <c r="F667" s="87"/>
      <c r="G667" s="88"/>
      <c r="H667" s="87"/>
      <c r="I667" s="87"/>
      <c r="J667" s="539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ht="12.75" customHeight="1">
      <c r="A668" s="87"/>
      <c r="B668" s="87"/>
      <c r="C668" s="87"/>
      <c r="D668" s="88"/>
      <c r="E668" s="87"/>
      <c r="F668" s="87"/>
      <c r="G668" s="88"/>
      <c r="H668" s="87"/>
      <c r="I668" s="87"/>
      <c r="J668" s="539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ht="12.75" customHeight="1">
      <c r="A669" s="87"/>
      <c r="B669" s="87"/>
      <c r="C669" s="87"/>
      <c r="D669" s="88"/>
      <c r="E669" s="87"/>
      <c r="F669" s="87"/>
      <c r="G669" s="88"/>
      <c r="H669" s="87"/>
      <c r="I669" s="87"/>
      <c r="J669" s="539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ht="12.75" customHeight="1">
      <c r="A670" s="87"/>
      <c r="B670" s="87"/>
      <c r="C670" s="87"/>
      <c r="D670" s="88"/>
      <c r="E670" s="87"/>
      <c r="F670" s="87"/>
      <c r="G670" s="88"/>
      <c r="H670" s="87"/>
      <c r="I670" s="87"/>
      <c r="J670" s="539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ht="12.75" customHeight="1">
      <c r="A671" s="87"/>
      <c r="B671" s="87"/>
      <c r="C671" s="87"/>
      <c r="D671" s="88"/>
      <c r="E671" s="87"/>
      <c r="F671" s="87"/>
      <c r="G671" s="88"/>
      <c r="H671" s="87"/>
      <c r="I671" s="87"/>
      <c r="J671" s="539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ht="12.75" customHeight="1">
      <c r="A672" s="87"/>
      <c r="B672" s="87"/>
      <c r="C672" s="87"/>
      <c r="D672" s="88"/>
      <c r="E672" s="87"/>
      <c r="F672" s="87"/>
      <c r="G672" s="88"/>
      <c r="H672" s="87"/>
      <c r="I672" s="87"/>
      <c r="J672" s="539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ht="12.75" customHeight="1">
      <c r="A673" s="87"/>
      <c r="B673" s="87"/>
      <c r="C673" s="87"/>
      <c r="D673" s="88"/>
      <c r="E673" s="87"/>
      <c r="F673" s="87"/>
      <c r="G673" s="88"/>
      <c r="H673" s="87"/>
      <c r="I673" s="87"/>
      <c r="J673" s="539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ht="12.75" customHeight="1">
      <c r="A674" s="87"/>
      <c r="B674" s="87"/>
      <c r="C674" s="87"/>
      <c r="D674" s="88"/>
      <c r="E674" s="87"/>
      <c r="F674" s="87"/>
      <c r="G674" s="88"/>
      <c r="H674" s="87"/>
      <c r="I674" s="87"/>
      <c r="J674" s="539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ht="12.75" customHeight="1">
      <c r="A675" s="87"/>
      <c r="B675" s="87"/>
      <c r="C675" s="87"/>
      <c r="D675" s="88"/>
      <c r="E675" s="87"/>
      <c r="F675" s="87"/>
      <c r="G675" s="88"/>
      <c r="H675" s="87"/>
      <c r="I675" s="87"/>
      <c r="J675" s="539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ht="12.75" customHeight="1">
      <c r="A676" s="87"/>
      <c r="B676" s="87"/>
      <c r="C676" s="87"/>
      <c r="D676" s="88"/>
      <c r="E676" s="87"/>
      <c r="F676" s="87"/>
      <c r="G676" s="88"/>
      <c r="H676" s="87"/>
      <c r="I676" s="87"/>
      <c r="J676" s="539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ht="12.75" customHeight="1">
      <c r="A677" s="87"/>
      <c r="B677" s="87"/>
      <c r="C677" s="87"/>
      <c r="D677" s="88"/>
      <c r="E677" s="87"/>
      <c r="F677" s="87"/>
      <c r="G677" s="88"/>
      <c r="H677" s="87"/>
      <c r="I677" s="87"/>
      <c r="J677" s="539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ht="12.75" customHeight="1">
      <c r="A678" s="87"/>
      <c r="B678" s="87"/>
      <c r="C678" s="87"/>
      <c r="D678" s="88"/>
      <c r="E678" s="87"/>
      <c r="F678" s="87"/>
      <c r="G678" s="88"/>
      <c r="H678" s="87"/>
      <c r="I678" s="87"/>
      <c r="J678" s="539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ht="12.75" customHeight="1">
      <c r="A679" s="87"/>
      <c r="B679" s="87"/>
      <c r="C679" s="87"/>
      <c r="D679" s="88"/>
      <c r="E679" s="87"/>
      <c r="F679" s="87"/>
      <c r="G679" s="88"/>
      <c r="H679" s="87"/>
      <c r="I679" s="87"/>
      <c r="J679" s="539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ht="12.75" customHeight="1">
      <c r="A680" s="87"/>
      <c r="B680" s="87"/>
      <c r="C680" s="87"/>
      <c r="D680" s="88"/>
      <c r="E680" s="87"/>
      <c r="F680" s="87"/>
      <c r="G680" s="88"/>
      <c r="H680" s="87"/>
      <c r="I680" s="87"/>
      <c r="J680" s="539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ht="12.75" customHeight="1">
      <c r="A681" s="87"/>
      <c r="B681" s="87"/>
      <c r="C681" s="87"/>
      <c r="D681" s="88"/>
      <c r="E681" s="87"/>
      <c r="F681" s="87"/>
      <c r="G681" s="88"/>
      <c r="H681" s="87"/>
      <c r="I681" s="87"/>
      <c r="J681" s="539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ht="12.75" customHeight="1">
      <c r="A682" s="87"/>
      <c r="B682" s="87"/>
      <c r="C682" s="87"/>
      <c r="D682" s="88"/>
      <c r="E682" s="87"/>
      <c r="F682" s="87"/>
      <c r="G682" s="88"/>
      <c r="H682" s="87"/>
      <c r="I682" s="87"/>
      <c r="J682" s="539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ht="12.75" customHeight="1">
      <c r="A683" s="87"/>
      <c r="B683" s="87"/>
      <c r="C683" s="87"/>
      <c r="D683" s="88"/>
      <c r="E683" s="87"/>
      <c r="F683" s="87"/>
      <c r="G683" s="88"/>
      <c r="H683" s="87"/>
      <c r="I683" s="87"/>
      <c r="J683" s="539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ht="12.75" customHeight="1">
      <c r="A684" s="87"/>
      <c r="B684" s="87"/>
      <c r="C684" s="87"/>
      <c r="D684" s="88"/>
      <c r="E684" s="87"/>
      <c r="F684" s="87"/>
      <c r="G684" s="88"/>
      <c r="H684" s="87"/>
      <c r="I684" s="87"/>
      <c r="J684" s="539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ht="12.75" customHeight="1">
      <c r="A685" s="87"/>
      <c r="B685" s="87"/>
      <c r="C685" s="87"/>
      <c r="D685" s="88"/>
      <c r="E685" s="87"/>
      <c r="F685" s="87"/>
      <c r="G685" s="88"/>
      <c r="H685" s="87"/>
      <c r="I685" s="87"/>
      <c r="J685" s="539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ht="12.75" customHeight="1">
      <c r="A686" s="87"/>
      <c r="B686" s="87"/>
      <c r="C686" s="87"/>
      <c r="D686" s="88"/>
      <c r="E686" s="87"/>
      <c r="F686" s="87"/>
      <c r="G686" s="88"/>
      <c r="H686" s="87"/>
      <c r="I686" s="87"/>
      <c r="J686" s="539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ht="12.75" customHeight="1">
      <c r="A687" s="87"/>
      <c r="B687" s="87"/>
      <c r="C687" s="87"/>
      <c r="D687" s="88"/>
      <c r="E687" s="87"/>
      <c r="F687" s="87"/>
      <c r="G687" s="88"/>
      <c r="H687" s="87"/>
      <c r="I687" s="87"/>
      <c r="J687" s="539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ht="12.75" customHeight="1">
      <c r="A688" s="87"/>
      <c r="B688" s="87"/>
      <c r="C688" s="87"/>
      <c r="D688" s="88"/>
      <c r="E688" s="87"/>
      <c r="F688" s="87"/>
      <c r="G688" s="88"/>
      <c r="H688" s="87"/>
      <c r="I688" s="87"/>
      <c r="J688" s="539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ht="12.75" customHeight="1">
      <c r="A689" s="87"/>
      <c r="B689" s="87"/>
      <c r="C689" s="87"/>
      <c r="D689" s="88"/>
      <c r="E689" s="87"/>
      <c r="F689" s="87"/>
      <c r="G689" s="88"/>
      <c r="H689" s="87"/>
      <c r="I689" s="87"/>
      <c r="J689" s="539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ht="12.75" customHeight="1">
      <c r="A690" s="87"/>
      <c r="B690" s="87"/>
      <c r="C690" s="87"/>
      <c r="D690" s="88"/>
      <c r="E690" s="87"/>
      <c r="F690" s="87"/>
      <c r="G690" s="88"/>
      <c r="H690" s="87"/>
      <c r="I690" s="87"/>
      <c r="J690" s="539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ht="12.75" customHeight="1">
      <c r="A691" s="87"/>
      <c r="B691" s="87"/>
      <c r="C691" s="87"/>
      <c r="D691" s="88"/>
      <c r="E691" s="87"/>
      <c r="F691" s="87"/>
      <c r="G691" s="88"/>
      <c r="H691" s="87"/>
      <c r="I691" s="87"/>
      <c r="J691" s="539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ht="12.75" customHeight="1">
      <c r="A692" s="87"/>
      <c r="B692" s="87"/>
      <c r="C692" s="87"/>
      <c r="D692" s="88"/>
      <c r="E692" s="87"/>
      <c r="F692" s="87"/>
      <c r="G692" s="88"/>
      <c r="H692" s="87"/>
      <c r="I692" s="87"/>
      <c r="J692" s="539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ht="12.75" customHeight="1">
      <c r="A693" s="87"/>
      <c r="B693" s="87"/>
      <c r="C693" s="87"/>
      <c r="D693" s="88"/>
      <c r="E693" s="87"/>
      <c r="F693" s="87"/>
      <c r="G693" s="88"/>
      <c r="H693" s="87"/>
      <c r="I693" s="87"/>
      <c r="J693" s="539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ht="12.75" customHeight="1">
      <c r="A694" s="87"/>
      <c r="B694" s="87"/>
      <c r="C694" s="87"/>
      <c r="D694" s="88"/>
      <c r="E694" s="87"/>
      <c r="F694" s="87"/>
      <c r="G694" s="88"/>
      <c r="H694" s="87"/>
      <c r="I694" s="87"/>
      <c r="J694" s="539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ht="12.75" customHeight="1">
      <c r="A695" s="87"/>
      <c r="B695" s="87"/>
      <c r="C695" s="87"/>
      <c r="D695" s="88"/>
      <c r="E695" s="87"/>
      <c r="F695" s="87"/>
      <c r="G695" s="88"/>
      <c r="H695" s="87"/>
      <c r="I695" s="87"/>
      <c r="J695" s="539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ht="12.75" customHeight="1">
      <c r="A696" s="87"/>
      <c r="B696" s="87"/>
      <c r="C696" s="87"/>
      <c r="D696" s="88"/>
      <c r="E696" s="87"/>
      <c r="F696" s="87"/>
      <c r="G696" s="88"/>
      <c r="H696" s="87"/>
      <c r="I696" s="87"/>
      <c r="J696" s="539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ht="12.75" customHeight="1">
      <c r="A697" s="87"/>
      <c r="B697" s="87"/>
      <c r="C697" s="87"/>
      <c r="D697" s="88"/>
      <c r="E697" s="87"/>
      <c r="F697" s="87"/>
      <c r="G697" s="88"/>
      <c r="H697" s="87"/>
      <c r="I697" s="87"/>
      <c r="J697" s="539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ht="12.75" customHeight="1">
      <c r="A698" s="87"/>
      <c r="B698" s="87"/>
      <c r="C698" s="87"/>
      <c r="D698" s="88"/>
      <c r="E698" s="87"/>
      <c r="F698" s="87"/>
      <c r="G698" s="88"/>
      <c r="H698" s="87"/>
      <c r="I698" s="87"/>
      <c r="J698" s="539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ht="12.75" customHeight="1">
      <c r="A699" s="87"/>
      <c r="B699" s="87"/>
      <c r="C699" s="87"/>
      <c r="D699" s="88"/>
      <c r="E699" s="87"/>
      <c r="F699" s="87"/>
      <c r="G699" s="88"/>
      <c r="H699" s="87"/>
      <c r="I699" s="87"/>
      <c r="J699" s="539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ht="12.75" customHeight="1">
      <c r="A700" s="87"/>
      <c r="B700" s="87"/>
      <c r="C700" s="87"/>
      <c r="D700" s="88"/>
      <c r="E700" s="87"/>
      <c r="F700" s="87"/>
      <c r="G700" s="88"/>
      <c r="H700" s="87"/>
      <c r="I700" s="87"/>
      <c r="J700" s="539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ht="12.75" customHeight="1">
      <c r="A701" s="87"/>
      <c r="B701" s="87"/>
      <c r="C701" s="87"/>
      <c r="D701" s="88"/>
      <c r="E701" s="87"/>
      <c r="F701" s="87"/>
      <c r="G701" s="88"/>
      <c r="H701" s="87"/>
      <c r="I701" s="87"/>
      <c r="J701" s="539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ht="12.75" customHeight="1">
      <c r="A702" s="87"/>
      <c r="B702" s="87"/>
      <c r="C702" s="87"/>
      <c r="D702" s="88"/>
      <c r="E702" s="87"/>
      <c r="F702" s="87"/>
      <c r="G702" s="88"/>
      <c r="H702" s="87"/>
      <c r="I702" s="87"/>
      <c r="J702" s="539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ht="12.75" customHeight="1">
      <c r="A703" s="87"/>
      <c r="B703" s="87"/>
      <c r="C703" s="87"/>
      <c r="D703" s="88"/>
      <c r="E703" s="87"/>
      <c r="F703" s="87"/>
      <c r="G703" s="88"/>
      <c r="H703" s="87"/>
      <c r="I703" s="87"/>
      <c r="J703" s="539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ht="12.75" customHeight="1">
      <c r="A704" s="87"/>
      <c r="B704" s="87"/>
      <c r="C704" s="87"/>
      <c r="D704" s="88"/>
      <c r="E704" s="87"/>
      <c r="F704" s="87"/>
      <c r="G704" s="88"/>
      <c r="H704" s="87"/>
      <c r="I704" s="87"/>
      <c r="J704" s="539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ht="12.75" customHeight="1">
      <c r="A705" s="87"/>
      <c r="B705" s="87"/>
      <c r="C705" s="87"/>
      <c r="D705" s="88"/>
      <c r="E705" s="87"/>
      <c r="F705" s="87"/>
      <c r="G705" s="88"/>
      <c r="H705" s="87"/>
      <c r="I705" s="87"/>
      <c r="J705" s="539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ht="12.75" customHeight="1">
      <c r="A706" s="87"/>
      <c r="B706" s="87"/>
      <c r="C706" s="87"/>
      <c r="D706" s="88"/>
      <c r="E706" s="87"/>
      <c r="F706" s="87"/>
      <c r="G706" s="88"/>
      <c r="H706" s="87"/>
      <c r="I706" s="87"/>
      <c r="J706" s="539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ht="12.75" customHeight="1">
      <c r="A707" s="87"/>
      <c r="B707" s="87"/>
      <c r="C707" s="87"/>
      <c r="D707" s="88"/>
      <c r="E707" s="87"/>
      <c r="F707" s="87"/>
      <c r="G707" s="88"/>
      <c r="H707" s="87"/>
      <c r="I707" s="87"/>
      <c r="J707" s="539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ht="12.75" customHeight="1">
      <c r="A708" s="87"/>
      <c r="B708" s="87"/>
      <c r="C708" s="87"/>
      <c r="D708" s="88"/>
      <c r="E708" s="87"/>
      <c r="F708" s="87"/>
      <c r="G708" s="88"/>
      <c r="H708" s="87"/>
      <c r="I708" s="87"/>
      <c r="J708" s="539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ht="12.75" customHeight="1">
      <c r="A709" s="87"/>
      <c r="B709" s="87"/>
      <c r="C709" s="87"/>
      <c r="D709" s="88"/>
      <c r="E709" s="87"/>
      <c r="F709" s="87"/>
      <c r="G709" s="88"/>
      <c r="H709" s="87"/>
      <c r="I709" s="87"/>
      <c r="J709" s="539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ht="12.75" customHeight="1">
      <c r="A710" s="87"/>
      <c r="B710" s="87"/>
      <c r="C710" s="87"/>
      <c r="D710" s="88"/>
      <c r="E710" s="87"/>
      <c r="F710" s="87"/>
      <c r="G710" s="88"/>
      <c r="H710" s="87"/>
      <c r="I710" s="87"/>
      <c r="J710" s="539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ht="12.75" customHeight="1">
      <c r="A711" s="87"/>
      <c r="B711" s="87"/>
      <c r="C711" s="87"/>
      <c r="D711" s="88"/>
      <c r="E711" s="87"/>
      <c r="F711" s="87"/>
      <c r="G711" s="88"/>
      <c r="H711" s="87"/>
      <c r="I711" s="87"/>
      <c r="J711" s="539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ht="12.75" customHeight="1">
      <c r="A712" s="87"/>
      <c r="B712" s="87"/>
      <c r="C712" s="87"/>
      <c r="D712" s="88"/>
      <c r="E712" s="87"/>
      <c r="F712" s="87"/>
      <c r="G712" s="88"/>
      <c r="H712" s="87"/>
      <c r="I712" s="87"/>
      <c r="J712" s="539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ht="12.75" customHeight="1">
      <c r="A713" s="87"/>
      <c r="B713" s="87"/>
      <c r="C713" s="87"/>
      <c r="D713" s="88"/>
      <c r="E713" s="87"/>
      <c r="F713" s="87"/>
      <c r="G713" s="88"/>
      <c r="H713" s="87"/>
      <c r="I713" s="87"/>
      <c r="J713" s="539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ht="12.75" customHeight="1">
      <c r="A714" s="87"/>
      <c r="B714" s="87"/>
      <c r="C714" s="87"/>
      <c r="D714" s="88"/>
      <c r="E714" s="87"/>
      <c r="F714" s="87"/>
      <c r="G714" s="88"/>
      <c r="H714" s="87"/>
      <c r="I714" s="87"/>
      <c r="J714" s="539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ht="12.75" customHeight="1">
      <c r="A715" s="87"/>
      <c r="B715" s="87"/>
      <c r="C715" s="87"/>
      <c r="D715" s="88"/>
      <c r="E715" s="87"/>
      <c r="F715" s="87"/>
      <c r="G715" s="88"/>
      <c r="H715" s="87"/>
      <c r="I715" s="87"/>
      <c r="J715" s="539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ht="12.75" customHeight="1">
      <c r="A716" s="87"/>
      <c r="B716" s="87"/>
      <c r="C716" s="87"/>
      <c r="D716" s="88"/>
      <c r="E716" s="87"/>
      <c r="F716" s="87"/>
      <c r="G716" s="88"/>
      <c r="H716" s="87"/>
      <c r="I716" s="87"/>
      <c r="J716" s="539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ht="12.75" customHeight="1">
      <c r="A717" s="87"/>
      <c r="B717" s="87"/>
      <c r="C717" s="87"/>
      <c r="D717" s="88"/>
      <c r="E717" s="87"/>
      <c r="F717" s="87"/>
      <c r="G717" s="88"/>
      <c r="H717" s="87"/>
      <c r="I717" s="87"/>
      <c r="J717" s="539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ht="12.75" customHeight="1">
      <c r="A718" s="87"/>
      <c r="B718" s="87"/>
      <c r="C718" s="87"/>
      <c r="D718" s="88"/>
      <c r="E718" s="87"/>
      <c r="F718" s="87"/>
      <c r="G718" s="88"/>
      <c r="H718" s="87"/>
      <c r="I718" s="87"/>
      <c r="J718" s="539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ht="12.75" customHeight="1">
      <c r="A719" s="87"/>
      <c r="B719" s="87"/>
      <c r="C719" s="87"/>
      <c r="D719" s="88"/>
      <c r="E719" s="87"/>
      <c r="F719" s="87"/>
      <c r="G719" s="88"/>
      <c r="H719" s="87"/>
      <c r="I719" s="87"/>
      <c r="J719" s="539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ht="12.75" customHeight="1">
      <c r="A720" s="87"/>
      <c r="B720" s="87"/>
      <c r="C720" s="87"/>
      <c r="D720" s="88"/>
      <c r="E720" s="87"/>
      <c r="F720" s="87"/>
      <c r="G720" s="88"/>
      <c r="H720" s="87"/>
      <c r="I720" s="87"/>
      <c r="J720" s="539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ht="12.75" customHeight="1">
      <c r="A721" s="87"/>
      <c r="B721" s="87"/>
      <c r="C721" s="87"/>
      <c r="D721" s="88"/>
      <c r="E721" s="87"/>
      <c r="F721" s="87"/>
      <c r="G721" s="88"/>
      <c r="H721" s="87"/>
      <c r="I721" s="87"/>
      <c r="J721" s="539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ht="12.75" customHeight="1">
      <c r="A722" s="87"/>
      <c r="B722" s="87"/>
      <c r="C722" s="87"/>
      <c r="D722" s="88"/>
      <c r="E722" s="87"/>
      <c r="F722" s="87"/>
      <c r="G722" s="88"/>
      <c r="H722" s="87"/>
      <c r="I722" s="87"/>
      <c r="J722" s="539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ht="12.75" customHeight="1">
      <c r="A723" s="87"/>
      <c r="B723" s="87"/>
      <c r="C723" s="87"/>
      <c r="D723" s="88"/>
      <c r="E723" s="87"/>
      <c r="F723" s="87"/>
      <c r="G723" s="88"/>
      <c r="H723" s="87"/>
      <c r="I723" s="87"/>
      <c r="J723" s="539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ht="12.75" customHeight="1">
      <c r="A724" s="87"/>
      <c r="B724" s="87"/>
      <c r="C724" s="87"/>
      <c r="D724" s="88"/>
      <c r="E724" s="87"/>
      <c r="F724" s="87"/>
      <c r="G724" s="88"/>
      <c r="H724" s="87"/>
      <c r="I724" s="87"/>
      <c r="J724" s="539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ht="12.75" customHeight="1">
      <c r="A725" s="87"/>
      <c r="B725" s="87"/>
      <c r="C725" s="87"/>
      <c r="D725" s="88"/>
      <c r="E725" s="87"/>
      <c r="F725" s="87"/>
      <c r="G725" s="88"/>
      <c r="H725" s="87"/>
      <c r="I725" s="87"/>
      <c r="J725" s="539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ht="12.75" customHeight="1">
      <c r="A726" s="87"/>
      <c r="B726" s="87"/>
      <c r="C726" s="87"/>
      <c r="D726" s="88"/>
      <c r="E726" s="87"/>
      <c r="F726" s="87"/>
      <c r="G726" s="88"/>
      <c r="H726" s="87"/>
      <c r="I726" s="87"/>
      <c r="J726" s="539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ht="12.75" customHeight="1">
      <c r="A727" s="87"/>
      <c r="B727" s="87"/>
      <c r="C727" s="87"/>
      <c r="D727" s="88"/>
      <c r="E727" s="87"/>
      <c r="F727" s="87"/>
      <c r="G727" s="88"/>
      <c r="H727" s="87"/>
      <c r="I727" s="87"/>
      <c r="J727" s="539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ht="12.75" customHeight="1">
      <c r="A728" s="87"/>
      <c r="B728" s="87"/>
      <c r="C728" s="87"/>
      <c r="D728" s="88"/>
      <c r="E728" s="87"/>
      <c r="F728" s="87"/>
      <c r="G728" s="88"/>
      <c r="H728" s="87"/>
      <c r="I728" s="87"/>
      <c r="J728" s="539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ht="12.75" customHeight="1">
      <c r="A729" s="87"/>
      <c r="B729" s="87"/>
      <c r="C729" s="87"/>
      <c r="D729" s="88"/>
      <c r="E729" s="87"/>
      <c r="F729" s="87"/>
      <c r="G729" s="88"/>
      <c r="H729" s="87"/>
      <c r="I729" s="87"/>
      <c r="J729" s="539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ht="12.75" customHeight="1">
      <c r="A730" s="87"/>
      <c r="B730" s="87"/>
      <c r="C730" s="87"/>
      <c r="D730" s="88"/>
      <c r="E730" s="87"/>
      <c r="F730" s="87"/>
      <c r="G730" s="88"/>
      <c r="H730" s="87"/>
      <c r="I730" s="87"/>
      <c r="J730" s="539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ht="12.75" customHeight="1">
      <c r="A731" s="87"/>
      <c r="B731" s="87"/>
      <c r="C731" s="87"/>
      <c r="D731" s="88"/>
      <c r="E731" s="87"/>
      <c r="F731" s="87"/>
      <c r="G731" s="88"/>
      <c r="H731" s="87"/>
      <c r="I731" s="87"/>
      <c r="J731" s="539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ht="12.75" customHeight="1">
      <c r="A732" s="87"/>
      <c r="B732" s="87"/>
      <c r="C732" s="87"/>
      <c r="D732" s="88"/>
      <c r="E732" s="87"/>
      <c r="F732" s="87"/>
      <c r="G732" s="88"/>
      <c r="H732" s="87"/>
      <c r="I732" s="87"/>
      <c r="J732" s="539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ht="12.75" customHeight="1">
      <c r="A733" s="87"/>
      <c r="B733" s="87"/>
      <c r="C733" s="87"/>
      <c r="D733" s="88"/>
      <c r="E733" s="87"/>
      <c r="F733" s="87"/>
      <c r="G733" s="88"/>
      <c r="H733" s="87"/>
      <c r="I733" s="87"/>
      <c r="J733" s="539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ht="12.75" customHeight="1">
      <c r="A734" s="87"/>
      <c r="B734" s="87"/>
      <c r="C734" s="87"/>
      <c r="D734" s="88"/>
      <c r="E734" s="87"/>
      <c r="F734" s="87"/>
      <c r="G734" s="88"/>
      <c r="H734" s="87"/>
      <c r="I734" s="87"/>
      <c r="J734" s="539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ht="12.75" customHeight="1">
      <c r="A735" s="87"/>
      <c r="B735" s="87"/>
      <c r="C735" s="87"/>
      <c r="D735" s="88"/>
      <c r="E735" s="87"/>
      <c r="F735" s="87"/>
      <c r="G735" s="88"/>
      <c r="H735" s="87"/>
      <c r="I735" s="87"/>
      <c r="J735" s="539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ht="12.75" customHeight="1">
      <c r="A736" s="87"/>
      <c r="B736" s="87"/>
      <c r="C736" s="87"/>
      <c r="D736" s="88"/>
      <c r="E736" s="87"/>
      <c r="F736" s="87"/>
      <c r="G736" s="88"/>
      <c r="H736" s="87"/>
      <c r="I736" s="87"/>
      <c r="J736" s="539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ht="12.75" customHeight="1">
      <c r="A737" s="87"/>
      <c r="B737" s="87"/>
      <c r="C737" s="87"/>
      <c r="D737" s="88"/>
      <c r="E737" s="87"/>
      <c r="F737" s="87"/>
      <c r="G737" s="88"/>
      <c r="H737" s="87"/>
      <c r="I737" s="87"/>
      <c r="J737" s="539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ht="12.75" customHeight="1">
      <c r="A738" s="87"/>
      <c r="B738" s="87"/>
      <c r="C738" s="87"/>
      <c r="D738" s="88"/>
      <c r="E738" s="87"/>
      <c r="F738" s="87"/>
      <c r="G738" s="88"/>
      <c r="H738" s="87"/>
      <c r="I738" s="87"/>
      <c r="J738" s="539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ht="12.75" customHeight="1">
      <c r="A739" s="87"/>
      <c r="B739" s="87"/>
      <c r="C739" s="87"/>
      <c r="D739" s="88"/>
      <c r="E739" s="87"/>
      <c r="F739" s="87"/>
      <c r="G739" s="88"/>
      <c r="H739" s="87"/>
      <c r="I739" s="87"/>
      <c r="J739" s="539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ht="12.75" customHeight="1">
      <c r="A740" s="87"/>
      <c r="B740" s="87"/>
      <c r="C740" s="87"/>
      <c r="D740" s="88"/>
      <c r="E740" s="87"/>
      <c r="F740" s="87"/>
      <c r="G740" s="88"/>
      <c r="H740" s="87"/>
      <c r="I740" s="87"/>
      <c r="J740" s="539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ht="12.75" customHeight="1">
      <c r="A741" s="87"/>
      <c r="B741" s="87"/>
      <c r="C741" s="87"/>
      <c r="D741" s="88"/>
      <c r="E741" s="87"/>
      <c r="F741" s="87"/>
      <c r="G741" s="88"/>
      <c r="H741" s="87"/>
      <c r="I741" s="87"/>
      <c r="J741" s="539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ht="12.75" customHeight="1">
      <c r="A742" s="87"/>
      <c r="B742" s="87"/>
      <c r="C742" s="87"/>
      <c r="D742" s="88"/>
      <c r="E742" s="87"/>
      <c r="F742" s="87"/>
      <c r="G742" s="88"/>
      <c r="H742" s="87"/>
      <c r="I742" s="87"/>
      <c r="J742" s="539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ht="12.75" customHeight="1">
      <c r="A743" s="87"/>
      <c r="B743" s="87"/>
      <c r="C743" s="87"/>
      <c r="D743" s="88"/>
      <c r="E743" s="87"/>
      <c r="F743" s="87"/>
      <c r="G743" s="88"/>
      <c r="H743" s="87"/>
      <c r="I743" s="87"/>
      <c r="J743" s="539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ht="12.75" customHeight="1">
      <c r="A744" s="87"/>
      <c r="B744" s="87"/>
      <c r="C744" s="87"/>
      <c r="D744" s="88"/>
      <c r="E744" s="87"/>
      <c r="F744" s="87"/>
      <c r="G744" s="88"/>
      <c r="H744" s="87"/>
      <c r="I744" s="87"/>
      <c r="J744" s="539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ht="12.75" customHeight="1">
      <c r="A745" s="87"/>
      <c r="B745" s="87"/>
      <c r="C745" s="87"/>
      <c r="D745" s="88"/>
      <c r="E745" s="87"/>
      <c r="F745" s="87"/>
      <c r="G745" s="88"/>
      <c r="H745" s="87"/>
      <c r="I745" s="87"/>
      <c r="J745" s="539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ht="12.75" customHeight="1">
      <c r="A746" s="87"/>
      <c r="B746" s="87"/>
      <c r="C746" s="87"/>
      <c r="D746" s="88"/>
      <c r="E746" s="87"/>
      <c r="F746" s="87"/>
      <c r="G746" s="88"/>
      <c r="H746" s="87"/>
      <c r="I746" s="87"/>
      <c r="J746" s="539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ht="12.75" customHeight="1">
      <c r="A747" s="87"/>
      <c r="B747" s="87"/>
      <c r="C747" s="87"/>
      <c r="D747" s="88"/>
      <c r="E747" s="87"/>
      <c r="F747" s="87"/>
      <c r="G747" s="88"/>
      <c r="H747" s="87"/>
      <c r="I747" s="87"/>
      <c r="J747" s="539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ht="12.75" customHeight="1">
      <c r="A748" s="87"/>
      <c r="B748" s="87"/>
      <c r="C748" s="87"/>
      <c r="D748" s="88"/>
      <c r="E748" s="87"/>
      <c r="F748" s="87"/>
      <c r="G748" s="88"/>
      <c r="H748" s="87"/>
      <c r="I748" s="87"/>
      <c r="J748" s="539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ht="12.75" customHeight="1">
      <c r="A749" s="87"/>
      <c r="B749" s="87"/>
      <c r="C749" s="87"/>
      <c r="D749" s="88"/>
      <c r="E749" s="87"/>
      <c r="F749" s="87"/>
      <c r="G749" s="88"/>
      <c r="H749" s="87"/>
      <c r="I749" s="87"/>
      <c r="J749" s="539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ht="12.75" customHeight="1">
      <c r="A750" s="87"/>
      <c r="B750" s="87"/>
      <c r="C750" s="87"/>
      <c r="D750" s="88"/>
      <c r="E750" s="87"/>
      <c r="F750" s="87"/>
      <c r="G750" s="88"/>
      <c r="H750" s="87"/>
      <c r="I750" s="87"/>
      <c r="J750" s="539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ht="12.75" customHeight="1">
      <c r="A751" s="87"/>
      <c r="B751" s="87"/>
      <c r="C751" s="87"/>
      <c r="D751" s="88"/>
      <c r="E751" s="87"/>
      <c r="F751" s="87"/>
      <c r="G751" s="88"/>
      <c r="H751" s="87"/>
      <c r="I751" s="87"/>
      <c r="J751" s="539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ht="12.75" customHeight="1">
      <c r="A752" s="87"/>
      <c r="B752" s="87"/>
      <c r="C752" s="87"/>
      <c r="D752" s="88"/>
      <c r="E752" s="87"/>
      <c r="F752" s="87"/>
      <c r="G752" s="88"/>
      <c r="H752" s="87"/>
      <c r="I752" s="87"/>
      <c r="J752" s="539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ht="12.75" customHeight="1">
      <c r="A753" s="87"/>
      <c r="B753" s="87"/>
      <c r="C753" s="87"/>
      <c r="D753" s="88"/>
      <c r="E753" s="87"/>
      <c r="F753" s="87"/>
      <c r="G753" s="88"/>
      <c r="H753" s="87"/>
      <c r="I753" s="87"/>
      <c r="J753" s="539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ht="12.75" customHeight="1">
      <c r="A754" s="87"/>
      <c r="B754" s="87"/>
      <c r="C754" s="87"/>
      <c r="D754" s="88"/>
      <c r="E754" s="87"/>
      <c r="F754" s="87"/>
      <c r="G754" s="88"/>
      <c r="H754" s="87"/>
      <c r="I754" s="87"/>
      <c r="J754" s="539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ht="12.75" customHeight="1">
      <c r="A755" s="87"/>
      <c r="B755" s="87"/>
      <c r="C755" s="87"/>
      <c r="D755" s="88"/>
      <c r="E755" s="87"/>
      <c r="F755" s="87"/>
      <c r="G755" s="88"/>
      <c r="H755" s="87"/>
      <c r="I755" s="87"/>
      <c r="J755" s="539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ht="12.75" customHeight="1">
      <c r="A756" s="87"/>
      <c r="B756" s="87"/>
      <c r="C756" s="87"/>
      <c r="D756" s="88"/>
      <c r="E756" s="87"/>
      <c r="F756" s="87"/>
      <c r="G756" s="88"/>
      <c r="H756" s="87"/>
      <c r="I756" s="87"/>
      <c r="J756" s="539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ht="12.75" customHeight="1">
      <c r="A757" s="87"/>
      <c r="B757" s="87"/>
      <c r="C757" s="87"/>
      <c r="D757" s="88"/>
      <c r="E757" s="87"/>
      <c r="F757" s="87"/>
      <c r="G757" s="88"/>
      <c r="H757" s="87"/>
      <c r="I757" s="87"/>
      <c r="J757" s="539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ht="12.75" customHeight="1">
      <c r="A758" s="87"/>
      <c r="B758" s="87"/>
      <c r="C758" s="87"/>
      <c r="D758" s="88"/>
      <c r="E758" s="87"/>
      <c r="F758" s="87"/>
      <c r="G758" s="88"/>
      <c r="H758" s="87"/>
      <c r="I758" s="87"/>
      <c r="J758" s="539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ht="12.75" customHeight="1">
      <c r="A759" s="87"/>
      <c r="B759" s="87"/>
      <c r="C759" s="87"/>
      <c r="D759" s="88"/>
      <c r="E759" s="87"/>
      <c r="F759" s="87"/>
      <c r="G759" s="88"/>
      <c r="H759" s="87"/>
      <c r="I759" s="87"/>
      <c r="J759" s="539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ht="12.75" customHeight="1">
      <c r="A760" s="87"/>
      <c r="B760" s="87"/>
      <c r="C760" s="87"/>
      <c r="D760" s="88"/>
      <c r="E760" s="87"/>
      <c r="F760" s="87"/>
      <c r="G760" s="88"/>
      <c r="H760" s="87"/>
      <c r="I760" s="87"/>
      <c r="J760" s="539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ht="12.75" customHeight="1">
      <c r="A761" s="87"/>
      <c r="B761" s="87"/>
      <c r="C761" s="87"/>
      <c r="D761" s="88"/>
      <c r="E761" s="87"/>
      <c r="F761" s="87"/>
      <c r="G761" s="88"/>
      <c r="H761" s="87"/>
      <c r="I761" s="87"/>
      <c r="J761" s="539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ht="12.75" customHeight="1">
      <c r="A762" s="87"/>
      <c r="B762" s="87"/>
      <c r="C762" s="87"/>
      <c r="D762" s="88"/>
      <c r="E762" s="87"/>
      <c r="F762" s="87"/>
      <c r="G762" s="88"/>
      <c r="H762" s="87"/>
      <c r="I762" s="87"/>
      <c r="J762" s="539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ht="12.75" customHeight="1">
      <c r="A763" s="87"/>
      <c r="B763" s="87"/>
      <c r="C763" s="87"/>
      <c r="D763" s="88"/>
      <c r="E763" s="87"/>
      <c r="F763" s="87"/>
      <c r="G763" s="88"/>
      <c r="H763" s="87"/>
      <c r="I763" s="87"/>
      <c r="J763" s="539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ht="12.75" customHeight="1">
      <c r="A764" s="87"/>
      <c r="B764" s="87"/>
      <c r="C764" s="87"/>
      <c r="D764" s="88"/>
      <c r="E764" s="87"/>
      <c r="F764" s="87"/>
      <c r="G764" s="88"/>
      <c r="H764" s="87"/>
      <c r="I764" s="87"/>
      <c r="J764" s="539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ht="12.75" customHeight="1">
      <c r="A765" s="87"/>
      <c r="B765" s="87"/>
      <c r="C765" s="87"/>
      <c r="D765" s="88"/>
      <c r="E765" s="87"/>
      <c r="F765" s="87"/>
      <c r="G765" s="88"/>
      <c r="H765" s="87"/>
      <c r="I765" s="87"/>
      <c r="J765" s="539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ht="12.75" customHeight="1">
      <c r="A766" s="87"/>
      <c r="B766" s="87"/>
      <c r="C766" s="87"/>
      <c r="D766" s="88"/>
      <c r="E766" s="87"/>
      <c r="F766" s="87"/>
      <c r="G766" s="88"/>
      <c r="H766" s="87"/>
      <c r="I766" s="87"/>
      <c r="J766" s="539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ht="12.75" customHeight="1">
      <c r="A767" s="87"/>
      <c r="B767" s="87"/>
      <c r="C767" s="87"/>
      <c r="D767" s="88"/>
      <c r="E767" s="87"/>
      <c r="F767" s="87"/>
      <c r="G767" s="88"/>
      <c r="H767" s="87"/>
      <c r="I767" s="87"/>
      <c r="J767" s="539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ht="12.75" customHeight="1">
      <c r="A768" s="87"/>
      <c r="B768" s="87"/>
      <c r="C768" s="87"/>
      <c r="D768" s="88"/>
      <c r="E768" s="87"/>
      <c r="F768" s="87"/>
      <c r="G768" s="88"/>
      <c r="H768" s="87"/>
      <c r="I768" s="87"/>
      <c r="J768" s="539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ht="12.75" customHeight="1">
      <c r="A769" s="87"/>
      <c r="B769" s="87"/>
      <c r="C769" s="87"/>
      <c r="D769" s="88"/>
      <c r="E769" s="87"/>
      <c r="F769" s="87"/>
      <c r="G769" s="88"/>
      <c r="H769" s="87"/>
      <c r="I769" s="87"/>
      <c r="J769" s="539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ht="12.75" customHeight="1">
      <c r="A770" s="87"/>
      <c r="B770" s="87"/>
      <c r="C770" s="87"/>
      <c r="D770" s="88"/>
      <c r="E770" s="87"/>
      <c r="F770" s="87"/>
      <c r="G770" s="88"/>
      <c r="H770" s="87"/>
      <c r="I770" s="87"/>
      <c r="J770" s="539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ht="12.75" customHeight="1">
      <c r="A771" s="87"/>
      <c r="B771" s="87"/>
      <c r="C771" s="87"/>
      <c r="D771" s="88"/>
      <c r="E771" s="87"/>
      <c r="F771" s="87"/>
      <c r="G771" s="88"/>
      <c r="H771" s="87"/>
      <c r="I771" s="87"/>
      <c r="J771" s="539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ht="12.75" customHeight="1">
      <c r="A772" s="87"/>
      <c r="B772" s="87"/>
      <c r="C772" s="87"/>
      <c r="D772" s="88"/>
      <c r="E772" s="87"/>
      <c r="F772" s="87"/>
      <c r="G772" s="88"/>
      <c r="H772" s="87"/>
      <c r="I772" s="87"/>
      <c r="J772" s="539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ht="12.75" customHeight="1">
      <c r="A773" s="87"/>
      <c r="B773" s="87"/>
      <c r="C773" s="87"/>
      <c r="D773" s="88"/>
      <c r="E773" s="87"/>
      <c r="F773" s="87"/>
      <c r="G773" s="88"/>
      <c r="H773" s="87"/>
      <c r="I773" s="87"/>
      <c r="J773" s="539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ht="12.75" customHeight="1">
      <c r="A774" s="87"/>
      <c r="B774" s="87"/>
      <c r="C774" s="87"/>
      <c r="D774" s="88"/>
      <c r="E774" s="87"/>
      <c r="F774" s="87"/>
      <c r="G774" s="88"/>
      <c r="H774" s="87"/>
      <c r="I774" s="87"/>
      <c r="J774" s="539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ht="12.75" customHeight="1">
      <c r="A775" s="87"/>
      <c r="B775" s="87"/>
      <c r="C775" s="87"/>
      <c r="D775" s="88"/>
      <c r="E775" s="87"/>
      <c r="F775" s="87"/>
      <c r="G775" s="88"/>
      <c r="H775" s="87"/>
      <c r="I775" s="87"/>
      <c r="J775" s="539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ht="12.75" customHeight="1">
      <c r="A776" s="87"/>
      <c r="B776" s="87"/>
      <c r="C776" s="87"/>
      <c r="D776" s="88"/>
      <c r="E776" s="87"/>
      <c r="F776" s="87"/>
      <c r="G776" s="88"/>
      <c r="H776" s="87"/>
      <c r="I776" s="87"/>
      <c r="J776" s="539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ht="12.75" customHeight="1">
      <c r="A777" s="87"/>
      <c r="B777" s="87"/>
      <c r="C777" s="87"/>
      <c r="D777" s="88"/>
      <c r="E777" s="87"/>
      <c r="F777" s="87"/>
      <c r="G777" s="88"/>
      <c r="H777" s="87"/>
      <c r="I777" s="87"/>
      <c r="J777" s="539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ht="12.75" customHeight="1">
      <c r="A778" s="87"/>
      <c r="B778" s="87"/>
      <c r="C778" s="87"/>
      <c r="D778" s="88"/>
      <c r="E778" s="87"/>
      <c r="F778" s="87"/>
      <c r="G778" s="88"/>
      <c r="H778" s="87"/>
      <c r="I778" s="87"/>
      <c r="J778" s="539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ht="12.75" customHeight="1">
      <c r="A779" s="87"/>
      <c r="B779" s="87"/>
      <c r="C779" s="87"/>
      <c r="D779" s="88"/>
      <c r="E779" s="87"/>
      <c r="F779" s="87"/>
      <c r="G779" s="88"/>
      <c r="H779" s="87"/>
      <c r="I779" s="87"/>
      <c r="J779" s="539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ht="12.75" customHeight="1">
      <c r="A780" s="87"/>
      <c r="B780" s="87"/>
      <c r="C780" s="87"/>
      <c r="D780" s="88"/>
      <c r="E780" s="87"/>
      <c r="F780" s="87"/>
      <c r="G780" s="88"/>
      <c r="H780" s="87"/>
      <c r="I780" s="87"/>
      <c r="J780" s="539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ht="12.75" customHeight="1">
      <c r="A781" s="87"/>
      <c r="B781" s="87"/>
      <c r="C781" s="87"/>
      <c r="D781" s="88"/>
      <c r="E781" s="87"/>
      <c r="F781" s="87"/>
      <c r="G781" s="88"/>
      <c r="H781" s="87"/>
      <c r="I781" s="87"/>
      <c r="J781" s="539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ht="12.75" customHeight="1">
      <c r="A782" s="87"/>
      <c r="B782" s="87"/>
      <c r="C782" s="87"/>
      <c r="D782" s="88"/>
      <c r="E782" s="87"/>
      <c r="F782" s="87"/>
      <c r="G782" s="88"/>
      <c r="H782" s="87"/>
      <c r="I782" s="87"/>
      <c r="J782" s="539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ht="12.75" customHeight="1">
      <c r="A783" s="87"/>
      <c r="B783" s="87"/>
      <c r="C783" s="87"/>
      <c r="D783" s="88"/>
      <c r="E783" s="87"/>
      <c r="F783" s="87"/>
      <c r="G783" s="88"/>
      <c r="H783" s="87"/>
      <c r="I783" s="87"/>
      <c r="J783" s="539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ht="12.75" customHeight="1">
      <c r="A784" s="87"/>
      <c r="B784" s="87"/>
      <c r="C784" s="87"/>
      <c r="D784" s="88"/>
      <c r="E784" s="87"/>
      <c r="F784" s="87"/>
      <c r="G784" s="88"/>
      <c r="H784" s="87"/>
      <c r="I784" s="87"/>
      <c r="J784" s="539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ht="12.75" customHeight="1">
      <c r="A785" s="87"/>
      <c r="B785" s="87"/>
      <c r="C785" s="87"/>
      <c r="D785" s="88"/>
      <c r="E785" s="87"/>
      <c r="F785" s="87"/>
      <c r="G785" s="88"/>
      <c r="H785" s="87"/>
      <c r="I785" s="87"/>
      <c r="J785" s="539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ht="12.75" customHeight="1">
      <c r="A786" s="87"/>
      <c r="B786" s="87"/>
      <c r="C786" s="87"/>
      <c r="D786" s="88"/>
      <c r="E786" s="87"/>
      <c r="F786" s="87"/>
      <c r="G786" s="88"/>
      <c r="H786" s="87"/>
      <c r="I786" s="87"/>
      <c r="J786" s="539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ht="12.75" customHeight="1">
      <c r="A787" s="87"/>
      <c r="B787" s="87"/>
      <c r="C787" s="87"/>
      <c r="D787" s="88"/>
      <c r="E787" s="87"/>
      <c r="F787" s="87"/>
      <c r="G787" s="88"/>
      <c r="H787" s="87"/>
      <c r="I787" s="87"/>
      <c r="J787" s="539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ht="12.75" customHeight="1">
      <c r="A788" s="87"/>
      <c r="B788" s="87"/>
      <c r="C788" s="87"/>
      <c r="D788" s="88"/>
      <c r="E788" s="87"/>
      <c r="F788" s="87"/>
      <c r="G788" s="88"/>
      <c r="H788" s="87"/>
      <c r="I788" s="87"/>
      <c r="J788" s="539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ht="12.75" customHeight="1">
      <c r="A789" s="87"/>
      <c r="B789" s="87"/>
      <c r="C789" s="87"/>
      <c r="D789" s="88"/>
      <c r="E789" s="87"/>
      <c r="F789" s="87"/>
      <c r="G789" s="88"/>
      <c r="H789" s="87"/>
      <c r="I789" s="87"/>
      <c r="J789" s="539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ht="12.75" customHeight="1">
      <c r="A790" s="87"/>
      <c r="B790" s="87"/>
      <c r="C790" s="87"/>
      <c r="D790" s="88"/>
      <c r="E790" s="87"/>
      <c r="F790" s="87"/>
      <c r="G790" s="88"/>
      <c r="H790" s="87"/>
      <c r="I790" s="87"/>
      <c r="J790" s="539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ht="12.75" customHeight="1">
      <c r="A791" s="87"/>
      <c r="B791" s="87"/>
      <c r="C791" s="87"/>
      <c r="D791" s="88"/>
      <c r="E791" s="87"/>
      <c r="F791" s="87"/>
      <c r="G791" s="88"/>
      <c r="H791" s="87"/>
      <c r="I791" s="87"/>
      <c r="J791" s="539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ht="12.75" customHeight="1">
      <c r="A792" s="87"/>
      <c r="B792" s="87"/>
      <c r="C792" s="87"/>
      <c r="D792" s="88"/>
      <c r="E792" s="87"/>
      <c r="F792" s="87"/>
      <c r="G792" s="88"/>
      <c r="H792" s="87"/>
      <c r="I792" s="87"/>
      <c r="J792" s="539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ht="12.75" customHeight="1">
      <c r="A793" s="87"/>
      <c r="B793" s="87"/>
      <c r="C793" s="87"/>
      <c r="D793" s="88"/>
      <c r="E793" s="87"/>
      <c r="F793" s="87"/>
      <c r="G793" s="88"/>
      <c r="H793" s="87"/>
      <c r="I793" s="87"/>
      <c r="J793" s="539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ht="12.75" customHeight="1">
      <c r="A794" s="87"/>
      <c r="B794" s="87"/>
      <c r="C794" s="87"/>
      <c r="D794" s="88"/>
      <c r="E794" s="87"/>
      <c r="F794" s="87"/>
      <c r="G794" s="88"/>
      <c r="H794" s="87"/>
      <c r="I794" s="87"/>
      <c r="J794" s="539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ht="12.75" customHeight="1">
      <c r="A795" s="87"/>
      <c r="B795" s="87"/>
      <c r="C795" s="87"/>
      <c r="D795" s="88"/>
      <c r="E795" s="87"/>
      <c r="F795" s="87"/>
      <c r="G795" s="88"/>
      <c r="H795" s="87"/>
      <c r="I795" s="87"/>
      <c r="J795" s="539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ht="12.75" customHeight="1">
      <c r="A796" s="87"/>
      <c r="B796" s="87"/>
      <c r="C796" s="87"/>
      <c r="D796" s="88"/>
      <c r="E796" s="87"/>
      <c r="F796" s="87"/>
      <c r="G796" s="88"/>
      <c r="H796" s="87"/>
      <c r="I796" s="87"/>
      <c r="J796" s="539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ht="12.75" customHeight="1">
      <c r="A797" s="87"/>
      <c r="B797" s="87"/>
      <c r="C797" s="87"/>
      <c r="D797" s="88"/>
      <c r="E797" s="87"/>
      <c r="F797" s="87"/>
      <c r="G797" s="88"/>
      <c r="H797" s="87"/>
      <c r="I797" s="87"/>
      <c r="J797" s="539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ht="12.75" customHeight="1">
      <c r="A798" s="87"/>
      <c r="B798" s="87"/>
      <c r="C798" s="87"/>
      <c r="D798" s="88"/>
      <c r="E798" s="87"/>
      <c r="F798" s="87"/>
      <c r="G798" s="88"/>
      <c r="H798" s="87"/>
      <c r="I798" s="87"/>
      <c r="J798" s="539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ht="12.75" customHeight="1">
      <c r="A799" s="87"/>
      <c r="B799" s="87"/>
      <c r="C799" s="87"/>
      <c r="D799" s="88"/>
      <c r="E799" s="87"/>
      <c r="F799" s="87"/>
      <c r="G799" s="88"/>
      <c r="H799" s="87"/>
      <c r="I799" s="87"/>
      <c r="J799" s="539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ht="12.75" customHeight="1">
      <c r="A800" s="87"/>
      <c r="B800" s="87"/>
      <c r="C800" s="87"/>
      <c r="D800" s="88"/>
      <c r="E800" s="87"/>
      <c r="F800" s="87"/>
      <c r="G800" s="88"/>
      <c r="H800" s="87"/>
      <c r="I800" s="87"/>
      <c r="J800" s="539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ht="12.75" customHeight="1">
      <c r="A801" s="87"/>
      <c r="B801" s="87"/>
      <c r="C801" s="87"/>
      <c r="D801" s="88"/>
      <c r="E801" s="87"/>
      <c r="F801" s="87"/>
      <c r="G801" s="88"/>
      <c r="H801" s="87"/>
      <c r="I801" s="87"/>
      <c r="J801" s="539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ht="12.75" customHeight="1">
      <c r="A802" s="87"/>
      <c r="B802" s="87"/>
      <c r="C802" s="87"/>
      <c r="D802" s="88"/>
      <c r="E802" s="87"/>
      <c r="F802" s="87"/>
      <c r="G802" s="88"/>
      <c r="H802" s="87"/>
      <c r="I802" s="87"/>
      <c r="J802" s="539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ht="12.75" customHeight="1">
      <c r="A803" s="87"/>
      <c r="B803" s="87"/>
      <c r="C803" s="87"/>
      <c r="D803" s="88"/>
      <c r="E803" s="87"/>
      <c r="F803" s="87"/>
      <c r="G803" s="88"/>
      <c r="H803" s="87"/>
      <c r="I803" s="87"/>
      <c r="J803" s="539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ht="12.75" customHeight="1">
      <c r="A804" s="87"/>
      <c r="B804" s="87"/>
      <c r="C804" s="87"/>
      <c r="D804" s="88"/>
      <c r="E804" s="87"/>
      <c r="F804" s="87"/>
      <c r="G804" s="88"/>
      <c r="H804" s="87"/>
      <c r="I804" s="87"/>
      <c r="J804" s="539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ht="12.75" customHeight="1">
      <c r="A805" s="87"/>
      <c r="B805" s="87"/>
      <c r="C805" s="87"/>
      <c r="D805" s="88"/>
      <c r="E805" s="87"/>
      <c r="F805" s="87"/>
      <c r="G805" s="88"/>
      <c r="H805" s="87"/>
      <c r="I805" s="87"/>
      <c r="J805" s="539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ht="12.75" customHeight="1">
      <c r="A806" s="87"/>
      <c r="B806" s="87"/>
      <c r="C806" s="87"/>
      <c r="D806" s="88"/>
      <c r="E806" s="87"/>
      <c r="F806" s="87"/>
      <c r="G806" s="88"/>
      <c r="H806" s="87"/>
      <c r="I806" s="87"/>
      <c r="J806" s="539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ht="12.75" customHeight="1">
      <c r="A807" s="87"/>
      <c r="B807" s="87"/>
      <c r="C807" s="87"/>
      <c r="D807" s="88"/>
      <c r="E807" s="87"/>
      <c r="F807" s="87"/>
      <c r="G807" s="88"/>
      <c r="H807" s="87"/>
      <c r="I807" s="87"/>
      <c r="J807" s="539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ht="12.75" customHeight="1">
      <c r="A808" s="87"/>
      <c r="B808" s="87"/>
      <c r="C808" s="87"/>
      <c r="D808" s="88"/>
      <c r="E808" s="87"/>
      <c r="F808" s="87"/>
      <c r="G808" s="88"/>
      <c r="H808" s="87"/>
      <c r="I808" s="87"/>
      <c r="J808" s="539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ht="12.75" customHeight="1">
      <c r="A809" s="87"/>
      <c r="B809" s="87"/>
      <c r="C809" s="87"/>
      <c r="D809" s="88"/>
      <c r="E809" s="87"/>
      <c r="F809" s="87"/>
      <c r="G809" s="88"/>
      <c r="H809" s="87"/>
      <c r="I809" s="87"/>
      <c r="J809" s="539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ht="12.75" customHeight="1">
      <c r="A810" s="87"/>
      <c r="B810" s="87"/>
      <c r="C810" s="87"/>
      <c r="D810" s="88"/>
      <c r="E810" s="87"/>
      <c r="F810" s="87"/>
      <c r="G810" s="88"/>
      <c r="H810" s="87"/>
      <c r="I810" s="87"/>
      <c r="J810" s="539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ht="12.75" customHeight="1">
      <c r="A811" s="87"/>
      <c r="B811" s="87"/>
      <c r="C811" s="87"/>
      <c r="D811" s="88"/>
      <c r="E811" s="87"/>
      <c r="F811" s="87"/>
      <c r="G811" s="88"/>
      <c r="H811" s="87"/>
      <c r="I811" s="87"/>
      <c r="J811" s="539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ht="12.75" customHeight="1">
      <c r="A812" s="87"/>
      <c r="B812" s="87"/>
      <c r="C812" s="87"/>
      <c r="D812" s="88"/>
      <c r="E812" s="87"/>
      <c r="F812" s="87"/>
      <c r="G812" s="88"/>
      <c r="H812" s="87"/>
      <c r="I812" s="87"/>
      <c r="J812" s="539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ht="12.75" customHeight="1">
      <c r="A813" s="87"/>
      <c r="B813" s="87"/>
      <c r="C813" s="87"/>
      <c r="D813" s="88"/>
      <c r="E813" s="87"/>
      <c r="F813" s="87"/>
      <c r="G813" s="88"/>
      <c r="H813" s="87"/>
      <c r="I813" s="87"/>
      <c r="J813" s="539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ht="12.75" customHeight="1">
      <c r="A814" s="87"/>
      <c r="B814" s="87"/>
      <c r="C814" s="87"/>
      <c r="D814" s="88"/>
      <c r="E814" s="87"/>
      <c r="F814" s="87"/>
      <c r="G814" s="88"/>
      <c r="H814" s="87"/>
      <c r="I814" s="87"/>
      <c r="J814" s="539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ht="12.75" customHeight="1">
      <c r="A815" s="87"/>
      <c r="B815" s="87"/>
      <c r="C815" s="87"/>
      <c r="D815" s="88"/>
      <c r="E815" s="87"/>
      <c r="F815" s="87"/>
      <c r="G815" s="88"/>
      <c r="H815" s="87"/>
      <c r="I815" s="87"/>
      <c r="J815" s="539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ht="12.75" customHeight="1">
      <c r="A816" s="87"/>
      <c r="B816" s="87"/>
      <c r="C816" s="87"/>
      <c r="D816" s="88"/>
      <c r="E816" s="87"/>
      <c r="F816" s="87"/>
      <c r="G816" s="88"/>
      <c r="H816" s="87"/>
      <c r="I816" s="87"/>
      <c r="J816" s="539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ht="12.75" customHeight="1">
      <c r="A817" s="87"/>
      <c r="B817" s="87"/>
      <c r="C817" s="87"/>
      <c r="D817" s="88"/>
      <c r="E817" s="87"/>
      <c r="F817" s="87"/>
      <c r="G817" s="88"/>
      <c r="H817" s="87"/>
      <c r="I817" s="87"/>
      <c r="J817" s="539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ht="12.75" customHeight="1">
      <c r="A818" s="87"/>
      <c r="B818" s="87"/>
      <c r="C818" s="87"/>
      <c r="D818" s="88"/>
      <c r="E818" s="87"/>
      <c r="F818" s="87"/>
      <c r="G818" s="88"/>
      <c r="H818" s="87"/>
      <c r="I818" s="87"/>
      <c r="J818" s="539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ht="12.75" customHeight="1">
      <c r="A819" s="87"/>
      <c r="B819" s="87"/>
      <c r="C819" s="87"/>
      <c r="D819" s="88"/>
      <c r="E819" s="87"/>
      <c r="F819" s="87"/>
      <c r="G819" s="88"/>
      <c r="H819" s="87"/>
      <c r="I819" s="87"/>
      <c r="J819" s="539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ht="12.75" customHeight="1">
      <c r="A820" s="87"/>
      <c r="B820" s="87"/>
      <c r="C820" s="87"/>
      <c r="D820" s="88"/>
      <c r="E820" s="87"/>
      <c r="F820" s="87"/>
      <c r="G820" s="88"/>
      <c r="H820" s="87"/>
      <c r="I820" s="87"/>
      <c r="J820" s="539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ht="12.75" customHeight="1">
      <c r="A821" s="87"/>
      <c r="B821" s="87"/>
      <c r="C821" s="87"/>
      <c r="D821" s="88"/>
      <c r="E821" s="87"/>
      <c r="F821" s="87"/>
      <c r="G821" s="88"/>
      <c r="H821" s="87"/>
      <c r="I821" s="87"/>
      <c r="J821" s="539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ht="12.75" customHeight="1">
      <c r="A822" s="87"/>
      <c r="B822" s="87"/>
      <c r="C822" s="87"/>
      <c r="D822" s="88"/>
      <c r="E822" s="87"/>
      <c r="F822" s="87"/>
      <c r="G822" s="88"/>
      <c r="H822" s="87"/>
      <c r="I822" s="87"/>
      <c r="J822" s="539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ht="12.75" customHeight="1">
      <c r="A823" s="87"/>
      <c r="B823" s="87"/>
      <c r="C823" s="87"/>
      <c r="D823" s="88"/>
      <c r="E823" s="87"/>
      <c r="F823" s="87"/>
      <c r="G823" s="88"/>
      <c r="H823" s="87"/>
      <c r="I823" s="87"/>
      <c r="J823" s="539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ht="12.75" customHeight="1">
      <c r="A824" s="87"/>
      <c r="B824" s="87"/>
      <c r="C824" s="87"/>
      <c r="D824" s="88"/>
      <c r="E824" s="87"/>
      <c r="F824" s="87"/>
      <c r="G824" s="88"/>
      <c r="H824" s="87"/>
      <c r="I824" s="87"/>
      <c r="J824" s="539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ht="12.75" customHeight="1">
      <c r="A825" s="87"/>
      <c r="B825" s="87"/>
      <c r="C825" s="87"/>
      <c r="D825" s="88"/>
      <c r="E825" s="87"/>
      <c r="F825" s="87"/>
      <c r="G825" s="88"/>
      <c r="H825" s="87"/>
      <c r="I825" s="87"/>
      <c r="J825" s="539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ht="12.75" customHeight="1">
      <c r="A826" s="87"/>
      <c r="B826" s="87"/>
      <c r="C826" s="87"/>
      <c r="D826" s="88"/>
      <c r="E826" s="87"/>
      <c r="F826" s="87"/>
      <c r="G826" s="88"/>
      <c r="H826" s="87"/>
      <c r="I826" s="87"/>
      <c r="J826" s="539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ht="12.75" customHeight="1">
      <c r="A827" s="87"/>
      <c r="B827" s="87"/>
      <c r="C827" s="87"/>
      <c r="D827" s="88"/>
      <c r="E827" s="87"/>
      <c r="F827" s="87"/>
      <c r="G827" s="88"/>
      <c r="H827" s="87"/>
      <c r="I827" s="87"/>
      <c r="J827" s="539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ht="12.75" customHeight="1">
      <c r="A828" s="87"/>
      <c r="B828" s="87"/>
      <c r="C828" s="87"/>
      <c r="D828" s="88"/>
      <c r="E828" s="87"/>
      <c r="F828" s="87"/>
      <c r="G828" s="88"/>
      <c r="H828" s="87"/>
      <c r="I828" s="87"/>
      <c r="J828" s="539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ht="12.75" customHeight="1">
      <c r="A829" s="87"/>
      <c r="B829" s="87"/>
      <c r="C829" s="87"/>
      <c r="D829" s="88"/>
      <c r="E829" s="87"/>
      <c r="F829" s="87"/>
      <c r="G829" s="88"/>
      <c r="H829" s="87"/>
      <c r="I829" s="87"/>
      <c r="J829" s="539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ht="12.75" customHeight="1">
      <c r="A830" s="87"/>
      <c r="B830" s="87"/>
      <c r="C830" s="87"/>
      <c r="D830" s="88"/>
      <c r="E830" s="87"/>
      <c r="F830" s="87"/>
      <c r="G830" s="88"/>
      <c r="H830" s="87"/>
      <c r="I830" s="87"/>
      <c r="J830" s="539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ht="12.75" customHeight="1">
      <c r="A831" s="87"/>
      <c r="B831" s="87"/>
      <c r="C831" s="87"/>
      <c r="D831" s="88"/>
      <c r="E831" s="87"/>
      <c r="F831" s="87"/>
      <c r="G831" s="88"/>
      <c r="H831" s="87"/>
      <c r="I831" s="87"/>
      <c r="J831" s="539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ht="12.75" customHeight="1">
      <c r="A832" s="87"/>
      <c r="B832" s="87"/>
      <c r="C832" s="87"/>
      <c r="D832" s="88"/>
      <c r="E832" s="87"/>
      <c r="F832" s="87"/>
      <c r="G832" s="88"/>
      <c r="H832" s="87"/>
      <c r="I832" s="87"/>
      <c r="J832" s="539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ht="12.75" customHeight="1">
      <c r="A833" s="87"/>
      <c r="B833" s="87"/>
      <c r="C833" s="87"/>
      <c r="D833" s="88"/>
      <c r="E833" s="87"/>
      <c r="F833" s="87"/>
      <c r="G833" s="88"/>
      <c r="H833" s="87"/>
      <c r="I833" s="87"/>
      <c r="J833" s="539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ht="12.75" customHeight="1">
      <c r="A834" s="87"/>
      <c r="B834" s="87"/>
      <c r="C834" s="87"/>
      <c r="D834" s="88"/>
      <c r="E834" s="87"/>
      <c r="F834" s="87"/>
      <c r="G834" s="88"/>
      <c r="H834" s="87"/>
      <c r="I834" s="87"/>
      <c r="J834" s="539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ht="12.75" customHeight="1">
      <c r="A835" s="87"/>
      <c r="B835" s="87"/>
      <c r="C835" s="87"/>
      <c r="D835" s="88"/>
      <c r="E835" s="87"/>
      <c r="F835" s="87"/>
      <c r="G835" s="88"/>
      <c r="H835" s="87"/>
      <c r="I835" s="87"/>
      <c r="J835" s="539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ht="12.75" customHeight="1">
      <c r="A836" s="87"/>
      <c r="B836" s="87"/>
      <c r="C836" s="87"/>
      <c r="D836" s="88"/>
      <c r="E836" s="87"/>
      <c r="F836" s="87"/>
      <c r="G836" s="88"/>
      <c r="H836" s="87"/>
      <c r="I836" s="87"/>
      <c r="J836" s="539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ht="12.75" customHeight="1">
      <c r="A837" s="87"/>
      <c r="B837" s="87"/>
      <c r="C837" s="87"/>
      <c r="D837" s="88"/>
      <c r="E837" s="87"/>
      <c r="F837" s="87"/>
      <c r="G837" s="88"/>
      <c r="H837" s="87"/>
      <c r="I837" s="87"/>
      <c r="J837" s="539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ht="12.75" customHeight="1">
      <c r="A838" s="87"/>
      <c r="B838" s="87"/>
      <c r="C838" s="87"/>
      <c r="D838" s="88"/>
      <c r="E838" s="87"/>
      <c r="F838" s="87"/>
      <c r="G838" s="88"/>
      <c r="H838" s="87"/>
      <c r="I838" s="87"/>
      <c r="J838" s="539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ht="12.75" customHeight="1">
      <c r="A839" s="87"/>
      <c r="B839" s="87"/>
      <c r="C839" s="87"/>
      <c r="D839" s="88"/>
      <c r="E839" s="87"/>
      <c r="F839" s="87"/>
      <c r="G839" s="88"/>
      <c r="H839" s="87"/>
      <c r="I839" s="87"/>
      <c r="J839" s="539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ht="12.75" customHeight="1">
      <c r="A840" s="87"/>
      <c r="B840" s="87"/>
      <c r="C840" s="87"/>
      <c r="D840" s="88"/>
      <c r="E840" s="87"/>
      <c r="F840" s="87"/>
      <c r="G840" s="88"/>
      <c r="H840" s="87"/>
      <c r="I840" s="87"/>
      <c r="J840" s="539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ht="12.75" customHeight="1">
      <c r="A841" s="87"/>
      <c r="B841" s="87"/>
      <c r="C841" s="87"/>
      <c r="D841" s="88"/>
      <c r="E841" s="87"/>
      <c r="F841" s="87"/>
      <c r="G841" s="88"/>
      <c r="H841" s="87"/>
      <c r="I841" s="87"/>
      <c r="J841" s="539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ht="12.75" customHeight="1">
      <c r="A842" s="87"/>
      <c r="B842" s="87"/>
      <c r="C842" s="87"/>
      <c r="D842" s="88"/>
      <c r="E842" s="87"/>
      <c r="F842" s="87"/>
      <c r="G842" s="88"/>
      <c r="H842" s="87"/>
      <c r="I842" s="87"/>
      <c r="J842" s="539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ht="12.75" customHeight="1">
      <c r="A843" s="87"/>
      <c r="B843" s="87"/>
      <c r="C843" s="87"/>
      <c r="D843" s="88"/>
      <c r="E843" s="87"/>
      <c r="F843" s="87"/>
      <c r="G843" s="88"/>
      <c r="H843" s="87"/>
      <c r="I843" s="87"/>
      <c r="J843" s="539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ht="12.75" customHeight="1">
      <c r="A844" s="87"/>
      <c r="B844" s="87"/>
      <c r="C844" s="87"/>
      <c r="D844" s="88"/>
      <c r="E844" s="87"/>
      <c r="F844" s="87"/>
      <c r="G844" s="88"/>
      <c r="H844" s="87"/>
      <c r="I844" s="87"/>
      <c r="J844" s="539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ht="12.75" customHeight="1">
      <c r="A845" s="87"/>
      <c r="B845" s="87"/>
      <c r="C845" s="87"/>
      <c r="D845" s="88"/>
      <c r="E845" s="87"/>
      <c r="F845" s="87"/>
      <c r="G845" s="88"/>
      <c r="H845" s="87"/>
      <c r="I845" s="87"/>
      <c r="J845" s="539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ht="12.75" customHeight="1">
      <c r="A846" s="87"/>
      <c r="B846" s="87"/>
      <c r="C846" s="87"/>
      <c r="D846" s="88"/>
      <c r="E846" s="87"/>
      <c r="F846" s="87"/>
      <c r="G846" s="88"/>
      <c r="H846" s="87"/>
      <c r="I846" s="87"/>
      <c r="J846" s="539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ht="12.75" customHeight="1">
      <c r="A847" s="87"/>
      <c r="B847" s="87"/>
      <c r="C847" s="87"/>
      <c r="D847" s="88"/>
      <c r="E847" s="87"/>
      <c r="F847" s="87"/>
      <c r="G847" s="88"/>
      <c r="H847" s="87"/>
      <c r="I847" s="87"/>
      <c r="J847" s="539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ht="12.75" customHeight="1">
      <c r="A848" s="87"/>
      <c r="B848" s="87"/>
      <c r="C848" s="87"/>
      <c r="D848" s="88"/>
      <c r="E848" s="87"/>
      <c r="F848" s="87"/>
      <c r="G848" s="88"/>
      <c r="H848" s="87"/>
      <c r="I848" s="87"/>
      <c r="J848" s="539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ht="12.75" customHeight="1">
      <c r="A849" s="87"/>
      <c r="B849" s="87"/>
      <c r="C849" s="87"/>
      <c r="D849" s="88"/>
      <c r="E849" s="87"/>
      <c r="F849" s="87"/>
      <c r="G849" s="88"/>
      <c r="H849" s="87"/>
      <c r="I849" s="87"/>
      <c r="J849" s="539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ht="12.75" customHeight="1">
      <c r="A850" s="87"/>
      <c r="B850" s="87"/>
      <c r="C850" s="87"/>
      <c r="D850" s="88"/>
      <c r="E850" s="87"/>
      <c r="F850" s="87"/>
      <c r="G850" s="88"/>
      <c r="H850" s="87"/>
      <c r="I850" s="87"/>
      <c r="J850" s="539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ht="12.75" customHeight="1">
      <c r="A851" s="87"/>
      <c r="B851" s="87"/>
      <c r="C851" s="87"/>
      <c r="D851" s="88"/>
      <c r="E851" s="87"/>
      <c r="F851" s="87"/>
      <c r="G851" s="88"/>
      <c r="H851" s="87"/>
      <c r="I851" s="87"/>
      <c r="J851" s="539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ht="12.75" customHeight="1">
      <c r="A852" s="87"/>
      <c r="B852" s="87"/>
      <c r="C852" s="87"/>
      <c r="D852" s="88"/>
      <c r="E852" s="87"/>
      <c r="F852" s="87"/>
      <c r="G852" s="88"/>
      <c r="H852" s="87"/>
      <c r="I852" s="87"/>
      <c r="J852" s="539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ht="12.75" customHeight="1">
      <c r="A853" s="87"/>
      <c r="B853" s="87"/>
      <c r="C853" s="87"/>
      <c r="D853" s="88"/>
      <c r="E853" s="87"/>
      <c r="F853" s="87"/>
      <c r="G853" s="88"/>
      <c r="H853" s="87"/>
      <c r="I853" s="87"/>
      <c r="J853" s="539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ht="12.75" customHeight="1">
      <c r="A854" s="87"/>
      <c r="B854" s="87"/>
      <c r="C854" s="87"/>
      <c r="D854" s="88"/>
      <c r="E854" s="87"/>
      <c r="F854" s="87"/>
      <c r="G854" s="88"/>
      <c r="H854" s="87"/>
      <c r="I854" s="87"/>
      <c r="J854" s="539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ht="12.75" customHeight="1">
      <c r="A855" s="87"/>
      <c r="B855" s="87"/>
      <c r="C855" s="87"/>
      <c r="D855" s="88"/>
      <c r="E855" s="87"/>
      <c r="F855" s="87"/>
      <c r="G855" s="88"/>
      <c r="H855" s="87"/>
      <c r="I855" s="87"/>
      <c r="J855" s="539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ht="12.75" customHeight="1">
      <c r="A856" s="87"/>
      <c r="B856" s="87"/>
      <c r="C856" s="87"/>
      <c r="D856" s="88"/>
      <c r="E856" s="87"/>
      <c r="F856" s="87"/>
      <c r="G856" s="88"/>
      <c r="H856" s="87"/>
      <c r="I856" s="87"/>
      <c r="J856" s="539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ht="12.75" customHeight="1">
      <c r="A857" s="87"/>
      <c r="B857" s="87"/>
      <c r="C857" s="87"/>
      <c r="D857" s="88"/>
      <c r="E857" s="87"/>
      <c r="F857" s="87"/>
      <c r="G857" s="88"/>
      <c r="H857" s="87"/>
      <c r="I857" s="87"/>
      <c r="J857" s="539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ht="12.75" customHeight="1">
      <c r="A858" s="87"/>
      <c r="B858" s="87"/>
      <c r="C858" s="87"/>
      <c r="D858" s="88"/>
      <c r="E858" s="87"/>
      <c r="F858" s="87"/>
      <c r="G858" s="88"/>
      <c r="H858" s="87"/>
      <c r="I858" s="87"/>
      <c r="J858" s="539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ht="12.75" customHeight="1">
      <c r="A859" s="87"/>
      <c r="B859" s="87"/>
      <c r="C859" s="87"/>
      <c r="D859" s="88"/>
      <c r="E859" s="87"/>
      <c r="F859" s="87"/>
      <c r="G859" s="88"/>
      <c r="H859" s="87"/>
      <c r="I859" s="87"/>
      <c r="J859" s="539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ht="12.75" customHeight="1">
      <c r="A860" s="87"/>
      <c r="B860" s="87"/>
      <c r="C860" s="87"/>
      <c r="D860" s="88"/>
      <c r="E860" s="87"/>
      <c r="F860" s="87"/>
      <c r="G860" s="88"/>
      <c r="H860" s="87"/>
      <c r="I860" s="87"/>
      <c r="J860" s="539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ht="12.75" customHeight="1">
      <c r="A861" s="87"/>
      <c r="B861" s="87"/>
      <c r="C861" s="87"/>
      <c r="D861" s="88"/>
      <c r="E861" s="87"/>
      <c r="F861" s="87"/>
      <c r="G861" s="88"/>
      <c r="H861" s="87"/>
      <c r="I861" s="87"/>
      <c r="J861" s="539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ht="12.75" customHeight="1">
      <c r="A862" s="87"/>
      <c r="B862" s="87"/>
      <c r="C862" s="87"/>
      <c r="D862" s="88"/>
      <c r="E862" s="87"/>
      <c r="F862" s="87"/>
      <c r="G862" s="88"/>
      <c r="H862" s="87"/>
      <c r="I862" s="87"/>
      <c r="J862" s="539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ht="12.75" customHeight="1">
      <c r="A863" s="87"/>
      <c r="B863" s="87"/>
      <c r="C863" s="87"/>
      <c r="D863" s="88"/>
      <c r="E863" s="87"/>
      <c r="F863" s="87"/>
      <c r="G863" s="88"/>
      <c r="H863" s="87"/>
      <c r="I863" s="87"/>
      <c r="J863" s="539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ht="12.75" customHeight="1">
      <c r="A864" s="87"/>
      <c r="B864" s="87"/>
      <c r="C864" s="87"/>
      <c r="D864" s="88"/>
      <c r="E864" s="87"/>
      <c r="F864" s="87"/>
      <c r="G864" s="88"/>
      <c r="H864" s="87"/>
      <c r="I864" s="87"/>
      <c r="J864" s="539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ht="12.75" customHeight="1">
      <c r="A865" s="87"/>
      <c r="B865" s="87"/>
      <c r="C865" s="87"/>
      <c r="D865" s="88"/>
      <c r="E865" s="87"/>
      <c r="F865" s="87"/>
      <c r="G865" s="88"/>
      <c r="H865" s="87"/>
      <c r="I865" s="87"/>
      <c r="J865" s="539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ht="12.75" customHeight="1">
      <c r="A866" s="87"/>
      <c r="B866" s="87"/>
      <c r="C866" s="87"/>
      <c r="D866" s="88"/>
      <c r="E866" s="87"/>
      <c r="F866" s="87"/>
      <c r="G866" s="88"/>
      <c r="H866" s="87"/>
      <c r="I866" s="87"/>
      <c r="J866" s="539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ht="12.75" customHeight="1">
      <c r="A867" s="87"/>
      <c r="B867" s="87"/>
      <c r="C867" s="87"/>
      <c r="D867" s="88"/>
      <c r="E867" s="87"/>
      <c r="F867" s="87"/>
      <c r="G867" s="88"/>
      <c r="H867" s="87"/>
      <c r="I867" s="87"/>
      <c r="J867" s="539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ht="12.75" customHeight="1">
      <c r="A868" s="87"/>
      <c r="B868" s="87"/>
      <c r="C868" s="87"/>
      <c r="D868" s="88"/>
      <c r="E868" s="87"/>
      <c r="F868" s="87"/>
      <c r="G868" s="88"/>
      <c r="H868" s="87"/>
      <c r="I868" s="87"/>
      <c r="J868" s="539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ht="12.75" customHeight="1">
      <c r="A869" s="87"/>
      <c r="B869" s="87"/>
      <c r="C869" s="87"/>
      <c r="D869" s="88"/>
      <c r="E869" s="87"/>
      <c r="F869" s="87"/>
      <c r="G869" s="88"/>
      <c r="H869" s="87"/>
      <c r="I869" s="87"/>
      <c r="J869" s="539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ht="12.75" customHeight="1">
      <c r="A870" s="87"/>
      <c r="B870" s="87"/>
      <c r="C870" s="87"/>
      <c r="D870" s="88"/>
      <c r="E870" s="87"/>
      <c r="F870" s="87"/>
      <c r="G870" s="88"/>
      <c r="H870" s="87"/>
      <c r="I870" s="87"/>
      <c r="J870" s="539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ht="12.75" customHeight="1">
      <c r="A871" s="87"/>
      <c r="B871" s="87"/>
      <c r="C871" s="87"/>
      <c r="D871" s="88"/>
      <c r="E871" s="87"/>
      <c r="F871" s="87"/>
      <c r="G871" s="88"/>
      <c r="H871" s="87"/>
      <c r="I871" s="87"/>
      <c r="J871" s="539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ht="12.75" customHeight="1">
      <c r="A872" s="87"/>
      <c r="B872" s="87"/>
      <c r="C872" s="87"/>
      <c r="D872" s="88"/>
      <c r="E872" s="87"/>
      <c r="F872" s="87"/>
      <c r="G872" s="88"/>
      <c r="H872" s="87"/>
      <c r="I872" s="87"/>
      <c r="J872" s="539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ht="12.75" customHeight="1">
      <c r="A873" s="87"/>
      <c r="B873" s="87"/>
      <c r="C873" s="87"/>
      <c r="D873" s="88"/>
      <c r="E873" s="87"/>
      <c r="F873" s="87"/>
      <c r="G873" s="88"/>
      <c r="H873" s="87"/>
      <c r="I873" s="87"/>
      <c r="J873" s="539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ht="12.75" customHeight="1">
      <c r="A874" s="87"/>
      <c r="B874" s="87"/>
      <c r="C874" s="87"/>
      <c r="D874" s="88"/>
      <c r="E874" s="87"/>
      <c r="F874" s="87"/>
      <c r="G874" s="88"/>
      <c r="H874" s="87"/>
      <c r="I874" s="87"/>
      <c r="J874" s="539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ht="12.75" customHeight="1">
      <c r="A875" s="87"/>
      <c r="B875" s="87"/>
      <c r="C875" s="87"/>
      <c r="D875" s="88"/>
      <c r="E875" s="87"/>
      <c r="F875" s="87"/>
      <c r="G875" s="88"/>
      <c r="H875" s="87"/>
      <c r="I875" s="87"/>
      <c r="J875" s="539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ht="12.75" customHeight="1">
      <c r="A876" s="87"/>
      <c r="B876" s="87"/>
      <c r="C876" s="87"/>
      <c r="D876" s="88"/>
      <c r="E876" s="87"/>
      <c r="F876" s="87"/>
      <c r="G876" s="88"/>
      <c r="H876" s="87"/>
      <c r="I876" s="87"/>
      <c r="J876" s="539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ht="12.75" customHeight="1">
      <c r="A877" s="87"/>
      <c r="B877" s="87"/>
      <c r="C877" s="87"/>
      <c r="D877" s="88"/>
      <c r="E877" s="87"/>
      <c r="F877" s="87"/>
      <c r="G877" s="88"/>
      <c r="H877" s="87"/>
      <c r="I877" s="87"/>
      <c r="J877" s="539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ht="12.75" customHeight="1">
      <c r="A878" s="87"/>
      <c r="B878" s="87"/>
      <c r="C878" s="87"/>
      <c r="D878" s="88"/>
      <c r="E878" s="87"/>
      <c r="F878" s="87"/>
      <c r="G878" s="88"/>
      <c r="H878" s="87"/>
      <c r="I878" s="87"/>
      <c r="J878" s="539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ht="12.75" customHeight="1">
      <c r="A879" s="87"/>
      <c r="B879" s="87"/>
      <c r="C879" s="87"/>
      <c r="D879" s="88"/>
      <c r="E879" s="87"/>
      <c r="F879" s="87"/>
      <c r="G879" s="88"/>
      <c r="H879" s="87"/>
      <c r="I879" s="87"/>
      <c r="J879" s="539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ht="12.75" customHeight="1">
      <c r="A880" s="87"/>
      <c r="B880" s="87"/>
      <c r="C880" s="87"/>
      <c r="D880" s="88"/>
      <c r="E880" s="87"/>
      <c r="F880" s="87"/>
      <c r="G880" s="88"/>
      <c r="H880" s="87"/>
      <c r="I880" s="87"/>
      <c r="J880" s="539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ht="12.75" customHeight="1">
      <c r="A881" s="87"/>
      <c r="B881" s="87"/>
      <c r="C881" s="87"/>
      <c r="D881" s="88"/>
      <c r="E881" s="87"/>
      <c r="F881" s="87"/>
      <c r="G881" s="88"/>
      <c r="H881" s="87"/>
      <c r="I881" s="87"/>
      <c r="J881" s="539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ht="12.75" customHeight="1">
      <c r="A882" s="87"/>
      <c r="B882" s="87"/>
      <c r="C882" s="87"/>
      <c r="D882" s="88"/>
      <c r="E882" s="87"/>
      <c r="F882" s="87"/>
      <c r="G882" s="88"/>
      <c r="H882" s="87"/>
      <c r="I882" s="87"/>
      <c r="J882" s="539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ht="12.75" customHeight="1">
      <c r="A883" s="87"/>
      <c r="B883" s="87"/>
      <c r="C883" s="87"/>
      <c r="D883" s="88"/>
      <c r="E883" s="87"/>
      <c r="F883" s="87"/>
      <c r="G883" s="88"/>
      <c r="H883" s="87"/>
      <c r="I883" s="87"/>
      <c r="J883" s="539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ht="12.75" customHeight="1">
      <c r="A884" s="87"/>
      <c r="B884" s="87"/>
      <c r="C884" s="87"/>
      <c r="D884" s="88"/>
      <c r="E884" s="87"/>
      <c r="F884" s="87"/>
      <c r="G884" s="88"/>
      <c r="H884" s="87"/>
      <c r="I884" s="87"/>
      <c r="J884" s="539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ht="12.75" customHeight="1">
      <c r="A885" s="87"/>
      <c r="B885" s="87"/>
      <c r="C885" s="87"/>
      <c r="D885" s="88"/>
      <c r="E885" s="87"/>
      <c r="F885" s="87"/>
      <c r="G885" s="88"/>
      <c r="H885" s="87"/>
      <c r="I885" s="87"/>
      <c r="J885" s="539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ht="12.75" customHeight="1">
      <c r="A886" s="87"/>
      <c r="B886" s="87"/>
      <c r="C886" s="87"/>
      <c r="D886" s="88"/>
      <c r="E886" s="87"/>
      <c r="F886" s="87"/>
      <c r="G886" s="88"/>
      <c r="H886" s="87"/>
      <c r="I886" s="87"/>
      <c r="J886" s="539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ht="12.75" customHeight="1">
      <c r="A887" s="87"/>
      <c r="B887" s="87"/>
      <c r="C887" s="87"/>
      <c r="D887" s="88"/>
      <c r="E887" s="87"/>
      <c r="F887" s="87"/>
      <c r="G887" s="88"/>
      <c r="H887" s="87"/>
      <c r="I887" s="87"/>
      <c r="J887" s="539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ht="12.75" customHeight="1">
      <c r="A888" s="87"/>
      <c r="B888" s="87"/>
      <c r="C888" s="87"/>
      <c r="D888" s="88"/>
      <c r="E888" s="87"/>
      <c r="F888" s="87"/>
      <c r="G888" s="88"/>
      <c r="H888" s="87"/>
      <c r="I888" s="87"/>
      <c r="J888" s="539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ht="12.75" customHeight="1">
      <c r="A889" s="87"/>
      <c r="B889" s="87"/>
      <c r="C889" s="87"/>
      <c r="D889" s="88"/>
      <c r="E889" s="87"/>
      <c r="F889" s="87"/>
      <c r="G889" s="88"/>
      <c r="H889" s="87"/>
      <c r="I889" s="87"/>
      <c r="J889" s="539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ht="12.75" customHeight="1">
      <c r="A890" s="87"/>
      <c r="B890" s="87"/>
      <c r="C890" s="87"/>
      <c r="D890" s="88"/>
      <c r="E890" s="87"/>
      <c r="F890" s="87"/>
      <c r="G890" s="88"/>
      <c r="H890" s="87"/>
      <c r="I890" s="87"/>
      <c r="J890" s="539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ht="12.75" customHeight="1">
      <c r="A891" s="87"/>
      <c r="B891" s="87"/>
      <c r="C891" s="87"/>
      <c r="D891" s="88"/>
      <c r="E891" s="87"/>
      <c r="F891" s="87"/>
      <c r="G891" s="88"/>
      <c r="H891" s="87"/>
      <c r="I891" s="87"/>
      <c r="J891" s="539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ht="12.75" customHeight="1">
      <c r="A892" s="87"/>
      <c r="B892" s="87"/>
      <c r="C892" s="87"/>
      <c r="D892" s="88"/>
      <c r="E892" s="87"/>
      <c r="F892" s="87"/>
      <c r="G892" s="88"/>
      <c r="H892" s="87"/>
      <c r="I892" s="87"/>
      <c r="J892" s="539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ht="12.75" customHeight="1">
      <c r="A893" s="87"/>
      <c r="B893" s="87"/>
      <c r="C893" s="87"/>
      <c r="D893" s="88"/>
      <c r="E893" s="87"/>
      <c r="F893" s="87"/>
      <c r="G893" s="88"/>
      <c r="H893" s="87"/>
      <c r="I893" s="87"/>
      <c r="J893" s="539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ht="12.75" customHeight="1">
      <c r="A894" s="87"/>
      <c r="B894" s="87"/>
      <c r="C894" s="87"/>
      <c r="D894" s="88"/>
      <c r="E894" s="87"/>
      <c r="F894" s="87"/>
      <c r="G894" s="88"/>
      <c r="H894" s="87"/>
      <c r="I894" s="87"/>
      <c r="J894" s="539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ht="12.75" customHeight="1">
      <c r="A895" s="87"/>
      <c r="B895" s="87"/>
      <c r="C895" s="87"/>
      <c r="D895" s="88"/>
      <c r="E895" s="87"/>
      <c r="F895" s="87"/>
      <c r="G895" s="88"/>
      <c r="H895" s="87"/>
      <c r="I895" s="87"/>
      <c r="J895" s="539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ht="12.75" customHeight="1">
      <c r="A896" s="87"/>
      <c r="B896" s="87"/>
      <c r="C896" s="87"/>
      <c r="D896" s="88"/>
      <c r="E896" s="87"/>
      <c r="F896" s="87"/>
      <c r="G896" s="88"/>
      <c r="H896" s="87"/>
      <c r="I896" s="87"/>
      <c r="J896" s="539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ht="12.75" customHeight="1">
      <c r="A897" s="87"/>
      <c r="B897" s="87"/>
      <c r="C897" s="87"/>
      <c r="D897" s="88"/>
      <c r="E897" s="87"/>
      <c r="F897" s="87"/>
      <c r="G897" s="88"/>
      <c r="H897" s="87"/>
      <c r="I897" s="87"/>
      <c r="J897" s="539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ht="12.75" customHeight="1">
      <c r="A898" s="87"/>
      <c r="B898" s="87"/>
      <c r="C898" s="87"/>
      <c r="D898" s="88"/>
      <c r="E898" s="87"/>
      <c r="F898" s="87"/>
      <c r="G898" s="88"/>
      <c r="H898" s="87"/>
      <c r="I898" s="87"/>
      <c r="J898" s="539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ht="12.75" customHeight="1">
      <c r="A899" s="87"/>
      <c r="B899" s="87"/>
      <c r="C899" s="87"/>
      <c r="D899" s="88"/>
      <c r="E899" s="87"/>
      <c r="F899" s="87"/>
      <c r="G899" s="88"/>
      <c r="H899" s="87"/>
      <c r="I899" s="87"/>
      <c r="J899" s="539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ht="12.75" customHeight="1">
      <c r="A900" s="87"/>
      <c r="B900" s="87"/>
      <c r="C900" s="87"/>
      <c r="D900" s="88"/>
      <c r="E900" s="87"/>
      <c r="F900" s="87"/>
      <c r="G900" s="88"/>
      <c r="H900" s="87"/>
      <c r="I900" s="87"/>
      <c r="J900" s="539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ht="12.75" customHeight="1">
      <c r="A901" s="87"/>
      <c r="B901" s="87"/>
      <c r="C901" s="87"/>
      <c r="D901" s="88"/>
      <c r="E901" s="87"/>
      <c r="F901" s="87"/>
      <c r="G901" s="88"/>
      <c r="H901" s="87"/>
      <c r="I901" s="87"/>
      <c r="J901" s="539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ht="12.75" customHeight="1">
      <c r="A902" s="87"/>
      <c r="B902" s="87"/>
      <c r="C902" s="87"/>
      <c r="D902" s="88"/>
      <c r="E902" s="87"/>
      <c r="F902" s="87"/>
      <c r="G902" s="88"/>
      <c r="H902" s="87"/>
      <c r="I902" s="87"/>
      <c r="J902" s="539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ht="12.75" customHeight="1">
      <c r="A903" s="87"/>
      <c r="B903" s="87"/>
      <c r="C903" s="87"/>
      <c r="D903" s="88"/>
      <c r="E903" s="87"/>
      <c r="F903" s="87"/>
      <c r="G903" s="88"/>
      <c r="H903" s="87"/>
      <c r="I903" s="87"/>
      <c r="J903" s="539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ht="12.75" customHeight="1">
      <c r="A904" s="87"/>
      <c r="B904" s="87"/>
      <c r="C904" s="87"/>
      <c r="D904" s="88"/>
      <c r="E904" s="87"/>
      <c r="F904" s="87"/>
      <c r="G904" s="88"/>
      <c r="H904" s="87"/>
      <c r="I904" s="87"/>
      <c r="J904" s="539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ht="12.75" customHeight="1">
      <c r="A905" s="87"/>
      <c r="B905" s="87"/>
      <c r="C905" s="87"/>
      <c r="D905" s="88"/>
      <c r="E905" s="87"/>
      <c r="F905" s="87"/>
      <c r="G905" s="88"/>
      <c r="H905" s="87"/>
      <c r="I905" s="87"/>
      <c r="J905" s="539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ht="12.75" customHeight="1">
      <c r="A906" s="87"/>
      <c r="B906" s="87"/>
      <c r="C906" s="87"/>
      <c r="D906" s="88"/>
      <c r="E906" s="87"/>
      <c r="F906" s="87"/>
      <c r="G906" s="88"/>
      <c r="H906" s="87"/>
      <c r="I906" s="87"/>
      <c r="J906" s="539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ht="12.75" customHeight="1">
      <c r="A907" s="87"/>
      <c r="B907" s="87"/>
      <c r="C907" s="87"/>
      <c r="D907" s="88"/>
      <c r="E907" s="87"/>
      <c r="F907" s="87"/>
      <c r="G907" s="88"/>
      <c r="H907" s="87"/>
      <c r="I907" s="87"/>
      <c r="J907" s="539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ht="12.75" customHeight="1">
      <c r="A908" s="87"/>
      <c r="B908" s="87"/>
      <c r="C908" s="87"/>
      <c r="D908" s="88"/>
      <c r="E908" s="87"/>
      <c r="F908" s="87"/>
      <c r="G908" s="88"/>
      <c r="H908" s="87"/>
      <c r="I908" s="87"/>
      <c r="J908" s="539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ht="12.75" customHeight="1">
      <c r="A909" s="87"/>
      <c r="B909" s="87"/>
      <c r="C909" s="87"/>
      <c r="D909" s="88"/>
      <c r="E909" s="87"/>
      <c r="F909" s="87"/>
      <c r="G909" s="88"/>
      <c r="H909" s="87"/>
      <c r="I909" s="87"/>
      <c r="J909" s="539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ht="12.75" customHeight="1">
      <c r="A910" s="87"/>
      <c r="B910" s="87"/>
      <c r="C910" s="87"/>
      <c r="D910" s="88"/>
      <c r="E910" s="87"/>
      <c r="F910" s="87"/>
      <c r="G910" s="88"/>
      <c r="H910" s="87"/>
      <c r="I910" s="87"/>
      <c r="J910" s="539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ht="12.75" customHeight="1">
      <c r="A911" s="87"/>
      <c r="B911" s="87"/>
      <c r="C911" s="87"/>
      <c r="D911" s="88"/>
      <c r="E911" s="87"/>
      <c r="F911" s="87"/>
      <c r="G911" s="88"/>
      <c r="H911" s="87"/>
      <c r="I911" s="87"/>
      <c r="J911" s="539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ht="12.75" customHeight="1">
      <c r="A912" s="87"/>
      <c r="B912" s="87"/>
      <c r="C912" s="87"/>
      <c r="D912" s="88"/>
      <c r="E912" s="87"/>
      <c r="F912" s="87"/>
      <c r="G912" s="88"/>
      <c r="H912" s="87"/>
      <c r="I912" s="87"/>
      <c r="J912" s="539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ht="12.75" customHeight="1">
      <c r="A913" s="87"/>
      <c r="B913" s="87"/>
      <c r="C913" s="87"/>
      <c r="D913" s="88"/>
      <c r="E913" s="87"/>
      <c r="F913" s="87"/>
      <c r="G913" s="88"/>
      <c r="H913" s="87"/>
      <c r="I913" s="87"/>
      <c r="J913" s="539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ht="12.75" customHeight="1">
      <c r="A914" s="87"/>
      <c r="B914" s="87"/>
      <c r="C914" s="87"/>
      <c r="D914" s="88"/>
      <c r="E914" s="87"/>
      <c r="F914" s="87"/>
      <c r="G914" s="88"/>
      <c r="H914" s="87"/>
      <c r="I914" s="87"/>
      <c r="J914" s="539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ht="12.75" customHeight="1">
      <c r="A915" s="87"/>
      <c r="B915" s="87"/>
      <c r="C915" s="87"/>
      <c r="D915" s="88"/>
      <c r="E915" s="87"/>
      <c r="F915" s="87"/>
      <c r="G915" s="88"/>
      <c r="H915" s="87"/>
      <c r="I915" s="87"/>
      <c r="J915" s="539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ht="12.75" customHeight="1">
      <c r="A916" s="87"/>
      <c r="B916" s="87"/>
      <c r="C916" s="87"/>
      <c r="D916" s="88"/>
      <c r="E916" s="87"/>
      <c r="F916" s="87"/>
      <c r="G916" s="88"/>
      <c r="H916" s="87"/>
      <c r="I916" s="87"/>
      <c r="J916" s="539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ht="12.75" customHeight="1">
      <c r="A917" s="87"/>
      <c r="B917" s="87"/>
      <c r="C917" s="87"/>
      <c r="D917" s="88"/>
      <c r="E917" s="87"/>
      <c r="F917" s="87"/>
      <c r="G917" s="88"/>
      <c r="H917" s="87"/>
      <c r="I917" s="87"/>
      <c r="J917" s="539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ht="12.75" customHeight="1">
      <c r="A918" s="87"/>
      <c r="B918" s="87"/>
      <c r="C918" s="87"/>
      <c r="D918" s="88"/>
      <c r="E918" s="87"/>
      <c r="F918" s="87"/>
      <c r="G918" s="88"/>
      <c r="H918" s="87"/>
      <c r="I918" s="87"/>
      <c r="J918" s="539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ht="12.75" customHeight="1">
      <c r="A919" s="87"/>
      <c r="B919" s="87"/>
      <c r="C919" s="87"/>
      <c r="D919" s="88"/>
      <c r="E919" s="87"/>
      <c r="F919" s="87"/>
      <c r="G919" s="88"/>
      <c r="H919" s="87"/>
      <c r="I919" s="87"/>
      <c r="J919" s="539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ht="12.75" customHeight="1">
      <c r="A920" s="87"/>
      <c r="B920" s="87"/>
      <c r="C920" s="87"/>
      <c r="D920" s="88"/>
      <c r="E920" s="87"/>
      <c r="F920" s="87"/>
      <c r="G920" s="88"/>
      <c r="H920" s="87"/>
      <c r="I920" s="87"/>
      <c r="J920" s="539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ht="12.75" customHeight="1">
      <c r="A921" s="87"/>
      <c r="B921" s="87"/>
      <c r="C921" s="87"/>
      <c r="D921" s="88"/>
      <c r="E921" s="87"/>
      <c r="F921" s="87"/>
      <c r="G921" s="88"/>
      <c r="H921" s="87"/>
      <c r="I921" s="87"/>
      <c r="J921" s="539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ht="12.75" customHeight="1">
      <c r="A922" s="87"/>
      <c r="B922" s="87"/>
      <c r="C922" s="87"/>
      <c r="D922" s="88"/>
      <c r="E922" s="87"/>
      <c r="F922" s="87"/>
      <c r="G922" s="88"/>
      <c r="H922" s="87"/>
      <c r="I922" s="87"/>
      <c r="J922" s="539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ht="12.75" customHeight="1">
      <c r="A923" s="87"/>
      <c r="B923" s="87"/>
      <c r="C923" s="87"/>
      <c r="D923" s="88"/>
      <c r="E923" s="87"/>
      <c r="F923" s="87"/>
      <c r="G923" s="88"/>
      <c r="H923" s="87"/>
      <c r="I923" s="87"/>
      <c r="J923" s="539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ht="12.75" customHeight="1">
      <c r="A924" s="87"/>
      <c r="B924" s="87"/>
      <c r="C924" s="87"/>
      <c r="D924" s="88"/>
      <c r="E924" s="87"/>
      <c r="F924" s="87"/>
      <c r="G924" s="88"/>
      <c r="H924" s="87"/>
      <c r="I924" s="87"/>
      <c r="J924" s="539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ht="12.75" customHeight="1">
      <c r="A925" s="87"/>
      <c r="B925" s="87"/>
      <c r="C925" s="87"/>
      <c r="D925" s="88"/>
      <c r="E925" s="87"/>
      <c r="F925" s="87"/>
      <c r="G925" s="88"/>
      <c r="H925" s="87"/>
      <c r="I925" s="87"/>
      <c r="J925" s="539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ht="12.75" customHeight="1">
      <c r="A926" s="87"/>
      <c r="B926" s="87"/>
      <c r="C926" s="87"/>
      <c r="D926" s="88"/>
      <c r="E926" s="87"/>
      <c r="F926" s="87"/>
      <c r="G926" s="88"/>
      <c r="H926" s="87"/>
      <c r="I926" s="87"/>
      <c r="J926" s="539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ht="12.75" customHeight="1">
      <c r="A927" s="87"/>
      <c r="B927" s="87"/>
      <c r="C927" s="87"/>
      <c r="D927" s="88"/>
      <c r="E927" s="87"/>
      <c r="F927" s="87"/>
      <c r="G927" s="88"/>
      <c r="H927" s="87"/>
      <c r="I927" s="87"/>
      <c r="J927" s="539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ht="12.75" customHeight="1">
      <c r="A928" s="87"/>
      <c r="B928" s="87"/>
      <c r="C928" s="87"/>
      <c r="D928" s="88"/>
      <c r="E928" s="87"/>
      <c r="F928" s="87"/>
      <c r="G928" s="88"/>
      <c r="H928" s="87"/>
      <c r="I928" s="87"/>
      <c r="J928" s="539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ht="12.75" customHeight="1">
      <c r="A929" s="87"/>
      <c r="B929" s="87"/>
      <c r="C929" s="87"/>
      <c r="D929" s="88"/>
      <c r="E929" s="87"/>
      <c r="F929" s="87"/>
      <c r="G929" s="88"/>
      <c r="H929" s="87"/>
      <c r="I929" s="87"/>
      <c r="J929" s="539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ht="12.75" customHeight="1">
      <c r="A930" s="87"/>
      <c r="B930" s="87"/>
      <c r="C930" s="87"/>
      <c r="D930" s="88"/>
      <c r="E930" s="87"/>
      <c r="F930" s="87"/>
      <c r="G930" s="88"/>
      <c r="H930" s="87"/>
      <c r="I930" s="87"/>
      <c r="J930" s="539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ht="12.75" customHeight="1">
      <c r="A931" s="87"/>
      <c r="B931" s="87"/>
      <c r="C931" s="87"/>
      <c r="D931" s="88"/>
      <c r="E931" s="87"/>
      <c r="F931" s="87"/>
      <c r="G931" s="88"/>
      <c r="H931" s="87"/>
      <c r="I931" s="87"/>
      <c r="J931" s="539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ht="12.75" customHeight="1">
      <c r="A932" s="87"/>
      <c r="B932" s="87"/>
      <c r="C932" s="87"/>
      <c r="D932" s="88"/>
      <c r="E932" s="87"/>
      <c r="F932" s="87"/>
      <c r="G932" s="88"/>
      <c r="H932" s="87"/>
      <c r="I932" s="87"/>
      <c r="J932" s="539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ht="12.75" customHeight="1">
      <c r="A933" s="87"/>
      <c r="B933" s="87"/>
      <c r="C933" s="87"/>
      <c r="D933" s="88"/>
      <c r="E933" s="87"/>
      <c r="F933" s="87"/>
      <c r="G933" s="88"/>
      <c r="H933" s="87"/>
      <c r="I933" s="87"/>
      <c r="J933" s="539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ht="12.75" customHeight="1">
      <c r="A934" s="87"/>
      <c r="B934" s="87"/>
      <c r="C934" s="87"/>
      <c r="D934" s="88"/>
      <c r="E934" s="87"/>
      <c r="F934" s="87"/>
      <c r="G934" s="88"/>
      <c r="H934" s="87"/>
      <c r="I934" s="87"/>
      <c r="J934" s="539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ht="12.75" customHeight="1">
      <c r="A935" s="87"/>
      <c r="B935" s="87"/>
      <c r="C935" s="87"/>
      <c r="D935" s="88"/>
      <c r="E935" s="87"/>
      <c r="F935" s="87"/>
      <c r="G935" s="88"/>
      <c r="H935" s="87"/>
      <c r="I935" s="87"/>
      <c r="J935" s="539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ht="12.75" customHeight="1">
      <c r="A936" s="87"/>
      <c r="B936" s="87"/>
      <c r="C936" s="87"/>
      <c r="D936" s="88"/>
      <c r="E936" s="87"/>
      <c r="F936" s="87"/>
      <c r="G936" s="88"/>
      <c r="H936" s="87"/>
      <c r="I936" s="87"/>
      <c r="J936" s="539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ht="12.75" customHeight="1">
      <c r="A937" s="87"/>
      <c r="B937" s="87"/>
      <c r="C937" s="87"/>
      <c r="D937" s="88"/>
      <c r="E937" s="87"/>
      <c r="F937" s="87"/>
      <c r="G937" s="88"/>
      <c r="H937" s="87"/>
      <c r="I937" s="87"/>
      <c r="J937" s="539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ht="12.75" customHeight="1">
      <c r="A938" s="87"/>
      <c r="B938" s="87"/>
      <c r="C938" s="87"/>
      <c r="D938" s="88"/>
      <c r="E938" s="87"/>
      <c r="F938" s="87"/>
      <c r="G938" s="88"/>
      <c r="H938" s="87"/>
      <c r="I938" s="87"/>
      <c r="J938" s="539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ht="12.75" customHeight="1">
      <c r="A939" s="87"/>
      <c r="B939" s="87"/>
      <c r="C939" s="87"/>
      <c r="D939" s="88"/>
      <c r="E939" s="87"/>
      <c r="F939" s="87"/>
      <c r="G939" s="88"/>
      <c r="H939" s="87"/>
      <c r="I939" s="87"/>
      <c r="J939" s="539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ht="12.75" customHeight="1">
      <c r="A940" s="87"/>
      <c r="B940" s="87"/>
      <c r="C940" s="87"/>
      <c r="D940" s="88"/>
      <c r="E940" s="87"/>
      <c r="F940" s="87"/>
      <c r="G940" s="88"/>
      <c r="H940" s="87"/>
      <c r="I940" s="87"/>
      <c r="J940" s="539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ht="12.75" customHeight="1">
      <c r="A941" s="87"/>
      <c r="B941" s="87"/>
      <c r="C941" s="87"/>
      <c r="D941" s="88"/>
      <c r="E941" s="87"/>
      <c r="F941" s="87"/>
      <c r="G941" s="88"/>
      <c r="H941" s="87"/>
      <c r="I941" s="87"/>
      <c r="J941" s="539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ht="12.75" customHeight="1">
      <c r="A942" s="87"/>
      <c r="B942" s="87"/>
      <c r="C942" s="87"/>
      <c r="D942" s="88"/>
      <c r="E942" s="87"/>
      <c r="F942" s="87"/>
      <c r="G942" s="88"/>
      <c r="H942" s="87"/>
      <c r="I942" s="87"/>
      <c r="J942" s="539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ht="12.75" customHeight="1">
      <c r="A943" s="87"/>
      <c r="B943" s="87"/>
      <c r="C943" s="87"/>
      <c r="D943" s="88"/>
      <c r="E943" s="87"/>
      <c r="F943" s="87"/>
      <c r="G943" s="88"/>
      <c r="H943" s="87"/>
      <c r="I943" s="87"/>
      <c r="J943" s="539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ht="12.75" customHeight="1">
      <c r="A944" s="87"/>
      <c r="B944" s="87"/>
      <c r="C944" s="87"/>
      <c r="D944" s="88"/>
      <c r="E944" s="87"/>
      <c r="F944" s="87"/>
      <c r="G944" s="88"/>
      <c r="H944" s="87"/>
      <c r="I944" s="87"/>
      <c r="J944" s="539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ht="12.75" customHeight="1">
      <c r="A945" s="87"/>
      <c r="B945" s="87"/>
      <c r="C945" s="87"/>
      <c r="D945" s="88"/>
      <c r="E945" s="87"/>
      <c r="F945" s="87"/>
      <c r="G945" s="88"/>
      <c r="H945" s="87"/>
      <c r="I945" s="87"/>
      <c r="J945" s="539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ht="12.75" customHeight="1">
      <c r="A946" s="87"/>
      <c r="B946" s="87"/>
      <c r="C946" s="87"/>
      <c r="D946" s="88"/>
      <c r="E946" s="87"/>
      <c r="F946" s="87"/>
      <c r="G946" s="88"/>
      <c r="H946" s="87"/>
      <c r="I946" s="87"/>
      <c r="J946" s="539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ht="12.75" customHeight="1">
      <c r="A947" s="87"/>
      <c r="B947" s="87"/>
      <c r="C947" s="87"/>
      <c r="D947" s="88"/>
      <c r="E947" s="87"/>
      <c r="F947" s="87"/>
      <c r="G947" s="88"/>
      <c r="H947" s="87"/>
      <c r="I947" s="87"/>
      <c r="J947" s="539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ht="12.75" customHeight="1">
      <c r="A948" s="87"/>
      <c r="B948" s="87"/>
      <c r="C948" s="87"/>
      <c r="D948" s="88"/>
      <c r="E948" s="87"/>
      <c r="F948" s="87"/>
      <c r="G948" s="88"/>
      <c r="H948" s="87"/>
      <c r="I948" s="87"/>
      <c r="J948" s="539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ht="12.75" customHeight="1">
      <c r="A949" s="87"/>
      <c r="B949" s="87"/>
      <c r="C949" s="87"/>
      <c r="D949" s="88"/>
      <c r="E949" s="87"/>
      <c r="F949" s="87"/>
      <c r="G949" s="88"/>
      <c r="H949" s="87"/>
      <c r="I949" s="87"/>
      <c r="J949" s="539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ht="12.75" customHeight="1">
      <c r="A950" s="87"/>
      <c r="B950" s="87"/>
      <c r="C950" s="87"/>
      <c r="D950" s="88"/>
      <c r="E950" s="87"/>
      <c r="F950" s="87"/>
      <c r="G950" s="88"/>
      <c r="H950" s="87"/>
      <c r="I950" s="87"/>
      <c r="J950" s="539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ht="12.75" customHeight="1">
      <c r="A951" s="87"/>
      <c r="B951" s="87"/>
      <c r="C951" s="87"/>
      <c r="D951" s="88"/>
      <c r="E951" s="87"/>
      <c r="F951" s="87"/>
      <c r="G951" s="88"/>
      <c r="H951" s="87"/>
      <c r="I951" s="87"/>
      <c r="J951" s="539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ht="12.75" customHeight="1">
      <c r="A952" s="87"/>
      <c r="B952" s="87"/>
      <c r="C952" s="87"/>
      <c r="D952" s="88"/>
      <c r="E952" s="87"/>
      <c r="F952" s="87"/>
      <c r="G952" s="88"/>
      <c r="H952" s="87"/>
      <c r="I952" s="87"/>
      <c r="J952" s="539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ht="12.75" customHeight="1">
      <c r="A953" s="87"/>
      <c r="B953" s="87"/>
      <c r="C953" s="87"/>
      <c r="D953" s="88"/>
      <c r="E953" s="87"/>
      <c r="F953" s="87"/>
      <c r="G953" s="88"/>
      <c r="H953" s="87"/>
      <c r="I953" s="87"/>
      <c r="J953" s="539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ht="12.75" customHeight="1">
      <c r="A954" s="87"/>
      <c r="B954" s="87"/>
      <c r="C954" s="87"/>
      <c r="D954" s="88"/>
      <c r="E954" s="87"/>
      <c r="F954" s="87"/>
      <c r="G954" s="88"/>
      <c r="H954" s="87"/>
      <c r="I954" s="87"/>
      <c r="J954" s="539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ht="12.75" customHeight="1">
      <c r="A955" s="87"/>
      <c r="B955" s="87"/>
      <c r="C955" s="87"/>
      <c r="D955" s="88"/>
      <c r="E955" s="87"/>
      <c r="F955" s="87"/>
      <c r="G955" s="88"/>
      <c r="H955" s="87"/>
      <c r="I955" s="87"/>
      <c r="J955" s="539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ht="12.75" customHeight="1">
      <c r="A956" s="87"/>
      <c r="B956" s="87"/>
      <c r="C956" s="87"/>
      <c r="D956" s="88"/>
      <c r="E956" s="87"/>
      <c r="F956" s="87"/>
      <c r="G956" s="88"/>
      <c r="H956" s="87"/>
      <c r="I956" s="87"/>
      <c r="J956" s="539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ht="12.75" customHeight="1">
      <c r="A957" s="87"/>
      <c r="B957" s="87"/>
      <c r="C957" s="87"/>
      <c r="D957" s="88"/>
      <c r="E957" s="87"/>
      <c r="F957" s="87"/>
      <c r="G957" s="88"/>
      <c r="H957" s="87"/>
      <c r="I957" s="87"/>
      <c r="J957" s="539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ht="12.75" customHeight="1">
      <c r="A958" s="87"/>
      <c r="B958" s="87"/>
      <c r="C958" s="87"/>
      <c r="D958" s="88"/>
      <c r="E958" s="87"/>
      <c r="F958" s="87"/>
      <c r="G958" s="88"/>
      <c r="H958" s="87"/>
      <c r="I958" s="87"/>
      <c r="J958" s="539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ht="12.75" customHeight="1">
      <c r="A959" s="87"/>
      <c r="B959" s="87"/>
      <c r="C959" s="87"/>
      <c r="D959" s="88"/>
      <c r="E959" s="87"/>
      <c r="F959" s="87"/>
      <c r="G959" s="88"/>
      <c r="H959" s="87"/>
      <c r="I959" s="87"/>
      <c r="J959" s="539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ht="12.75" customHeight="1">
      <c r="A960" s="87"/>
      <c r="B960" s="87"/>
      <c r="C960" s="87"/>
      <c r="D960" s="88"/>
      <c r="E960" s="87"/>
      <c r="F960" s="87"/>
      <c r="G960" s="88"/>
      <c r="H960" s="87"/>
      <c r="I960" s="87"/>
      <c r="J960" s="539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ht="12.75" customHeight="1">
      <c r="A961" s="87"/>
      <c r="B961" s="87"/>
      <c r="C961" s="87"/>
      <c r="D961" s="88"/>
      <c r="E961" s="87"/>
      <c r="F961" s="87"/>
      <c r="G961" s="88"/>
      <c r="H961" s="87"/>
      <c r="I961" s="87"/>
      <c r="J961" s="539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ht="12.75" customHeight="1">
      <c r="A962" s="87"/>
      <c r="B962" s="87"/>
      <c r="C962" s="87"/>
      <c r="D962" s="88"/>
      <c r="E962" s="87"/>
      <c r="F962" s="87"/>
      <c r="G962" s="88"/>
      <c r="H962" s="87"/>
      <c r="I962" s="87"/>
      <c r="J962" s="539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ht="12.75" customHeight="1">
      <c r="A963" s="87"/>
      <c r="B963" s="87"/>
      <c r="C963" s="87"/>
      <c r="D963" s="88"/>
      <c r="E963" s="87"/>
      <c r="F963" s="87"/>
      <c r="G963" s="88"/>
      <c r="H963" s="87"/>
      <c r="I963" s="87"/>
      <c r="J963" s="539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ht="12.75" customHeight="1">
      <c r="A964" s="87"/>
      <c r="B964" s="87"/>
      <c r="C964" s="87"/>
      <c r="D964" s="88"/>
      <c r="E964" s="87"/>
      <c r="F964" s="87"/>
      <c r="G964" s="88"/>
      <c r="H964" s="87"/>
      <c r="I964" s="87"/>
      <c r="J964" s="539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ht="12.75" customHeight="1">
      <c r="A965" s="87"/>
      <c r="B965" s="87"/>
      <c r="C965" s="87"/>
      <c r="D965" s="88"/>
      <c r="E965" s="87"/>
      <c r="F965" s="87"/>
      <c r="G965" s="88"/>
      <c r="H965" s="87"/>
      <c r="I965" s="87"/>
      <c r="J965" s="539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ht="12.75" customHeight="1">
      <c r="A966" s="87"/>
      <c r="B966" s="87"/>
      <c r="C966" s="87"/>
      <c r="D966" s="88"/>
      <c r="E966" s="87"/>
      <c r="F966" s="87"/>
      <c r="G966" s="88"/>
      <c r="H966" s="87"/>
      <c r="I966" s="87"/>
      <c r="J966" s="539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ht="12.75" customHeight="1">
      <c r="A967" s="87"/>
      <c r="B967" s="87"/>
      <c r="C967" s="87"/>
      <c r="D967" s="88"/>
      <c r="E967" s="87"/>
      <c r="F967" s="87"/>
      <c r="G967" s="88"/>
      <c r="H967" s="87"/>
      <c r="I967" s="87"/>
      <c r="J967" s="539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ht="12.75" customHeight="1">
      <c r="A968" s="87"/>
      <c r="B968" s="87"/>
      <c r="C968" s="87"/>
      <c r="D968" s="88"/>
      <c r="E968" s="87"/>
      <c r="F968" s="87"/>
      <c r="G968" s="88"/>
      <c r="H968" s="87"/>
      <c r="I968" s="87"/>
      <c r="J968" s="539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ht="12.75" customHeight="1">
      <c r="A969" s="87"/>
      <c r="B969" s="87"/>
      <c r="C969" s="87"/>
      <c r="D969" s="88"/>
      <c r="E969" s="87"/>
      <c r="F969" s="87"/>
      <c r="G969" s="88"/>
      <c r="H969" s="87"/>
      <c r="I969" s="87"/>
      <c r="J969" s="539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ht="12.75" customHeight="1">
      <c r="A970" s="87"/>
      <c r="B970" s="87"/>
      <c r="C970" s="87"/>
      <c r="D970" s="88"/>
      <c r="E970" s="87"/>
      <c r="F970" s="87"/>
      <c r="G970" s="88"/>
      <c r="H970" s="87"/>
      <c r="I970" s="87"/>
      <c r="J970" s="539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ht="12.75" customHeight="1">
      <c r="A971" s="87"/>
      <c r="B971" s="87"/>
      <c r="C971" s="87"/>
      <c r="D971" s="88"/>
      <c r="E971" s="87"/>
      <c r="F971" s="87"/>
      <c r="G971" s="88"/>
      <c r="H971" s="87"/>
      <c r="I971" s="87"/>
      <c r="J971" s="539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ht="12.75" customHeight="1">
      <c r="A972" s="87"/>
      <c r="B972" s="87"/>
      <c r="C972" s="87"/>
      <c r="D972" s="88"/>
      <c r="E972" s="87"/>
      <c r="F972" s="87"/>
      <c r="G972" s="88"/>
      <c r="H972" s="87"/>
      <c r="I972" s="87"/>
      <c r="J972" s="539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ht="12.75" customHeight="1">
      <c r="A973" s="87"/>
      <c r="B973" s="87"/>
      <c r="C973" s="87"/>
      <c r="D973" s="88"/>
      <c r="E973" s="87"/>
      <c r="F973" s="87"/>
      <c r="G973" s="88"/>
      <c r="H973" s="87"/>
      <c r="I973" s="87"/>
      <c r="J973" s="539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ht="12.75" customHeight="1">
      <c r="A974" s="87"/>
      <c r="B974" s="87"/>
      <c r="C974" s="87"/>
      <c r="D974" s="88"/>
      <c r="E974" s="87"/>
      <c r="F974" s="87"/>
      <c r="G974" s="88"/>
      <c r="H974" s="87"/>
      <c r="I974" s="87"/>
      <c r="J974" s="539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ht="12.75" customHeight="1">
      <c r="A975" s="87"/>
      <c r="B975" s="87"/>
      <c r="C975" s="87"/>
      <c r="D975" s="88"/>
      <c r="E975" s="87"/>
      <c r="F975" s="87"/>
      <c r="G975" s="88"/>
      <c r="H975" s="87"/>
      <c r="I975" s="87"/>
      <c r="J975" s="539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ht="12.75" customHeight="1">
      <c r="A976" s="87"/>
      <c r="B976" s="87"/>
      <c r="C976" s="87"/>
      <c r="D976" s="88"/>
      <c r="E976" s="87"/>
      <c r="F976" s="87"/>
      <c r="G976" s="88"/>
      <c r="H976" s="87"/>
      <c r="I976" s="87"/>
      <c r="J976" s="539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ht="12.75" customHeight="1">
      <c r="A977" s="87"/>
      <c r="B977" s="87"/>
      <c r="C977" s="87"/>
      <c r="D977" s="88"/>
      <c r="E977" s="87"/>
      <c r="F977" s="87"/>
      <c r="G977" s="88"/>
      <c r="H977" s="87"/>
      <c r="I977" s="87"/>
      <c r="J977" s="539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ht="12.75" customHeight="1">
      <c r="A978" s="87"/>
      <c r="B978" s="87"/>
      <c r="C978" s="87"/>
      <c r="D978" s="88"/>
      <c r="E978" s="87"/>
      <c r="F978" s="87"/>
      <c r="G978" s="88"/>
      <c r="H978" s="87"/>
      <c r="I978" s="87"/>
      <c r="J978" s="539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ht="12.75" customHeight="1">
      <c r="A979" s="87"/>
      <c r="B979" s="87"/>
      <c r="C979" s="87"/>
      <c r="D979" s="88"/>
      <c r="E979" s="87"/>
      <c r="F979" s="87"/>
      <c r="G979" s="88"/>
      <c r="H979" s="87"/>
      <c r="I979" s="87"/>
      <c r="J979" s="539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ht="12.75" customHeight="1">
      <c r="A980" s="87"/>
      <c r="B980" s="87"/>
      <c r="C980" s="87"/>
      <c r="D980" s="88"/>
      <c r="E980" s="87"/>
      <c r="F980" s="87"/>
      <c r="G980" s="88"/>
      <c r="H980" s="87"/>
      <c r="I980" s="87"/>
      <c r="J980" s="539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ht="12.75" customHeight="1">
      <c r="A981" s="87"/>
      <c r="B981" s="87"/>
      <c r="C981" s="87"/>
      <c r="D981" s="88"/>
      <c r="E981" s="87"/>
      <c r="F981" s="87"/>
      <c r="G981" s="88"/>
      <c r="H981" s="87"/>
      <c r="I981" s="87"/>
      <c r="J981" s="539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ht="12.75" customHeight="1">
      <c r="A982" s="87"/>
      <c r="B982" s="87"/>
      <c r="C982" s="87"/>
      <c r="D982" s="88"/>
      <c r="E982" s="87"/>
      <c r="F982" s="87"/>
      <c r="G982" s="88"/>
      <c r="H982" s="87"/>
      <c r="I982" s="87"/>
      <c r="J982" s="539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ht="12.75" customHeight="1">
      <c r="A983" s="87"/>
      <c r="B983" s="87"/>
      <c r="C983" s="87"/>
      <c r="D983" s="88"/>
      <c r="E983" s="87"/>
      <c r="F983" s="87"/>
      <c r="G983" s="88"/>
      <c r="H983" s="87"/>
      <c r="I983" s="87"/>
      <c r="J983" s="539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ht="12.75" customHeight="1">
      <c r="A984" s="87"/>
      <c r="B984" s="87"/>
      <c r="C984" s="87"/>
      <c r="D984" s="88"/>
      <c r="E984" s="87"/>
      <c r="F984" s="87"/>
      <c r="G984" s="88"/>
      <c r="H984" s="87"/>
      <c r="I984" s="87"/>
      <c r="J984" s="539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ht="12.75" customHeight="1">
      <c r="A985" s="87"/>
      <c r="B985" s="87"/>
      <c r="C985" s="87"/>
      <c r="D985" s="88"/>
      <c r="E985" s="87"/>
      <c r="F985" s="87"/>
      <c r="G985" s="88"/>
      <c r="H985" s="87"/>
      <c r="I985" s="87"/>
      <c r="J985" s="539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ht="12.75" customHeight="1">
      <c r="A986" s="87"/>
      <c r="B986" s="87"/>
      <c r="C986" s="87"/>
      <c r="D986" s="88"/>
      <c r="E986" s="87"/>
      <c r="F986" s="87"/>
      <c r="G986" s="88"/>
      <c r="H986" s="87"/>
      <c r="I986" s="87"/>
      <c r="J986" s="539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ht="12.75" customHeight="1">
      <c r="A987" s="87"/>
      <c r="B987" s="87"/>
      <c r="C987" s="87"/>
      <c r="D987" s="88"/>
      <c r="E987" s="87"/>
      <c r="F987" s="87"/>
      <c r="G987" s="88"/>
      <c r="H987" s="87"/>
      <c r="I987" s="87"/>
      <c r="J987" s="539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ht="12.75" customHeight="1">
      <c r="A988" s="87"/>
      <c r="B988" s="87"/>
      <c r="C988" s="87"/>
      <c r="D988" s="88"/>
      <c r="E988" s="87"/>
      <c r="F988" s="87"/>
      <c r="G988" s="88"/>
      <c r="H988" s="87"/>
      <c r="I988" s="87"/>
      <c r="J988" s="539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ht="12.75" customHeight="1">
      <c r="A989" s="87"/>
      <c r="B989" s="87"/>
      <c r="C989" s="87"/>
      <c r="D989" s="88"/>
      <c r="E989" s="87"/>
      <c r="F989" s="87"/>
      <c r="G989" s="88"/>
      <c r="H989" s="87"/>
      <c r="I989" s="87"/>
      <c r="J989" s="539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ht="12.75" customHeight="1">
      <c r="A990" s="87"/>
      <c r="B990" s="87"/>
      <c r="C990" s="87"/>
      <c r="D990" s="88"/>
      <c r="E990" s="87"/>
      <c r="F990" s="87"/>
      <c r="G990" s="88"/>
      <c r="H990" s="87"/>
      <c r="I990" s="87"/>
      <c r="J990" s="539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ht="12.75" customHeight="1">
      <c r="A991" s="87"/>
      <c r="B991" s="87"/>
      <c r="C991" s="87"/>
      <c r="D991" s="88"/>
      <c r="E991" s="87"/>
      <c r="F991" s="87"/>
      <c r="G991" s="88"/>
      <c r="H991" s="87"/>
      <c r="I991" s="87"/>
      <c r="J991" s="539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ht="12.75" customHeight="1">
      <c r="A992" s="87"/>
      <c r="B992" s="87"/>
      <c r="C992" s="87"/>
      <c r="D992" s="88"/>
      <c r="E992" s="87"/>
      <c r="F992" s="87"/>
      <c r="G992" s="88"/>
      <c r="H992" s="87"/>
      <c r="I992" s="87"/>
      <c r="J992" s="539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ht="12.75" customHeight="1">
      <c r="A993" s="87"/>
      <c r="B993" s="87"/>
      <c r="C993" s="87"/>
      <c r="D993" s="88"/>
      <c r="E993" s="87"/>
      <c r="F993" s="87"/>
      <c r="G993" s="88"/>
      <c r="H993" s="87"/>
      <c r="I993" s="87"/>
      <c r="J993" s="539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ht="12.75" customHeight="1">
      <c r="A994" s="87"/>
      <c r="B994" s="87"/>
      <c r="C994" s="87"/>
      <c r="D994" s="88"/>
      <c r="E994" s="87"/>
      <c r="F994" s="87"/>
      <c r="G994" s="88"/>
      <c r="H994" s="87"/>
      <c r="I994" s="87"/>
      <c r="J994" s="539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ht="12.75" customHeight="1">
      <c r="A995" s="87"/>
      <c r="B995" s="87"/>
      <c r="C995" s="87"/>
      <c r="D995" s="88"/>
      <c r="E995" s="87"/>
      <c r="F995" s="87"/>
      <c r="G995" s="88"/>
      <c r="H995" s="87"/>
      <c r="I995" s="87"/>
      <c r="J995" s="539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ht="12.75" customHeight="1">
      <c r="A996" s="87"/>
      <c r="B996" s="87"/>
      <c r="C996" s="87"/>
      <c r="D996" s="88"/>
      <c r="E996" s="87"/>
      <c r="F996" s="87"/>
      <c r="G996" s="88"/>
      <c r="H996" s="87"/>
      <c r="I996" s="87"/>
      <c r="J996" s="539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ht="12.75" customHeight="1">
      <c r="A997" s="87"/>
      <c r="B997" s="87"/>
      <c r="C997" s="87"/>
      <c r="D997" s="88"/>
      <c r="E997" s="87"/>
      <c r="F997" s="87"/>
      <c r="G997" s="88"/>
      <c r="H997" s="87"/>
      <c r="I997" s="87"/>
      <c r="J997" s="539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ht="12.75" customHeight="1">
      <c r="A998" s="87"/>
      <c r="B998" s="87"/>
      <c r="C998" s="87"/>
      <c r="D998" s="88"/>
      <c r="E998" s="87"/>
      <c r="F998" s="87"/>
      <c r="G998" s="88"/>
      <c r="H998" s="87"/>
      <c r="I998" s="87"/>
      <c r="J998" s="539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ht="12.75" customHeight="1">
      <c r="A999" s="87"/>
      <c r="B999" s="87"/>
      <c r="C999" s="87"/>
      <c r="D999" s="88"/>
      <c r="E999" s="87"/>
      <c r="F999" s="87"/>
      <c r="G999" s="88"/>
      <c r="H999" s="87"/>
      <c r="I999" s="87"/>
      <c r="J999" s="539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  <row r="1000" ht="12.75" customHeight="1">
      <c r="A1000" s="87"/>
      <c r="B1000" s="87"/>
      <c r="C1000" s="87"/>
      <c r="D1000" s="88"/>
      <c r="E1000" s="87"/>
      <c r="F1000" s="87"/>
      <c r="G1000" s="88"/>
      <c r="H1000" s="87"/>
      <c r="I1000" s="87"/>
      <c r="J1000" s="539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</row>
  </sheetData>
  <mergeCells count="181">
    <mergeCell ref="E61:E67"/>
    <mergeCell ref="F61:F67"/>
    <mergeCell ref="E68:E74"/>
    <mergeCell ref="F68:F74"/>
    <mergeCell ref="G68:G74"/>
    <mergeCell ref="E75:E79"/>
    <mergeCell ref="F75:F79"/>
    <mergeCell ref="G75:G79"/>
    <mergeCell ref="C61:C67"/>
    <mergeCell ref="D61:D67"/>
    <mergeCell ref="B68:B74"/>
    <mergeCell ref="C68:C74"/>
    <mergeCell ref="D68:D74"/>
    <mergeCell ref="C75:C79"/>
    <mergeCell ref="D75:D79"/>
    <mergeCell ref="H2:J2"/>
    <mergeCell ref="B4:J4"/>
    <mergeCell ref="B5:J5"/>
    <mergeCell ref="B6:J6"/>
    <mergeCell ref="B7:J7"/>
    <mergeCell ref="B9:D9"/>
    <mergeCell ref="E9:J9"/>
    <mergeCell ref="E21:E28"/>
    <mergeCell ref="F21:F28"/>
    <mergeCell ref="E29:E36"/>
    <mergeCell ref="F29:F36"/>
    <mergeCell ref="G29:G36"/>
    <mergeCell ref="E37:E44"/>
    <mergeCell ref="F37:F44"/>
    <mergeCell ref="G37:G44"/>
    <mergeCell ref="B13:B20"/>
    <mergeCell ref="C13:C20"/>
    <mergeCell ref="D13:D20"/>
    <mergeCell ref="E13:E20"/>
    <mergeCell ref="F13:F20"/>
    <mergeCell ref="G13:G20"/>
    <mergeCell ref="B21:B28"/>
    <mergeCell ref="G21:G28"/>
    <mergeCell ref="B37:B44"/>
    <mergeCell ref="B45:B52"/>
    <mergeCell ref="C45:C52"/>
    <mergeCell ref="D45:D52"/>
    <mergeCell ref="E45:E52"/>
    <mergeCell ref="F45:F52"/>
    <mergeCell ref="G45:G52"/>
    <mergeCell ref="C21:C28"/>
    <mergeCell ref="D21:D28"/>
    <mergeCell ref="B29:B36"/>
    <mergeCell ref="C29:C36"/>
    <mergeCell ref="D29:D36"/>
    <mergeCell ref="C37:C44"/>
    <mergeCell ref="D37:D44"/>
    <mergeCell ref="B54:B60"/>
    <mergeCell ref="C54:C60"/>
    <mergeCell ref="D54:D60"/>
    <mergeCell ref="E54:E60"/>
    <mergeCell ref="F54:F60"/>
    <mergeCell ref="G54:G60"/>
    <mergeCell ref="B61:B67"/>
    <mergeCell ref="G61:G67"/>
    <mergeCell ref="B75:B79"/>
    <mergeCell ref="B80:B84"/>
    <mergeCell ref="C80:C84"/>
    <mergeCell ref="D80:D84"/>
    <mergeCell ref="E80:E84"/>
    <mergeCell ref="F80:F84"/>
    <mergeCell ref="G80:G84"/>
    <mergeCell ref="B86:B91"/>
    <mergeCell ref="C86:C91"/>
    <mergeCell ref="D86:D91"/>
    <mergeCell ref="E86:E91"/>
    <mergeCell ref="F86:F91"/>
    <mergeCell ref="G86:G91"/>
    <mergeCell ref="B92:B96"/>
    <mergeCell ref="G92:G96"/>
    <mergeCell ref="F101:F102"/>
    <mergeCell ref="G101:G102"/>
    <mergeCell ref="E92:E96"/>
    <mergeCell ref="F92:F96"/>
    <mergeCell ref="E98:E100"/>
    <mergeCell ref="F98:F100"/>
    <mergeCell ref="G98:G100"/>
    <mergeCell ref="H98:H99"/>
    <mergeCell ref="E101:E102"/>
    <mergeCell ref="H107:H108"/>
    <mergeCell ref="I107:I108"/>
    <mergeCell ref="B101:B102"/>
    <mergeCell ref="B107:B108"/>
    <mergeCell ref="C107:C108"/>
    <mergeCell ref="D107:D108"/>
    <mergeCell ref="E107:E108"/>
    <mergeCell ref="F107:F108"/>
    <mergeCell ref="G107:G108"/>
    <mergeCell ref="C92:C96"/>
    <mergeCell ref="D92:D96"/>
    <mergeCell ref="B98:B100"/>
    <mergeCell ref="C98:C100"/>
    <mergeCell ref="D98:D100"/>
    <mergeCell ref="C101:C102"/>
    <mergeCell ref="D101:D102"/>
    <mergeCell ref="C120:C122"/>
    <mergeCell ref="D120:D122"/>
    <mergeCell ref="C129:C131"/>
    <mergeCell ref="D129:D131"/>
    <mergeCell ref="B132:B146"/>
    <mergeCell ref="C132:C146"/>
    <mergeCell ref="D132:D134"/>
    <mergeCell ref="D135:D137"/>
    <mergeCell ref="D138:D140"/>
    <mergeCell ref="C153:C154"/>
    <mergeCell ref="B155:C155"/>
    <mergeCell ref="B153:B154"/>
    <mergeCell ref="B157:B158"/>
    <mergeCell ref="C157:C158"/>
    <mergeCell ref="D157:D158"/>
    <mergeCell ref="B159:C159"/>
    <mergeCell ref="B160:D160"/>
    <mergeCell ref="B166:C166"/>
    <mergeCell ref="B167:C167"/>
    <mergeCell ref="B147:B149"/>
    <mergeCell ref="C147:C149"/>
    <mergeCell ref="D147:D149"/>
    <mergeCell ref="B150:B152"/>
    <mergeCell ref="C150:C152"/>
    <mergeCell ref="D150:D152"/>
    <mergeCell ref="B156:D156"/>
    <mergeCell ref="G157:G158"/>
    <mergeCell ref="H157:H158"/>
    <mergeCell ref="E147:E149"/>
    <mergeCell ref="E150:E152"/>
    <mergeCell ref="F150:F152"/>
    <mergeCell ref="G150:G152"/>
    <mergeCell ref="E156:J156"/>
    <mergeCell ref="E157:E158"/>
    <mergeCell ref="F157:F158"/>
    <mergeCell ref="E160:J160"/>
    <mergeCell ref="E120:E122"/>
    <mergeCell ref="F120:F122"/>
    <mergeCell ref="B113:B115"/>
    <mergeCell ref="C113:C115"/>
    <mergeCell ref="D113:D115"/>
    <mergeCell ref="E113:E115"/>
    <mergeCell ref="F113:F115"/>
    <mergeCell ref="G113:G115"/>
    <mergeCell ref="G120:G122"/>
    <mergeCell ref="B120:B122"/>
    <mergeCell ref="B123:B125"/>
    <mergeCell ref="C123:C125"/>
    <mergeCell ref="D123:D125"/>
    <mergeCell ref="E123:E125"/>
    <mergeCell ref="F123:F125"/>
    <mergeCell ref="G123:G125"/>
    <mergeCell ref="B126:B128"/>
    <mergeCell ref="C126:C128"/>
    <mergeCell ref="D126:D128"/>
    <mergeCell ref="E126:E128"/>
    <mergeCell ref="F126:F128"/>
    <mergeCell ref="G126:G128"/>
    <mergeCell ref="B129:B131"/>
    <mergeCell ref="G129:G131"/>
    <mergeCell ref="E135:E137"/>
    <mergeCell ref="E138:E140"/>
    <mergeCell ref="F138:F140"/>
    <mergeCell ref="G138:G140"/>
    <mergeCell ref="E141:E143"/>
    <mergeCell ref="F141:F143"/>
    <mergeCell ref="G141:G143"/>
    <mergeCell ref="E129:E131"/>
    <mergeCell ref="F129:F131"/>
    <mergeCell ref="E132:E134"/>
    <mergeCell ref="F132:F134"/>
    <mergeCell ref="G132:G134"/>
    <mergeCell ref="F135:F137"/>
    <mergeCell ref="G135:G137"/>
    <mergeCell ref="D141:D143"/>
    <mergeCell ref="D144:D146"/>
    <mergeCell ref="E144:E146"/>
    <mergeCell ref="F144:F146"/>
    <mergeCell ref="G144:G146"/>
    <mergeCell ref="F147:F149"/>
    <mergeCell ref="G147:G149"/>
  </mergeCells>
  <printOptions/>
  <pageMargins bottom="0.4724409448818899" footer="0.0" header="0.0" left="0.4724409448818899" right="0.5046528274874732" top="0.5905511811023623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