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taliysigarev/Documents/ГРАНТ/ГРАНТ 2025 УКФ/Лаврентьев MAGICART/ДОБАВИТЬ 2222/"/>
    </mc:Choice>
  </mc:AlternateContent>
  <xr:revisionPtr revIDLastSave="0" documentId="13_ncr:1_{6D44CC00-2155-3440-84D5-69E256944DB1}" xr6:coauthVersionLast="47" xr6:coauthVersionMax="47" xr10:uidLastSave="{00000000-0000-0000-0000-000000000000}"/>
  <bookViews>
    <workbookView xWindow="0" yWindow="500" windowWidth="27620" windowHeight="16100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J181" i="2" l="1"/>
  <c r="J119" i="3"/>
  <c r="G119" i="3"/>
  <c r="D119" i="3"/>
  <c r="V245" i="2"/>
  <c r="V246" i="2"/>
  <c r="V247" i="2"/>
  <c r="V248" i="2"/>
  <c r="V249" i="2"/>
  <c r="V250" i="2"/>
  <c r="S245" i="2"/>
  <c r="S246" i="2"/>
  <c r="S247" i="2"/>
  <c r="S248" i="2"/>
  <c r="S249" i="2"/>
  <c r="P245" i="2"/>
  <c r="P246" i="2"/>
  <c r="P247" i="2"/>
  <c r="P248" i="2"/>
  <c r="P249" i="2"/>
  <c r="P250" i="2"/>
  <c r="P251" i="2"/>
  <c r="M245" i="2"/>
  <c r="M246" i="2"/>
  <c r="W246" i="2" s="1"/>
  <c r="M247" i="2"/>
  <c r="W247" i="2" s="1"/>
  <c r="M248" i="2"/>
  <c r="M249" i="2"/>
  <c r="J243" i="2"/>
  <c r="J244" i="2"/>
  <c r="J245" i="2"/>
  <c r="X245" i="2" s="1"/>
  <c r="J246" i="2"/>
  <c r="J247" i="2"/>
  <c r="X247" i="2" s="1"/>
  <c r="J248" i="2"/>
  <c r="J249" i="2"/>
  <c r="X249" i="2" s="1"/>
  <c r="G243" i="2"/>
  <c r="G244" i="2"/>
  <c r="G245" i="2"/>
  <c r="G246" i="2"/>
  <c r="G247" i="2"/>
  <c r="G248" i="2"/>
  <c r="W248" i="2" s="1"/>
  <c r="G249" i="2"/>
  <c r="W249" i="2" s="1"/>
  <c r="G250" i="2"/>
  <c r="G181" i="2"/>
  <c r="G182" i="2"/>
  <c r="G183" i="2"/>
  <c r="G184" i="2"/>
  <c r="G185" i="2"/>
  <c r="G186" i="2"/>
  <c r="G187" i="2"/>
  <c r="G188" i="2"/>
  <c r="G189" i="2"/>
  <c r="G190" i="2"/>
  <c r="V170" i="2"/>
  <c r="S170" i="2"/>
  <c r="P170" i="2"/>
  <c r="M170" i="2"/>
  <c r="J170" i="2"/>
  <c r="G170" i="2"/>
  <c r="V169" i="2"/>
  <c r="S169" i="2"/>
  <c r="P169" i="2"/>
  <c r="M169" i="2"/>
  <c r="J169" i="2"/>
  <c r="G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V165" i="2"/>
  <c r="S165" i="2"/>
  <c r="P165" i="2"/>
  <c r="M165" i="2"/>
  <c r="J165" i="2"/>
  <c r="G165" i="2"/>
  <c r="V164" i="2"/>
  <c r="S164" i="2"/>
  <c r="P164" i="2"/>
  <c r="M164" i="2"/>
  <c r="J164" i="2"/>
  <c r="X164" i="2" s="1"/>
  <c r="G164" i="2"/>
  <c r="V163" i="2"/>
  <c r="S163" i="2"/>
  <c r="P163" i="2"/>
  <c r="M163" i="2"/>
  <c r="J163" i="2"/>
  <c r="G163" i="2"/>
  <c r="V162" i="2"/>
  <c r="S162" i="2"/>
  <c r="P162" i="2"/>
  <c r="M162" i="2"/>
  <c r="J162" i="2"/>
  <c r="X162" i="2" s="1"/>
  <c r="G162" i="2"/>
  <c r="V161" i="2"/>
  <c r="S161" i="2"/>
  <c r="P161" i="2"/>
  <c r="M161" i="2"/>
  <c r="J161" i="2"/>
  <c r="G161" i="2"/>
  <c r="V160" i="2"/>
  <c r="S160" i="2"/>
  <c r="P160" i="2"/>
  <c r="M160" i="2"/>
  <c r="J160" i="2"/>
  <c r="X160" i="2" s="1"/>
  <c r="G160" i="2"/>
  <c r="V159" i="2"/>
  <c r="S159" i="2"/>
  <c r="P159" i="2"/>
  <c r="M159" i="2"/>
  <c r="J159" i="2"/>
  <c r="G159" i="2"/>
  <c r="V158" i="2"/>
  <c r="S158" i="2"/>
  <c r="P158" i="2"/>
  <c r="M158" i="2"/>
  <c r="J158" i="2"/>
  <c r="X158" i="2" s="1"/>
  <c r="G158" i="2"/>
  <c r="V157" i="2"/>
  <c r="S157" i="2"/>
  <c r="P157" i="2"/>
  <c r="M157" i="2"/>
  <c r="J157" i="2"/>
  <c r="G157" i="2"/>
  <c r="V156" i="2"/>
  <c r="S156" i="2"/>
  <c r="P156" i="2"/>
  <c r="M156" i="2"/>
  <c r="J156" i="2"/>
  <c r="X156" i="2" s="1"/>
  <c r="G156" i="2"/>
  <c r="V155" i="2"/>
  <c r="S155" i="2"/>
  <c r="P155" i="2"/>
  <c r="M155" i="2"/>
  <c r="J155" i="2"/>
  <c r="G155" i="2"/>
  <c r="V154" i="2"/>
  <c r="S154" i="2"/>
  <c r="P154" i="2"/>
  <c r="M154" i="2"/>
  <c r="J154" i="2"/>
  <c r="X154" i="2" s="1"/>
  <c r="G154" i="2"/>
  <c r="V153" i="2"/>
  <c r="S153" i="2"/>
  <c r="P153" i="2"/>
  <c r="M153" i="2"/>
  <c r="J153" i="2"/>
  <c r="G153" i="2"/>
  <c r="V152" i="2"/>
  <c r="S152" i="2"/>
  <c r="P152" i="2"/>
  <c r="M152" i="2"/>
  <c r="J152" i="2"/>
  <c r="G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V148" i="2"/>
  <c r="S148" i="2"/>
  <c r="P148" i="2"/>
  <c r="M148" i="2"/>
  <c r="J148" i="2"/>
  <c r="G148" i="2"/>
  <c r="V147" i="2"/>
  <c r="S147" i="2"/>
  <c r="P147" i="2"/>
  <c r="M147" i="2"/>
  <c r="J147" i="2"/>
  <c r="G147" i="2"/>
  <c r="V146" i="2"/>
  <c r="S146" i="2"/>
  <c r="P146" i="2"/>
  <c r="M146" i="2"/>
  <c r="J146" i="2"/>
  <c r="G146" i="2"/>
  <c r="V145" i="2"/>
  <c r="S145" i="2"/>
  <c r="P145" i="2"/>
  <c r="M145" i="2"/>
  <c r="J145" i="2"/>
  <c r="G145" i="2"/>
  <c r="V144" i="2"/>
  <c r="S144" i="2"/>
  <c r="P144" i="2"/>
  <c r="M144" i="2"/>
  <c r="J144" i="2"/>
  <c r="G144" i="2"/>
  <c r="V143" i="2"/>
  <c r="S143" i="2"/>
  <c r="P143" i="2"/>
  <c r="M143" i="2"/>
  <c r="J143" i="2"/>
  <c r="G143" i="2"/>
  <c r="V142" i="2"/>
  <c r="S142" i="2"/>
  <c r="P142" i="2"/>
  <c r="M142" i="2"/>
  <c r="J142" i="2"/>
  <c r="G142" i="2"/>
  <c r="V141" i="2"/>
  <c r="S141" i="2"/>
  <c r="P141" i="2"/>
  <c r="M141" i="2"/>
  <c r="J141" i="2"/>
  <c r="G141" i="2"/>
  <c r="V140" i="2"/>
  <c r="S140" i="2"/>
  <c r="P140" i="2"/>
  <c r="M140" i="2"/>
  <c r="J140" i="2"/>
  <c r="G140" i="2"/>
  <c r="V101" i="2"/>
  <c r="V102" i="2"/>
  <c r="V103" i="2"/>
  <c r="V104" i="2"/>
  <c r="V105" i="2"/>
  <c r="V106" i="2"/>
  <c r="V107" i="2"/>
  <c r="V108" i="2"/>
  <c r="S101" i="2"/>
  <c r="S102" i="2"/>
  <c r="S103" i="2"/>
  <c r="S104" i="2"/>
  <c r="S105" i="2"/>
  <c r="S106" i="2"/>
  <c r="S107" i="2"/>
  <c r="S108" i="2"/>
  <c r="P101" i="2"/>
  <c r="P102" i="2"/>
  <c r="P103" i="2"/>
  <c r="P104" i="2"/>
  <c r="P105" i="2"/>
  <c r="P106" i="2"/>
  <c r="P107" i="2"/>
  <c r="P108" i="2"/>
  <c r="M101" i="2"/>
  <c r="M102" i="2"/>
  <c r="M103" i="2"/>
  <c r="M104" i="2"/>
  <c r="M105" i="2"/>
  <c r="M106" i="2"/>
  <c r="M107" i="2"/>
  <c r="J101" i="2"/>
  <c r="J102" i="2"/>
  <c r="J103" i="2"/>
  <c r="J104" i="2"/>
  <c r="J105" i="2"/>
  <c r="X105" i="2" s="1"/>
  <c r="J106" i="2"/>
  <c r="J107" i="2"/>
  <c r="J108" i="2"/>
  <c r="G108" i="2"/>
  <c r="G101" i="2"/>
  <c r="W101" i="2" s="1"/>
  <c r="G102" i="2"/>
  <c r="W102" i="2" s="1"/>
  <c r="G103" i="2"/>
  <c r="W103" i="2" s="1"/>
  <c r="G104" i="2"/>
  <c r="W104" i="2" s="1"/>
  <c r="G105" i="2"/>
  <c r="W105" i="2" s="1"/>
  <c r="G106" i="2"/>
  <c r="W106" i="2" s="1"/>
  <c r="G107" i="2"/>
  <c r="W107" i="2" s="1"/>
  <c r="E53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K90" i="2"/>
  <c r="N90" i="2"/>
  <c r="Q90" i="2"/>
  <c r="T90" i="2"/>
  <c r="M91" i="2"/>
  <c r="P91" i="2"/>
  <c r="S91" i="2"/>
  <c r="V91" i="2"/>
  <c r="M92" i="2"/>
  <c r="P92" i="2"/>
  <c r="S92" i="2"/>
  <c r="V92" i="2"/>
  <c r="E95" i="2"/>
  <c r="H95" i="2"/>
  <c r="K95" i="2"/>
  <c r="N95" i="2"/>
  <c r="Q95" i="2"/>
  <c r="T95" i="2"/>
  <c r="G96" i="2"/>
  <c r="J96" i="2"/>
  <c r="M96" i="2"/>
  <c r="P96" i="2"/>
  <c r="S96" i="2"/>
  <c r="V96" i="2"/>
  <c r="G97" i="2"/>
  <c r="J97" i="2"/>
  <c r="M97" i="2"/>
  <c r="P97" i="2"/>
  <c r="S97" i="2"/>
  <c r="V97" i="2"/>
  <c r="G98" i="2"/>
  <c r="J98" i="2"/>
  <c r="M98" i="2"/>
  <c r="P98" i="2"/>
  <c r="S98" i="2"/>
  <c r="V98" i="2"/>
  <c r="E99" i="2"/>
  <c r="H99" i="2"/>
  <c r="K99" i="2"/>
  <c r="N99" i="2"/>
  <c r="Q99" i="2"/>
  <c r="T99" i="2"/>
  <c r="G100" i="2"/>
  <c r="J100" i="2"/>
  <c r="M100" i="2"/>
  <c r="P100" i="2"/>
  <c r="S100" i="2"/>
  <c r="V100" i="2"/>
  <c r="M108" i="2"/>
  <c r="E109" i="2"/>
  <c r="H109" i="2"/>
  <c r="K109" i="2"/>
  <c r="N109" i="2"/>
  <c r="Q109" i="2"/>
  <c r="T109" i="2"/>
  <c r="G110" i="2"/>
  <c r="J110" i="2"/>
  <c r="M110" i="2"/>
  <c r="P110" i="2"/>
  <c r="S110" i="2"/>
  <c r="V110" i="2"/>
  <c r="G111" i="2"/>
  <c r="J111" i="2"/>
  <c r="M111" i="2"/>
  <c r="P111" i="2"/>
  <c r="S111" i="2"/>
  <c r="V111" i="2"/>
  <c r="G112" i="2"/>
  <c r="J112" i="2"/>
  <c r="M112" i="2"/>
  <c r="P112" i="2"/>
  <c r="S112" i="2"/>
  <c r="V112" i="2"/>
  <c r="E113" i="2"/>
  <c r="H113" i="2"/>
  <c r="K113" i="2"/>
  <c r="N113" i="2"/>
  <c r="Q113" i="2"/>
  <c r="T113" i="2"/>
  <c r="G114" i="2"/>
  <c r="J114" i="2"/>
  <c r="M114" i="2"/>
  <c r="P114" i="2"/>
  <c r="S114" i="2"/>
  <c r="V114" i="2"/>
  <c r="G115" i="2"/>
  <c r="J115" i="2"/>
  <c r="M115" i="2"/>
  <c r="P115" i="2"/>
  <c r="S115" i="2"/>
  <c r="V115" i="2"/>
  <c r="G116" i="2"/>
  <c r="J116" i="2"/>
  <c r="M116" i="2"/>
  <c r="P116" i="2"/>
  <c r="S116" i="2"/>
  <c r="V116" i="2"/>
  <c r="E117" i="2"/>
  <c r="H117" i="2"/>
  <c r="K117" i="2"/>
  <c r="N117" i="2"/>
  <c r="Q117" i="2"/>
  <c r="T117" i="2"/>
  <c r="G118" i="2"/>
  <c r="J118" i="2"/>
  <c r="M118" i="2"/>
  <c r="P118" i="2"/>
  <c r="S118" i="2"/>
  <c r="V118" i="2"/>
  <c r="G119" i="2"/>
  <c r="J119" i="2"/>
  <c r="M119" i="2"/>
  <c r="P119" i="2"/>
  <c r="S119" i="2"/>
  <c r="V119" i="2"/>
  <c r="G120" i="2"/>
  <c r="J120" i="2"/>
  <c r="M120" i="2"/>
  <c r="P120" i="2"/>
  <c r="S120" i="2"/>
  <c r="V120" i="2"/>
  <c r="E123" i="2"/>
  <c r="H123" i="2"/>
  <c r="K123" i="2"/>
  <c r="N123" i="2"/>
  <c r="Q123" i="2"/>
  <c r="T123" i="2"/>
  <c r="G124" i="2"/>
  <c r="J124" i="2"/>
  <c r="M124" i="2"/>
  <c r="P124" i="2"/>
  <c r="S124" i="2"/>
  <c r="V124" i="2"/>
  <c r="G125" i="2"/>
  <c r="J125" i="2"/>
  <c r="M125" i="2"/>
  <c r="P125" i="2"/>
  <c r="S125" i="2"/>
  <c r="V125" i="2"/>
  <c r="G126" i="2"/>
  <c r="J126" i="2"/>
  <c r="M126" i="2"/>
  <c r="P126" i="2"/>
  <c r="S126" i="2"/>
  <c r="V126" i="2"/>
  <c r="E127" i="2"/>
  <c r="H127" i="2"/>
  <c r="K127" i="2"/>
  <c r="N127" i="2"/>
  <c r="Q127" i="2"/>
  <c r="T127" i="2"/>
  <c r="G128" i="2"/>
  <c r="J128" i="2"/>
  <c r="M128" i="2"/>
  <c r="P128" i="2"/>
  <c r="S128" i="2"/>
  <c r="V128" i="2"/>
  <c r="G129" i="2"/>
  <c r="J129" i="2"/>
  <c r="M129" i="2"/>
  <c r="P129" i="2"/>
  <c r="S129" i="2"/>
  <c r="V129" i="2"/>
  <c r="G130" i="2"/>
  <c r="J130" i="2"/>
  <c r="M130" i="2"/>
  <c r="P130" i="2"/>
  <c r="S130" i="2"/>
  <c r="V130" i="2"/>
  <c r="V23" i="2"/>
  <c r="V24" i="2"/>
  <c r="V25" i="2"/>
  <c r="V26" i="2"/>
  <c r="V27" i="2"/>
  <c r="S23" i="2"/>
  <c r="S24" i="2"/>
  <c r="S25" i="2"/>
  <c r="S26" i="2"/>
  <c r="S27" i="2"/>
  <c r="S28" i="2"/>
  <c r="P23" i="2"/>
  <c r="P24" i="2"/>
  <c r="P25" i="2"/>
  <c r="P26" i="2"/>
  <c r="P27" i="2"/>
  <c r="P28" i="2"/>
  <c r="M23" i="2"/>
  <c r="M24" i="2"/>
  <c r="M25" i="2"/>
  <c r="M26" i="2"/>
  <c r="M27" i="2"/>
  <c r="J23" i="2"/>
  <c r="J24" i="2"/>
  <c r="J25" i="2"/>
  <c r="J26" i="2"/>
  <c r="J27" i="2"/>
  <c r="J28" i="2"/>
  <c r="G23" i="2"/>
  <c r="G24" i="2"/>
  <c r="G25" i="2"/>
  <c r="G26" i="2"/>
  <c r="G27" i="2"/>
  <c r="G28" i="2"/>
  <c r="Y247" i="2" l="1"/>
  <c r="Z247" i="2" s="1"/>
  <c r="Y249" i="2"/>
  <c r="Z249" i="2" s="1"/>
  <c r="X246" i="2"/>
  <c r="Y246" i="2" s="1"/>
  <c r="Z246" i="2" s="1"/>
  <c r="X248" i="2"/>
  <c r="Y248" i="2" s="1"/>
  <c r="Z248" i="2" s="1"/>
  <c r="E121" i="2"/>
  <c r="X166" i="2"/>
  <c r="X168" i="2"/>
  <c r="X170" i="2"/>
  <c r="W89" i="2"/>
  <c r="W85" i="2"/>
  <c r="W81" i="2"/>
  <c r="W77" i="2"/>
  <c r="W73" i="2"/>
  <c r="W69" i="2"/>
  <c r="W65" i="2"/>
  <c r="W61" i="2"/>
  <c r="W57" i="2"/>
  <c r="X88" i="2"/>
  <c r="X84" i="2"/>
  <c r="X80" i="2"/>
  <c r="X76" i="2"/>
  <c r="X72" i="2"/>
  <c r="X68" i="2"/>
  <c r="X64" i="2"/>
  <c r="X60" i="2"/>
  <c r="X56" i="2"/>
  <c r="W143" i="2"/>
  <c r="W145" i="2"/>
  <c r="W146" i="2"/>
  <c r="W147" i="2"/>
  <c r="W148" i="2"/>
  <c r="W149" i="2"/>
  <c r="W150" i="2"/>
  <c r="W151" i="2"/>
  <c r="W152" i="2"/>
  <c r="W153" i="2"/>
  <c r="W155" i="2"/>
  <c r="W157" i="2"/>
  <c r="W159" i="2"/>
  <c r="W161" i="2"/>
  <c r="W163" i="2"/>
  <c r="W165" i="2"/>
  <c r="W167" i="2"/>
  <c r="W169" i="2"/>
  <c r="W170" i="2"/>
  <c r="Y105" i="2"/>
  <c r="Z105" i="2" s="1"/>
  <c r="X143" i="2"/>
  <c r="Y143" i="2" s="1"/>
  <c r="Z143" i="2" s="1"/>
  <c r="X145" i="2"/>
  <c r="X146" i="2"/>
  <c r="X147" i="2"/>
  <c r="Y147" i="2" s="1"/>
  <c r="Z147" i="2" s="1"/>
  <c r="X148" i="2"/>
  <c r="Y148" i="2" s="1"/>
  <c r="Z148" i="2" s="1"/>
  <c r="X149" i="2"/>
  <c r="X150" i="2"/>
  <c r="X151" i="2"/>
  <c r="Y151" i="2" s="1"/>
  <c r="Z151" i="2" s="1"/>
  <c r="W87" i="2"/>
  <c r="W83" i="2"/>
  <c r="W79" i="2"/>
  <c r="W75" i="2"/>
  <c r="W71" i="2"/>
  <c r="W67" i="2"/>
  <c r="W63" i="2"/>
  <c r="W59" i="2"/>
  <c r="W55" i="2"/>
  <c r="X86" i="2"/>
  <c r="X82" i="2"/>
  <c r="X78" i="2"/>
  <c r="X74" i="2"/>
  <c r="X70" i="2"/>
  <c r="X66" i="2"/>
  <c r="X62" i="2"/>
  <c r="X101" i="2"/>
  <c r="Y101" i="2" s="1"/>
  <c r="Z101" i="2" s="1"/>
  <c r="W154" i="2"/>
  <c r="Y154" i="2" s="1"/>
  <c r="Z154" i="2" s="1"/>
  <c r="W156" i="2"/>
  <c r="Y156" i="2" s="1"/>
  <c r="Z156" i="2" s="1"/>
  <c r="W158" i="2"/>
  <c r="Y158" i="2" s="1"/>
  <c r="Z158" i="2" s="1"/>
  <c r="W160" i="2"/>
  <c r="Y160" i="2" s="1"/>
  <c r="Z160" i="2" s="1"/>
  <c r="W162" i="2"/>
  <c r="W164" i="2"/>
  <c r="Y164" i="2" s="1"/>
  <c r="Z164" i="2" s="1"/>
  <c r="W166" i="2"/>
  <c r="Y166" i="2" s="1"/>
  <c r="Z166" i="2" s="1"/>
  <c r="W168" i="2"/>
  <c r="Y168" i="2" s="1"/>
  <c r="Z168" i="2" s="1"/>
  <c r="X152" i="2"/>
  <c r="Y152" i="2" s="1"/>
  <c r="Z152" i="2" s="1"/>
  <c r="X153" i="2"/>
  <c r="X155" i="2"/>
  <c r="Y155" i="2" s="1"/>
  <c r="Z155" i="2" s="1"/>
  <c r="X157" i="2"/>
  <c r="Y157" i="2" s="1"/>
  <c r="Z157" i="2" s="1"/>
  <c r="X159" i="2"/>
  <c r="Y159" i="2" s="1"/>
  <c r="Z159" i="2" s="1"/>
  <c r="X161" i="2"/>
  <c r="X163" i="2"/>
  <c r="Y163" i="2" s="1"/>
  <c r="Z163" i="2" s="1"/>
  <c r="X165" i="2"/>
  <c r="Y165" i="2" s="1"/>
  <c r="Z165" i="2" s="1"/>
  <c r="X167" i="2"/>
  <c r="Y167" i="2" s="1"/>
  <c r="Z167" i="2" s="1"/>
  <c r="X169" i="2"/>
  <c r="Y162" i="2"/>
  <c r="Z162" i="2" s="1"/>
  <c r="X58" i="2"/>
  <c r="X106" i="2"/>
  <c r="Y106" i="2" s="1"/>
  <c r="Z106" i="2" s="1"/>
  <c r="W140" i="2"/>
  <c r="W141" i="2"/>
  <c r="W142" i="2"/>
  <c r="W144" i="2"/>
  <c r="X140" i="2"/>
  <c r="X141" i="2"/>
  <c r="X142" i="2"/>
  <c r="X144" i="2"/>
  <c r="X104" i="2"/>
  <c r="Y104" i="2" s="1"/>
  <c r="Z104" i="2" s="1"/>
  <c r="X102" i="2"/>
  <c r="Y102" i="2" s="1"/>
  <c r="Z102" i="2" s="1"/>
  <c r="W108" i="2"/>
  <c r="X107" i="2"/>
  <c r="Y107" i="2" s="1"/>
  <c r="Z107" i="2" s="1"/>
  <c r="X103" i="2"/>
  <c r="Y103" i="2" s="1"/>
  <c r="Z103" i="2" s="1"/>
  <c r="W86" i="2"/>
  <c r="W82" i="2"/>
  <c r="Y82" i="2" s="1"/>
  <c r="Z82" i="2" s="1"/>
  <c r="W78" i="2"/>
  <c r="W74" i="2"/>
  <c r="W70" i="2"/>
  <c r="W66" i="2"/>
  <c r="Y66" i="2" s="1"/>
  <c r="Z66" i="2" s="1"/>
  <c r="W62" i="2"/>
  <c r="W58" i="2"/>
  <c r="X89" i="2"/>
  <c r="Y89" i="2" s="1"/>
  <c r="Z89" i="2" s="1"/>
  <c r="X85" i="2"/>
  <c r="X81" i="2"/>
  <c r="Y81" i="2" s="1"/>
  <c r="Z81" i="2" s="1"/>
  <c r="X77" i="2"/>
  <c r="X73" i="2"/>
  <c r="Y73" i="2" s="1"/>
  <c r="Z73" i="2" s="1"/>
  <c r="X69" i="2"/>
  <c r="Y69" i="2" s="1"/>
  <c r="Z69" i="2" s="1"/>
  <c r="X65" i="2"/>
  <c r="Y65" i="2" s="1"/>
  <c r="Z65" i="2" s="1"/>
  <c r="X61" i="2"/>
  <c r="X57" i="2"/>
  <c r="Y57" i="2" s="1"/>
  <c r="Z57" i="2" s="1"/>
  <c r="T121" i="2"/>
  <c r="Q121" i="2"/>
  <c r="X91" i="2"/>
  <c r="W130" i="2"/>
  <c r="M90" i="2"/>
  <c r="W120" i="2"/>
  <c r="W88" i="2"/>
  <c r="Y88" i="2" s="1"/>
  <c r="Z88" i="2" s="1"/>
  <c r="W84" i="2"/>
  <c r="Y84" i="2" s="1"/>
  <c r="Z84" i="2" s="1"/>
  <c r="W80" i="2"/>
  <c r="W76" i="2"/>
  <c r="Y76" i="2" s="1"/>
  <c r="Z76" i="2" s="1"/>
  <c r="V123" i="2"/>
  <c r="M127" i="2"/>
  <c r="X126" i="2"/>
  <c r="X108" i="2"/>
  <c r="X100" i="2"/>
  <c r="W72" i="2"/>
  <c r="Y72" i="2" s="1"/>
  <c r="Z72" i="2" s="1"/>
  <c r="W68" i="2"/>
  <c r="W64" i="2"/>
  <c r="W60" i="2"/>
  <c r="Y60" i="2" s="1"/>
  <c r="Z60" i="2" s="1"/>
  <c r="W56" i="2"/>
  <c r="Y56" i="2" s="1"/>
  <c r="Z56" i="2" s="1"/>
  <c r="X87" i="2"/>
  <c r="Y87" i="2" s="1"/>
  <c r="Z87" i="2" s="1"/>
  <c r="X83" i="2"/>
  <c r="X79" i="2"/>
  <c r="Y79" i="2" s="1"/>
  <c r="Z79" i="2" s="1"/>
  <c r="X75" i="2"/>
  <c r="X71" i="2"/>
  <c r="Y71" i="2" s="1"/>
  <c r="Z71" i="2" s="1"/>
  <c r="X67" i="2"/>
  <c r="X63" i="2"/>
  <c r="Y63" i="2" s="1"/>
  <c r="Z63" i="2" s="1"/>
  <c r="X59" i="2"/>
  <c r="X55" i="2"/>
  <c r="Y55" i="2" s="1"/>
  <c r="Z55" i="2" s="1"/>
  <c r="W115" i="2"/>
  <c r="W112" i="2"/>
  <c r="W110" i="2"/>
  <c r="W98" i="2"/>
  <c r="X124" i="2"/>
  <c r="X119" i="2"/>
  <c r="X97" i="2"/>
  <c r="Y85" i="2"/>
  <c r="Z85" i="2" s="1"/>
  <c r="W125" i="2"/>
  <c r="S127" i="2"/>
  <c r="W128" i="2"/>
  <c r="X111" i="2"/>
  <c r="S95" i="2"/>
  <c r="W92" i="2"/>
  <c r="H121" i="2"/>
  <c r="X129" i="2"/>
  <c r="V117" i="2"/>
  <c r="J117" i="2"/>
  <c r="X116" i="2"/>
  <c r="X114" i="2"/>
  <c r="N121" i="2"/>
  <c r="M109" i="2"/>
  <c r="P95" i="2"/>
  <c r="X92" i="2"/>
  <c r="W91" i="2"/>
  <c r="S109" i="2"/>
  <c r="S123" i="2"/>
  <c r="G123" i="2"/>
  <c r="S117" i="2"/>
  <c r="W118" i="2"/>
  <c r="V99" i="2"/>
  <c r="S99" i="2"/>
  <c r="G99" i="2"/>
  <c r="K121" i="2"/>
  <c r="W97" i="2"/>
  <c r="W126" i="2"/>
  <c r="M123" i="2"/>
  <c r="X120" i="2"/>
  <c r="W119" i="2"/>
  <c r="P117" i="2"/>
  <c r="P113" i="2"/>
  <c r="M99" i="2"/>
  <c r="V95" i="2"/>
  <c r="J95" i="2"/>
  <c r="V127" i="2"/>
  <c r="J127" i="2"/>
  <c r="W116" i="2"/>
  <c r="M113" i="2"/>
  <c r="V109" i="2"/>
  <c r="J109" i="2"/>
  <c r="M95" i="2"/>
  <c r="V90" i="2"/>
  <c r="X125" i="2"/>
  <c r="X98" i="2"/>
  <c r="S90" i="2"/>
  <c r="X130" i="2"/>
  <c r="W129" i="2"/>
  <c r="P127" i="2"/>
  <c r="P123" i="2"/>
  <c r="M117" i="2"/>
  <c r="V113" i="2"/>
  <c r="X115" i="2"/>
  <c r="S113" i="2"/>
  <c r="G113" i="2"/>
  <c r="X112" i="2"/>
  <c r="W111" i="2"/>
  <c r="P109" i="2"/>
  <c r="P99" i="2"/>
  <c r="W96" i="2"/>
  <c r="P90" i="2"/>
  <c r="G127" i="2"/>
  <c r="J123" i="2"/>
  <c r="G117" i="2"/>
  <c r="J113" i="2"/>
  <c r="G109" i="2"/>
  <c r="J99" i="2"/>
  <c r="G95" i="2"/>
  <c r="W124" i="2"/>
  <c r="W114" i="2"/>
  <c r="W100" i="2"/>
  <c r="X128" i="2"/>
  <c r="X118" i="2"/>
  <c r="X110" i="2"/>
  <c r="X96" i="2"/>
  <c r="W25" i="2"/>
  <c r="W24" i="2"/>
  <c r="X26" i="2"/>
  <c r="W26" i="2"/>
  <c r="X27" i="2"/>
  <c r="X23" i="2"/>
  <c r="W23" i="2"/>
  <c r="W27" i="2"/>
  <c r="X25" i="2"/>
  <c r="Y25" i="2" s="1"/>
  <c r="Z25" i="2" s="1"/>
  <c r="X24" i="2"/>
  <c r="Y24" i="2" s="1"/>
  <c r="Z24" i="2" s="1"/>
  <c r="Y74" i="2" l="1"/>
  <c r="Z74" i="2" s="1"/>
  <c r="Y68" i="2"/>
  <c r="Z68" i="2" s="1"/>
  <c r="Y169" i="2"/>
  <c r="Z169" i="2" s="1"/>
  <c r="Y161" i="2"/>
  <c r="Z161" i="2" s="1"/>
  <c r="Y153" i="2"/>
  <c r="Z153" i="2" s="1"/>
  <c r="Y80" i="2"/>
  <c r="Z80" i="2" s="1"/>
  <c r="Y146" i="2"/>
  <c r="Z146" i="2" s="1"/>
  <c r="Y70" i="2"/>
  <c r="Z70" i="2" s="1"/>
  <c r="Y86" i="2"/>
  <c r="Z86" i="2" s="1"/>
  <c r="Y150" i="2"/>
  <c r="Z150" i="2" s="1"/>
  <c r="Y61" i="2"/>
  <c r="Z61" i="2" s="1"/>
  <c r="Y77" i="2"/>
  <c r="Z77" i="2" s="1"/>
  <c r="Y149" i="2"/>
  <c r="Z149" i="2" s="1"/>
  <c r="Y145" i="2"/>
  <c r="Z145" i="2" s="1"/>
  <c r="Y64" i="2"/>
  <c r="Z64" i="2" s="1"/>
  <c r="Y170" i="2"/>
  <c r="Z170" i="2" s="1"/>
  <c r="Y67" i="2"/>
  <c r="Z67" i="2" s="1"/>
  <c r="Y83" i="2"/>
  <c r="Z83" i="2" s="1"/>
  <c r="Y59" i="2"/>
  <c r="Z59" i="2" s="1"/>
  <c r="Y75" i="2"/>
  <c r="Z75" i="2" s="1"/>
  <c r="Y144" i="2"/>
  <c r="Z144" i="2" s="1"/>
  <c r="Y108" i="2"/>
  <c r="Z108" i="2" s="1"/>
  <c r="Y62" i="2"/>
  <c r="Z62" i="2" s="1"/>
  <c r="Y78" i="2"/>
  <c r="Z78" i="2" s="1"/>
  <c r="Y130" i="2"/>
  <c r="Z130" i="2" s="1"/>
  <c r="Y58" i="2"/>
  <c r="Z58" i="2" s="1"/>
  <c r="Y142" i="2"/>
  <c r="Z142" i="2" s="1"/>
  <c r="Y141" i="2"/>
  <c r="Z141" i="2" s="1"/>
  <c r="Y111" i="2"/>
  <c r="Z111" i="2" s="1"/>
  <c r="Y140" i="2"/>
  <c r="Z140" i="2" s="1"/>
  <c r="Y129" i="2"/>
  <c r="Z129" i="2" s="1"/>
  <c r="Y91" i="2"/>
  <c r="Z91" i="2" s="1"/>
  <c r="X90" i="2"/>
  <c r="Y26" i="2"/>
  <c r="Z26" i="2" s="1"/>
  <c r="X95" i="2"/>
  <c r="Y126" i="2"/>
  <c r="Z126" i="2" s="1"/>
  <c r="X99" i="2"/>
  <c r="X123" i="2"/>
  <c r="Y120" i="2"/>
  <c r="Z120" i="2" s="1"/>
  <c r="Y115" i="2"/>
  <c r="Z115" i="2" s="1"/>
  <c r="Y116" i="2"/>
  <c r="Z116" i="2" s="1"/>
  <c r="X127" i="2"/>
  <c r="Y92" i="2"/>
  <c r="Z92" i="2" s="1"/>
  <c r="S121" i="2"/>
  <c r="W95" i="2"/>
  <c r="X109" i="2"/>
  <c r="Y125" i="2"/>
  <c r="Z125" i="2" s="1"/>
  <c r="P121" i="2"/>
  <c r="Y112" i="2"/>
  <c r="Z112" i="2" s="1"/>
  <c r="Y98" i="2"/>
  <c r="Z98" i="2" s="1"/>
  <c r="Y119" i="2"/>
  <c r="Z119" i="2" s="1"/>
  <c r="Y97" i="2"/>
  <c r="Z97" i="2" s="1"/>
  <c r="J121" i="2"/>
  <c r="W109" i="2"/>
  <c r="W90" i="2"/>
  <c r="M121" i="2"/>
  <c r="X113" i="2"/>
  <c r="V121" i="2"/>
  <c r="Y128" i="2"/>
  <c r="Z128" i="2" s="1"/>
  <c r="Y110" i="2"/>
  <c r="Z110" i="2" s="1"/>
  <c r="W127" i="2"/>
  <c r="X117" i="2"/>
  <c r="W117" i="2"/>
  <c r="W113" i="2"/>
  <c r="Y114" i="2"/>
  <c r="Z114" i="2" s="1"/>
  <c r="G121" i="2"/>
  <c r="Y96" i="2"/>
  <c r="Z96" i="2" s="1"/>
  <c r="Y118" i="2"/>
  <c r="Z118" i="2" s="1"/>
  <c r="W99" i="2"/>
  <c r="Y100" i="2"/>
  <c r="Z100" i="2" s="1"/>
  <c r="W123" i="2"/>
  <c r="Y124" i="2"/>
  <c r="Z124" i="2" s="1"/>
  <c r="Y23" i="2"/>
  <c r="Z23" i="2" s="1"/>
  <c r="Y27" i="2"/>
  <c r="Z27" i="2" s="1"/>
  <c r="Y109" i="2" l="1"/>
  <c r="Z109" i="2" s="1"/>
  <c r="Y95" i="2"/>
  <c r="Z95" i="2" s="1"/>
  <c r="Y90" i="2"/>
  <c r="Z90" i="2" s="1"/>
  <c r="Y123" i="2"/>
  <c r="Z123" i="2" s="1"/>
  <c r="Y127" i="2"/>
  <c r="Z127" i="2" s="1"/>
  <c r="Y99" i="2"/>
  <c r="Z99" i="2" s="1"/>
  <c r="X121" i="2"/>
  <c r="Y117" i="2"/>
  <c r="Z117" i="2" s="1"/>
  <c r="Y113" i="2"/>
  <c r="Z113" i="2" s="1"/>
  <c r="W121" i="2"/>
  <c r="Y121" i="2" l="1"/>
  <c r="Z121" i="2" s="1"/>
  <c r="J135" i="3" l="1"/>
  <c r="G135" i="3"/>
  <c r="D135" i="3"/>
  <c r="J127" i="3"/>
  <c r="G127" i="3"/>
  <c r="D127" i="3"/>
  <c r="V252" i="2"/>
  <c r="S252" i="2"/>
  <c r="P252" i="2"/>
  <c r="M252" i="2"/>
  <c r="J252" i="2"/>
  <c r="G252" i="2"/>
  <c r="V251" i="2"/>
  <c r="S251" i="2"/>
  <c r="M251" i="2"/>
  <c r="J251" i="2"/>
  <c r="G251" i="2"/>
  <c r="S250" i="2"/>
  <c r="M250" i="2"/>
  <c r="W250" i="2" s="1"/>
  <c r="J250" i="2"/>
  <c r="V244" i="2"/>
  <c r="S244" i="2"/>
  <c r="P244" i="2"/>
  <c r="M244" i="2"/>
  <c r="V243" i="2"/>
  <c r="S243" i="2"/>
  <c r="P243" i="2"/>
  <c r="M243" i="2"/>
  <c r="V242" i="2"/>
  <c r="S242" i="2"/>
  <c r="P242" i="2"/>
  <c r="M242" i="2"/>
  <c r="J242" i="2"/>
  <c r="G242" i="2"/>
  <c r="T241" i="2"/>
  <c r="Q241" i="2"/>
  <c r="N241" i="2"/>
  <c r="K241" i="2"/>
  <c r="H241" i="2"/>
  <c r="E241" i="2"/>
  <c r="V240" i="2"/>
  <c r="S240" i="2"/>
  <c r="P240" i="2"/>
  <c r="M240" i="2"/>
  <c r="J240" i="2"/>
  <c r="G240" i="2"/>
  <c r="V239" i="2"/>
  <c r="S239" i="2"/>
  <c r="P239" i="2"/>
  <c r="M239" i="2"/>
  <c r="J239" i="2"/>
  <c r="G239" i="2"/>
  <c r="V238" i="2"/>
  <c r="S238" i="2"/>
  <c r="P238" i="2"/>
  <c r="M238" i="2"/>
  <c r="J238" i="2"/>
  <c r="G238" i="2"/>
  <c r="T237" i="2"/>
  <c r="Q237" i="2"/>
  <c r="N237" i="2"/>
  <c r="K237" i="2"/>
  <c r="H237" i="2"/>
  <c r="E237" i="2"/>
  <c r="V236" i="2"/>
  <c r="S236" i="2"/>
  <c r="P236" i="2"/>
  <c r="M236" i="2"/>
  <c r="J236" i="2"/>
  <c r="G236" i="2"/>
  <c r="V235" i="2"/>
  <c r="S235" i="2"/>
  <c r="P235" i="2"/>
  <c r="M235" i="2"/>
  <c r="J235" i="2"/>
  <c r="G235" i="2"/>
  <c r="V234" i="2"/>
  <c r="S234" i="2"/>
  <c r="P234" i="2"/>
  <c r="M234" i="2"/>
  <c r="J234" i="2"/>
  <c r="G234" i="2"/>
  <c r="V233" i="2"/>
  <c r="S233" i="2"/>
  <c r="P233" i="2"/>
  <c r="M233" i="2"/>
  <c r="J233" i="2"/>
  <c r="G233" i="2"/>
  <c r="T232" i="2"/>
  <c r="Q232" i="2"/>
  <c r="N232" i="2"/>
  <c r="K232" i="2"/>
  <c r="H232" i="2"/>
  <c r="E232" i="2"/>
  <c r="V231" i="2"/>
  <c r="S231" i="2"/>
  <c r="P231" i="2"/>
  <c r="M231" i="2"/>
  <c r="J231" i="2"/>
  <c r="G231" i="2"/>
  <c r="V230" i="2"/>
  <c r="S230" i="2"/>
  <c r="P230" i="2"/>
  <c r="M230" i="2"/>
  <c r="J230" i="2"/>
  <c r="G230" i="2"/>
  <c r="V229" i="2"/>
  <c r="S229" i="2"/>
  <c r="P229" i="2"/>
  <c r="M229" i="2"/>
  <c r="J229" i="2"/>
  <c r="G229" i="2"/>
  <c r="V228" i="2"/>
  <c r="S228" i="2"/>
  <c r="P228" i="2"/>
  <c r="M228" i="2"/>
  <c r="J228" i="2"/>
  <c r="G228" i="2"/>
  <c r="T227" i="2"/>
  <c r="Q227" i="2"/>
  <c r="N227" i="2"/>
  <c r="K227" i="2"/>
  <c r="H227" i="2"/>
  <c r="E227" i="2"/>
  <c r="T225" i="2"/>
  <c r="Q225" i="2"/>
  <c r="N225" i="2"/>
  <c r="K225" i="2"/>
  <c r="H225" i="2"/>
  <c r="E225" i="2"/>
  <c r="V224" i="2"/>
  <c r="S224" i="2"/>
  <c r="P224" i="2"/>
  <c r="M224" i="2"/>
  <c r="J224" i="2"/>
  <c r="G224" i="2"/>
  <c r="V223" i="2"/>
  <c r="S223" i="2"/>
  <c r="P223" i="2"/>
  <c r="M223" i="2"/>
  <c r="J223" i="2"/>
  <c r="G223" i="2"/>
  <c r="V222" i="2"/>
  <c r="S222" i="2"/>
  <c r="P222" i="2"/>
  <c r="M222" i="2"/>
  <c r="J222" i="2"/>
  <c r="G222" i="2"/>
  <c r="V221" i="2"/>
  <c r="S221" i="2"/>
  <c r="P221" i="2"/>
  <c r="M221" i="2"/>
  <c r="J221" i="2"/>
  <c r="G221" i="2"/>
  <c r="T219" i="2"/>
  <c r="Q219" i="2"/>
  <c r="N219" i="2"/>
  <c r="K219" i="2"/>
  <c r="H219" i="2"/>
  <c r="E219" i="2"/>
  <c r="V218" i="2"/>
  <c r="S218" i="2"/>
  <c r="P218" i="2"/>
  <c r="M218" i="2"/>
  <c r="J218" i="2"/>
  <c r="G218" i="2"/>
  <c r="V217" i="2"/>
  <c r="S217" i="2"/>
  <c r="P217" i="2"/>
  <c r="M217" i="2"/>
  <c r="J217" i="2"/>
  <c r="G217" i="2"/>
  <c r="T215" i="2"/>
  <c r="Q215" i="2"/>
  <c r="N215" i="2"/>
  <c r="K215" i="2"/>
  <c r="H215" i="2"/>
  <c r="E215" i="2"/>
  <c r="V214" i="2"/>
  <c r="S214" i="2"/>
  <c r="P214" i="2"/>
  <c r="M214" i="2"/>
  <c r="J214" i="2"/>
  <c r="G214" i="2"/>
  <c r="V213" i="2"/>
  <c r="S213" i="2"/>
  <c r="P213" i="2"/>
  <c r="M213" i="2"/>
  <c r="J213" i="2"/>
  <c r="G213" i="2"/>
  <c r="V212" i="2"/>
  <c r="S212" i="2"/>
  <c r="P212" i="2"/>
  <c r="M212" i="2"/>
  <c r="J212" i="2"/>
  <c r="G212" i="2"/>
  <c r="V211" i="2"/>
  <c r="S211" i="2"/>
  <c r="P211" i="2"/>
  <c r="M211" i="2"/>
  <c r="J211" i="2"/>
  <c r="G211" i="2"/>
  <c r="V210" i="2"/>
  <c r="S210" i="2"/>
  <c r="P210" i="2"/>
  <c r="M210" i="2"/>
  <c r="J210" i="2"/>
  <c r="G210" i="2"/>
  <c r="T208" i="2"/>
  <c r="Q208" i="2"/>
  <c r="N208" i="2"/>
  <c r="K208" i="2"/>
  <c r="H208" i="2"/>
  <c r="E208" i="2"/>
  <c r="V207" i="2"/>
  <c r="S207" i="2"/>
  <c r="P207" i="2"/>
  <c r="M207" i="2"/>
  <c r="J207" i="2"/>
  <c r="G207" i="2"/>
  <c r="V206" i="2"/>
  <c r="S206" i="2"/>
  <c r="P206" i="2"/>
  <c r="M206" i="2"/>
  <c r="J206" i="2"/>
  <c r="G206" i="2"/>
  <c r="V205" i="2"/>
  <c r="S205" i="2"/>
  <c r="P205" i="2"/>
  <c r="M205" i="2"/>
  <c r="J205" i="2"/>
  <c r="G205" i="2"/>
  <c r="V204" i="2"/>
  <c r="S204" i="2"/>
  <c r="P204" i="2"/>
  <c r="M204" i="2"/>
  <c r="J204" i="2"/>
  <c r="G204" i="2"/>
  <c r="V203" i="2"/>
  <c r="S203" i="2"/>
  <c r="P203" i="2"/>
  <c r="M203" i="2"/>
  <c r="J203" i="2"/>
  <c r="G203" i="2"/>
  <c r="V202" i="2"/>
  <c r="S202" i="2"/>
  <c r="P202" i="2"/>
  <c r="M202" i="2"/>
  <c r="J202" i="2"/>
  <c r="G202" i="2"/>
  <c r="T200" i="2"/>
  <c r="Q200" i="2"/>
  <c r="N200" i="2"/>
  <c r="K200" i="2"/>
  <c r="H200" i="2"/>
  <c r="E200" i="2"/>
  <c r="V199" i="2"/>
  <c r="S199" i="2"/>
  <c r="P199" i="2"/>
  <c r="M199" i="2"/>
  <c r="J199" i="2"/>
  <c r="G199" i="2"/>
  <c r="V198" i="2"/>
  <c r="S198" i="2"/>
  <c r="P198" i="2"/>
  <c r="M198" i="2"/>
  <c r="J198" i="2"/>
  <c r="G198" i="2"/>
  <c r="V197" i="2"/>
  <c r="S197" i="2"/>
  <c r="P197" i="2"/>
  <c r="M197" i="2"/>
  <c r="J197" i="2"/>
  <c r="G197" i="2"/>
  <c r="V196" i="2"/>
  <c r="S196" i="2"/>
  <c r="P196" i="2"/>
  <c r="M196" i="2"/>
  <c r="J196" i="2"/>
  <c r="G196" i="2"/>
  <c r="V195" i="2"/>
  <c r="S195" i="2"/>
  <c r="P195" i="2"/>
  <c r="M195" i="2"/>
  <c r="J195" i="2"/>
  <c r="G195" i="2"/>
  <c r="V194" i="2"/>
  <c r="S194" i="2"/>
  <c r="P194" i="2"/>
  <c r="M194" i="2"/>
  <c r="J194" i="2"/>
  <c r="G194" i="2"/>
  <c r="G200" i="2" s="1"/>
  <c r="T192" i="2"/>
  <c r="Q192" i="2"/>
  <c r="N192" i="2"/>
  <c r="K192" i="2"/>
  <c r="H192" i="2"/>
  <c r="E192" i="2"/>
  <c r="V191" i="2"/>
  <c r="S191" i="2"/>
  <c r="P191" i="2"/>
  <c r="M191" i="2"/>
  <c r="J191" i="2"/>
  <c r="G191" i="2"/>
  <c r="W191" i="2" s="1"/>
  <c r="V190" i="2"/>
  <c r="S190" i="2"/>
  <c r="P190" i="2"/>
  <c r="M190" i="2"/>
  <c r="J190" i="2"/>
  <c r="V189" i="2"/>
  <c r="S189" i="2"/>
  <c r="P189" i="2"/>
  <c r="M189" i="2"/>
  <c r="W189" i="2" s="1"/>
  <c r="J189" i="2"/>
  <c r="V188" i="2"/>
  <c r="S188" i="2"/>
  <c r="P188" i="2"/>
  <c r="M188" i="2"/>
  <c r="J188" i="2"/>
  <c r="V187" i="2"/>
  <c r="S187" i="2"/>
  <c r="P187" i="2"/>
  <c r="M187" i="2"/>
  <c r="J187" i="2"/>
  <c r="V186" i="2"/>
  <c r="S186" i="2"/>
  <c r="P186" i="2"/>
  <c r="M186" i="2"/>
  <c r="J186" i="2"/>
  <c r="V185" i="2"/>
  <c r="S185" i="2"/>
  <c r="P185" i="2"/>
  <c r="M185" i="2"/>
  <c r="J185" i="2"/>
  <c r="V184" i="2"/>
  <c r="S184" i="2"/>
  <c r="P184" i="2"/>
  <c r="M184" i="2"/>
  <c r="J184" i="2"/>
  <c r="V183" i="2"/>
  <c r="S183" i="2"/>
  <c r="P183" i="2"/>
  <c r="M183" i="2"/>
  <c r="J183" i="2"/>
  <c r="V182" i="2"/>
  <c r="S182" i="2"/>
  <c r="P182" i="2"/>
  <c r="M182" i="2"/>
  <c r="J182" i="2"/>
  <c r="V181" i="2"/>
  <c r="S181" i="2"/>
  <c r="P181" i="2"/>
  <c r="M181" i="2"/>
  <c r="V178" i="2"/>
  <c r="S178" i="2"/>
  <c r="P178" i="2"/>
  <c r="M178" i="2"/>
  <c r="J178" i="2"/>
  <c r="G178" i="2"/>
  <c r="V177" i="2"/>
  <c r="S177" i="2"/>
  <c r="P177" i="2"/>
  <c r="M177" i="2"/>
  <c r="J177" i="2"/>
  <c r="G177" i="2"/>
  <c r="V176" i="2"/>
  <c r="S176" i="2"/>
  <c r="S175" i="2" s="1"/>
  <c r="P176" i="2"/>
  <c r="M176" i="2"/>
  <c r="J176" i="2"/>
  <c r="G176" i="2"/>
  <c r="T175" i="2"/>
  <c r="Q175" i="2"/>
  <c r="N175" i="2"/>
  <c r="K175" i="2"/>
  <c r="H175" i="2"/>
  <c r="E175" i="2"/>
  <c r="V174" i="2"/>
  <c r="S174" i="2"/>
  <c r="P174" i="2"/>
  <c r="M174" i="2"/>
  <c r="J174" i="2"/>
  <c r="G174" i="2"/>
  <c r="V173" i="2"/>
  <c r="S173" i="2"/>
  <c r="P173" i="2"/>
  <c r="M173" i="2"/>
  <c r="J173" i="2"/>
  <c r="G173" i="2"/>
  <c r="V172" i="2"/>
  <c r="S172" i="2"/>
  <c r="P172" i="2"/>
  <c r="M172" i="2"/>
  <c r="J172" i="2"/>
  <c r="G172" i="2"/>
  <c r="T171" i="2"/>
  <c r="Q171" i="2"/>
  <c r="N171" i="2"/>
  <c r="K171" i="2"/>
  <c r="H171" i="2"/>
  <c r="E171" i="2"/>
  <c r="V139" i="2"/>
  <c r="S139" i="2"/>
  <c r="P139" i="2"/>
  <c r="M139" i="2"/>
  <c r="J139" i="2"/>
  <c r="G139" i="2"/>
  <c r="V138" i="2"/>
  <c r="S138" i="2"/>
  <c r="P138" i="2"/>
  <c r="M138" i="2"/>
  <c r="J138" i="2"/>
  <c r="G138" i="2"/>
  <c r="T137" i="2"/>
  <c r="Q137" i="2"/>
  <c r="N137" i="2"/>
  <c r="K137" i="2"/>
  <c r="H137" i="2"/>
  <c r="E137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T131" i="2"/>
  <c r="Q131" i="2"/>
  <c r="N131" i="2"/>
  <c r="K131" i="2"/>
  <c r="H131" i="2"/>
  <c r="E131" i="2"/>
  <c r="V54" i="2"/>
  <c r="V53" i="2" s="1"/>
  <c r="S54" i="2"/>
  <c r="S53" i="2" s="1"/>
  <c r="P54" i="2"/>
  <c r="P53" i="2" s="1"/>
  <c r="M54" i="2"/>
  <c r="M53" i="2" s="1"/>
  <c r="J54" i="2"/>
  <c r="J53" i="2" s="1"/>
  <c r="G54" i="2"/>
  <c r="G53" i="2" s="1"/>
  <c r="T53" i="2"/>
  <c r="T93" i="2" s="1"/>
  <c r="Q53" i="2"/>
  <c r="Q93" i="2" s="1"/>
  <c r="N53" i="2"/>
  <c r="N93" i="2" s="1"/>
  <c r="K53" i="2"/>
  <c r="K93" i="2" s="1"/>
  <c r="H53" i="2"/>
  <c r="H93" i="2" s="1"/>
  <c r="E93" i="2"/>
  <c r="V50" i="2"/>
  <c r="S50" i="2"/>
  <c r="P50" i="2"/>
  <c r="M50" i="2"/>
  <c r="J50" i="2"/>
  <c r="G50" i="2"/>
  <c r="V49" i="2"/>
  <c r="S49" i="2"/>
  <c r="P49" i="2"/>
  <c r="M49" i="2"/>
  <c r="J49" i="2"/>
  <c r="G49" i="2"/>
  <c r="V48" i="2"/>
  <c r="S48" i="2"/>
  <c r="P48" i="2"/>
  <c r="M48" i="2"/>
  <c r="J48" i="2"/>
  <c r="G48" i="2"/>
  <c r="T47" i="2"/>
  <c r="Q47" i="2"/>
  <c r="N47" i="2"/>
  <c r="K47" i="2"/>
  <c r="H47" i="2"/>
  <c r="E47" i="2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J40" i="2"/>
  <c r="G40" i="2"/>
  <c r="T39" i="2"/>
  <c r="Q39" i="2"/>
  <c r="N39" i="2"/>
  <c r="K39" i="2"/>
  <c r="H39" i="2"/>
  <c r="E39" i="2"/>
  <c r="V36" i="2"/>
  <c r="S36" i="2"/>
  <c r="P36" i="2"/>
  <c r="M36" i="2"/>
  <c r="J36" i="2"/>
  <c r="G36" i="2"/>
  <c r="V35" i="2"/>
  <c r="S35" i="2"/>
  <c r="P35" i="2"/>
  <c r="M35" i="2"/>
  <c r="J35" i="2"/>
  <c r="G35" i="2"/>
  <c r="V34" i="2"/>
  <c r="S34" i="2"/>
  <c r="P34" i="2"/>
  <c r="M34" i="2"/>
  <c r="J34" i="2"/>
  <c r="G34" i="2"/>
  <c r="T33" i="2"/>
  <c r="Q33" i="2"/>
  <c r="N33" i="2"/>
  <c r="K33" i="2"/>
  <c r="H33" i="2"/>
  <c r="E33" i="2"/>
  <c r="V28" i="2"/>
  <c r="M28" i="2"/>
  <c r="V22" i="2"/>
  <c r="S22" i="2"/>
  <c r="S21" i="2" s="1"/>
  <c r="Q32" i="2" s="1"/>
  <c r="S32" i="2" s="1"/>
  <c r="P22" i="2"/>
  <c r="M22" i="2"/>
  <c r="M21" i="2" s="1"/>
  <c r="K32" i="2" s="1"/>
  <c r="M32" i="2" s="1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D136" i="3" l="1"/>
  <c r="S200" i="2"/>
  <c r="W177" i="2"/>
  <c r="G192" i="2"/>
  <c r="S192" i="2"/>
  <c r="W187" i="2"/>
  <c r="M47" i="2"/>
  <c r="W176" i="2"/>
  <c r="W178" i="2"/>
  <c r="W182" i="2"/>
  <c r="W183" i="2"/>
  <c r="W184" i="2"/>
  <c r="W196" i="2"/>
  <c r="W198" i="2"/>
  <c r="M208" i="2"/>
  <c r="W203" i="2"/>
  <c r="W204" i="2"/>
  <c r="W205" i="2"/>
  <c r="W206" i="2"/>
  <c r="W207" i="2"/>
  <c r="G215" i="2"/>
  <c r="S215" i="2"/>
  <c r="W217" i="2"/>
  <c r="S219" i="2"/>
  <c r="M225" i="2"/>
  <c r="V237" i="2"/>
  <c r="W218" i="2"/>
  <c r="W48" i="2"/>
  <c r="S47" i="2"/>
  <c r="W49" i="2"/>
  <c r="W50" i="2"/>
  <c r="S93" i="2"/>
  <c r="P237" i="2"/>
  <c r="X239" i="2"/>
  <c r="G39" i="2"/>
  <c r="S39" i="2"/>
  <c r="X178" i="2"/>
  <c r="Y178" i="2" s="1"/>
  <c r="Z178" i="2" s="1"/>
  <c r="X181" i="2"/>
  <c r="X182" i="2"/>
  <c r="X183" i="2"/>
  <c r="X184" i="2"/>
  <c r="X185" i="2"/>
  <c r="X188" i="2"/>
  <c r="X190" i="2"/>
  <c r="P200" i="2"/>
  <c r="X195" i="2"/>
  <c r="X197" i="2"/>
  <c r="X199" i="2"/>
  <c r="J208" i="2"/>
  <c r="V208" i="2"/>
  <c r="X204" i="2"/>
  <c r="X206" i="2"/>
  <c r="P215" i="2"/>
  <c r="X211" i="2"/>
  <c r="X213" i="2"/>
  <c r="P219" i="2"/>
  <c r="V227" i="2"/>
  <c r="G241" i="2"/>
  <c r="X22" i="2"/>
  <c r="P33" i="2"/>
  <c r="M13" i="2"/>
  <c r="K30" i="2" s="1"/>
  <c r="W233" i="2"/>
  <c r="S232" i="2"/>
  <c r="P232" i="2"/>
  <c r="W235" i="2"/>
  <c r="W34" i="2"/>
  <c r="S33" i="2"/>
  <c r="M39" i="2"/>
  <c r="J33" i="2"/>
  <c r="W228" i="2"/>
  <c r="S227" i="2"/>
  <c r="J237" i="2"/>
  <c r="S13" i="2"/>
  <c r="S17" i="2"/>
  <c r="Q31" i="2" s="1"/>
  <c r="S31" i="2" s="1"/>
  <c r="X133" i="2"/>
  <c r="W14" i="2"/>
  <c r="W15" i="2"/>
  <c r="G17" i="2"/>
  <c r="E31" i="2" s="1"/>
  <c r="G31" i="2" s="1"/>
  <c r="V33" i="2"/>
  <c r="X139" i="2"/>
  <c r="W185" i="2"/>
  <c r="S43" i="2"/>
  <c r="W54" i="2"/>
  <c r="W53" i="2" s="1"/>
  <c r="P227" i="2"/>
  <c r="X229" i="2"/>
  <c r="J232" i="2"/>
  <c r="P241" i="2"/>
  <c r="J241" i="2"/>
  <c r="X250" i="2"/>
  <c r="Y250" i="2" s="1"/>
  <c r="X252" i="2"/>
  <c r="W230" i="2"/>
  <c r="M219" i="2"/>
  <c r="J227" i="2"/>
  <c r="V232" i="2"/>
  <c r="W238" i="2"/>
  <c r="S237" i="2"/>
  <c r="M237" i="2"/>
  <c r="W240" i="2"/>
  <c r="X242" i="2"/>
  <c r="V241" i="2"/>
  <c r="X244" i="2"/>
  <c r="X218" i="2"/>
  <c r="J225" i="2"/>
  <c r="V225" i="2"/>
  <c r="M241" i="2"/>
  <c r="W243" i="2"/>
  <c r="S241" i="2"/>
  <c r="W245" i="2"/>
  <c r="Z250" i="2"/>
  <c r="W252" i="2"/>
  <c r="Y252" i="2" s="1"/>
  <c r="Z252" i="2" s="1"/>
  <c r="J17" i="2"/>
  <c r="H31" i="2" s="1"/>
  <c r="J31" i="2" s="1"/>
  <c r="V21" i="2"/>
  <c r="T32" i="2" s="1"/>
  <c r="V32" i="2" s="1"/>
  <c r="W44" i="2"/>
  <c r="W45" i="2"/>
  <c r="W46" i="2"/>
  <c r="S131" i="2"/>
  <c r="G137" i="2"/>
  <c r="S137" i="2"/>
  <c r="S171" i="2"/>
  <c r="W173" i="2"/>
  <c r="W174" i="2"/>
  <c r="M17" i="2"/>
  <c r="K31" i="2" s="1"/>
  <c r="M31" i="2" s="1"/>
  <c r="W20" i="2"/>
  <c r="W35" i="2"/>
  <c r="W36" i="2"/>
  <c r="J39" i="2"/>
  <c r="V39" i="2"/>
  <c r="P39" i="2"/>
  <c r="Q51" i="2"/>
  <c r="X54" i="2"/>
  <c r="X53" i="2" s="1"/>
  <c r="V93" i="2"/>
  <c r="M131" i="2"/>
  <c r="W133" i="2"/>
  <c r="W134" i="2"/>
  <c r="Q179" i="2"/>
  <c r="M215" i="2"/>
  <c r="M232" i="2"/>
  <c r="G13" i="2"/>
  <c r="E30" i="2" s="1"/>
  <c r="V17" i="2"/>
  <c r="T31" i="2" s="1"/>
  <c r="V31" i="2" s="1"/>
  <c r="P17" i="2"/>
  <c r="N31" i="2" s="1"/>
  <c r="P31" i="2" s="1"/>
  <c r="X223" i="2"/>
  <c r="P21" i="2"/>
  <c r="N32" i="2" s="1"/>
  <c r="P32" i="2" s="1"/>
  <c r="X28" i="2"/>
  <c r="X231" i="2"/>
  <c r="X34" i="2"/>
  <c r="X35" i="2"/>
  <c r="X36" i="2"/>
  <c r="G47" i="2"/>
  <c r="J47" i="2"/>
  <c r="V47" i="2"/>
  <c r="P47" i="2"/>
  <c r="X134" i="2"/>
  <c r="J171" i="2"/>
  <c r="V171" i="2"/>
  <c r="M175" i="2"/>
  <c r="X177" i="2"/>
  <c r="J215" i="2"/>
  <c r="M227" i="2"/>
  <c r="X234" i="2"/>
  <c r="X236" i="2"/>
  <c r="X14" i="2"/>
  <c r="V13" i="2"/>
  <c r="T30" i="2" s="1"/>
  <c r="P13" i="2"/>
  <c r="N30" i="2" s="1"/>
  <c r="E51" i="2"/>
  <c r="K51" i="2"/>
  <c r="E179" i="2"/>
  <c r="X251" i="2"/>
  <c r="M43" i="2"/>
  <c r="T179" i="2"/>
  <c r="H253" i="2"/>
  <c r="N253" i="2"/>
  <c r="T253" i="2"/>
  <c r="W16" i="2"/>
  <c r="W18" i="2"/>
  <c r="W19" i="2"/>
  <c r="G33" i="2"/>
  <c r="M33" i="2"/>
  <c r="X40" i="2"/>
  <c r="X41" i="2"/>
  <c r="X42" i="2"/>
  <c r="G43" i="2"/>
  <c r="H51" i="2"/>
  <c r="N51" i="2"/>
  <c r="T51" i="2"/>
  <c r="M93" i="2"/>
  <c r="V137" i="2"/>
  <c r="P137" i="2"/>
  <c r="M171" i="2"/>
  <c r="X189" i="2"/>
  <c r="Y189" i="2" s="1"/>
  <c r="Z189" i="2" s="1"/>
  <c r="X191" i="2"/>
  <c r="Y191" i="2" s="1"/>
  <c r="Z191" i="2" s="1"/>
  <c r="J200" i="2"/>
  <c r="V200" i="2"/>
  <c r="X196" i="2"/>
  <c r="Y196" i="2" s="1"/>
  <c r="Z196" i="2" s="1"/>
  <c r="X198" i="2"/>
  <c r="P208" i="2"/>
  <c r="X203" i="2"/>
  <c r="X205" i="2"/>
  <c r="X207" i="2"/>
  <c r="V215" i="2"/>
  <c r="X212" i="2"/>
  <c r="X214" i="2"/>
  <c r="J219" i="2"/>
  <c r="V219" i="2"/>
  <c r="P225" i="2"/>
  <c r="X222" i="2"/>
  <c r="X224" i="2"/>
  <c r="G227" i="2"/>
  <c r="X228" i="2"/>
  <c r="X230" i="2"/>
  <c r="G232" i="2"/>
  <c r="X233" i="2"/>
  <c r="X235" i="2"/>
  <c r="G237" i="2"/>
  <c r="X238" i="2"/>
  <c r="X240" i="2"/>
  <c r="X243" i="2"/>
  <c r="X16" i="2"/>
  <c r="X18" i="2"/>
  <c r="X19" i="2"/>
  <c r="X20" i="2"/>
  <c r="G21" i="2"/>
  <c r="E32" i="2" s="1"/>
  <c r="G32" i="2" s="1"/>
  <c r="W32" i="2" s="1"/>
  <c r="W22" i="2"/>
  <c r="W28" i="2"/>
  <c r="W40" i="2"/>
  <c r="W41" i="2"/>
  <c r="W42" i="2"/>
  <c r="X44" i="2"/>
  <c r="V43" i="2"/>
  <c r="X45" i="2"/>
  <c r="X46" i="2"/>
  <c r="X48" i="2"/>
  <c r="X49" i="2"/>
  <c r="X50" i="2"/>
  <c r="G93" i="2"/>
  <c r="G131" i="2"/>
  <c r="V131" i="2"/>
  <c r="P131" i="2"/>
  <c r="M137" i="2"/>
  <c r="W139" i="2"/>
  <c r="K179" i="2"/>
  <c r="X172" i="2"/>
  <c r="X173" i="2"/>
  <c r="X174" i="2"/>
  <c r="V175" i="2"/>
  <c r="P175" i="2"/>
  <c r="W186" i="2"/>
  <c r="W188" i="2"/>
  <c r="W190" i="2"/>
  <c r="M200" i="2"/>
  <c r="W195" i="2"/>
  <c r="W197" i="2"/>
  <c r="W199" i="2"/>
  <c r="G208" i="2"/>
  <c r="S208" i="2"/>
  <c r="W211" i="2"/>
  <c r="W212" i="2"/>
  <c r="W213" i="2"/>
  <c r="W214" i="2"/>
  <c r="W221" i="2"/>
  <c r="S225" i="2"/>
  <c r="W222" i="2"/>
  <c r="W223" i="2"/>
  <c r="W224" i="2"/>
  <c r="W229" i="2"/>
  <c r="W231" i="2"/>
  <c r="W234" i="2"/>
  <c r="W236" i="2"/>
  <c r="W239" i="2"/>
  <c r="E253" i="2"/>
  <c r="K253" i="2"/>
  <c r="Q253" i="2"/>
  <c r="W242" i="2"/>
  <c r="W244" i="2"/>
  <c r="W251" i="2"/>
  <c r="G136" i="3"/>
  <c r="J136" i="3"/>
  <c r="W138" i="2"/>
  <c r="Q30" i="2"/>
  <c r="W172" i="2"/>
  <c r="G171" i="2"/>
  <c r="X176" i="2"/>
  <c r="J175" i="2"/>
  <c r="X15" i="2"/>
  <c r="W132" i="2"/>
  <c r="J30" i="1"/>
  <c r="J13" i="2"/>
  <c r="J21" i="2"/>
  <c r="H32" i="2" s="1"/>
  <c r="J32" i="2" s="1"/>
  <c r="J43" i="2"/>
  <c r="P43" i="2"/>
  <c r="J93" i="2"/>
  <c r="P93" i="2"/>
  <c r="G175" i="2"/>
  <c r="N179" i="2"/>
  <c r="P192" i="2"/>
  <c r="X132" i="2"/>
  <c r="J131" i="2"/>
  <c r="X138" i="2"/>
  <c r="J137" i="2"/>
  <c r="P171" i="2"/>
  <c r="H179" i="2"/>
  <c r="J192" i="2"/>
  <c r="V192" i="2"/>
  <c r="X187" i="2"/>
  <c r="Y187" i="2" s="1"/>
  <c r="Z187" i="2" s="1"/>
  <c r="M192" i="2"/>
  <c r="W181" i="2"/>
  <c r="X186" i="2"/>
  <c r="W194" i="2"/>
  <c r="W202" i="2"/>
  <c r="W210" i="2"/>
  <c r="X194" i="2"/>
  <c r="X202" i="2"/>
  <c r="X210" i="2"/>
  <c r="G219" i="2"/>
  <c r="G225" i="2"/>
  <c r="X217" i="2"/>
  <c r="X221" i="2"/>
  <c r="Y213" i="2" l="1"/>
  <c r="Z213" i="2" s="1"/>
  <c r="Y177" i="2"/>
  <c r="Z177" i="2" s="1"/>
  <c r="Y244" i="2"/>
  <c r="Z244" i="2" s="1"/>
  <c r="Y35" i="2"/>
  <c r="Z35" i="2" s="1"/>
  <c r="Y48" i="2"/>
  <c r="Z48" i="2" s="1"/>
  <c r="Y242" i="2"/>
  <c r="Z242" i="2" s="1"/>
  <c r="Y203" i="2"/>
  <c r="Z203" i="2" s="1"/>
  <c r="Y22" i="2"/>
  <c r="Z22" i="2" s="1"/>
  <c r="W237" i="2"/>
  <c r="W175" i="2"/>
  <c r="Y198" i="2"/>
  <c r="Z198" i="2" s="1"/>
  <c r="Y199" i="2"/>
  <c r="Z199" i="2" s="1"/>
  <c r="Y190" i="2"/>
  <c r="Z190" i="2" s="1"/>
  <c r="Y184" i="2"/>
  <c r="Z184" i="2" s="1"/>
  <c r="Y211" i="2"/>
  <c r="Z211" i="2" s="1"/>
  <c r="Y205" i="2"/>
  <c r="Z205" i="2" s="1"/>
  <c r="X13" i="2"/>
  <c r="Y204" i="2"/>
  <c r="Z204" i="2" s="1"/>
  <c r="Y182" i="2"/>
  <c r="Z182" i="2" s="1"/>
  <c r="Y207" i="2"/>
  <c r="Z207" i="2" s="1"/>
  <c r="Y14" i="2"/>
  <c r="Z14" i="2" s="1"/>
  <c r="Y231" i="2"/>
  <c r="Z231" i="2" s="1"/>
  <c r="Y206" i="2"/>
  <c r="Z206" i="2" s="1"/>
  <c r="Y183" i="2"/>
  <c r="Z183" i="2" s="1"/>
  <c r="Y251" i="2"/>
  <c r="Z251" i="2" s="1"/>
  <c r="W219" i="2"/>
  <c r="Y41" i="2"/>
  <c r="Z41" i="2" s="1"/>
  <c r="Y223" i="2"/>
  <c r="Z223" i="2" s="1"/>
  <c r="Y214" i="2"/>
  <c r="Z214" i="2" s="1"/>
  <c r="Y195" i="2"/>
  <c r="Z195" i="2" s="1"/>
  <c r="S51" i="2"/>
  <c r="Y34" i="2"/>
  <c r="Z34" i="2" s="1"/>
  <c r="Y234" i="2"/>
  <c r="Z234" i="2" s="1"/>
  <c r="Y173" i="2"/>
  <c r="Z173" i="2" s="1"/>
  <c r="Y44" i="2"/>
  <c r="Z44" i="2" s="1"/>
  <c r="W31" i="2"/>
  <c r="Y218" i="2"/>
  <c r="Z218" i="2" s="1"/>
  <c r="V253" i="2"/>
  <c r="Y229" i="2"/>
  <c r="Z229" i="2" s="1"/>
  <c r="Y197" i="2"/>
  <c r="Z197" i="2" s="1"/>
  <c r="Y188" i="2"/>
  <c r="Z188" i="2" s="1"/>
  <c r="Y185" i="2"/>
  <c r="Z185" i="2" s="1"/>
  <c r="W47" i="2"/>
  <c r="Y239" i="2"/>
  <c r="Z239" i="2" s="1"/>
  <c r="Y212" i="2"/>
  <c r="Z212" i="2" s="1"/>
  <c r="Y50" i="2"/>
  <c r="Z50" i="2" s="1"/>
  <c r="Y233" i="2"/>
  <c r="Z233" i="2" s="1"/>
  <c r="X215" i="2"/>
  <c r="Y49" i="2"/>
  <c r="Z49" i="2" s="1"/>
  <c r="V51" i="2"/>
  <c r="Y54" i="2"/>
  <c r="Z54" i="2" s="1"/>
  <c r="W21" i="2"/>
  <c r="Y236" i="2"/>
  <c r="Z236" i="2" s="1"/>
  <c r="Y228" i="2"/>
  <c r="Z228" i="2" s="1"/>
  <c r="Y230" i="2"/>
  <c r="Z230" i="2" s="1"/>
  <c r="Y40" i="2"/>
  <c r="Z40" i="2" s="1"/>
  <c r="W17" i="2"/>
  <c r="M51" i="2"/>
  <c r="X131" i="2"/>
  <c r="X135" i="2" s="1"/>
  <c r="X175" i="2"/>
  <c r="Y139" i="2"/>
  <c r="Z139" i="2" s="1"/>
  <c r="Y46" i="2"/>
  <c r="Z46" i="2" s="1"/>
  <c r="Y42" i="2"/>
  <c r="Z42" i="2" s="1"/>
  <c r="S135" i="2"/>
  <c r="G51" i="2"/>
  <c r="S179" i="2"/>
  <c r="V135" i="2"/>
  <c r="S253" i="2"/>
  <c r="P253" i="2"/>
  <c r="Y133" i="2"/>
  <c r="Z133" i="2" s="1"/>
  <c r="W227" i="2"/>
  <c r="Y238" i="2"/>
  <c r="Z238" i="2" s="1"/>
  <c r="M179" i="2"/>
  <c r="X31" i="2"/>
  <c r="W43" i="2"/>
  <c r="W93" i="2"/>
  <c r="X137" i="2"/>
  <c r="Y18" i="2"/>
  <c r="Z18" i="2" s="1"/>
  <c r="Y222" i="2"/>
  <c r="Z222" i="2" s="1"/>
  <c r="Y235" i="2"/>
  <c r="Z235" i="2" s="1"/>
  <c r="X200" i="2"/>
  <c r="W241" i="2"/>
  <c r="Y20" i="2"/>
  <c r="Z20" i="2" s="1"/>
  <c r="Y245" i="2"/>
  <c r="Z245" i="2" s="1"/>
  <c r="X232" i="2"/>
  <c r="Y28" i="2"/>
  <c r="Z28" i="2" s="1"/>
  <c r="Y36" i="2"/>
  <c r="Z36" i="2" s="1"/>
  <c r="J253" i="2"/>
  <c r="W13" i="2"/>
  <c r="X227" i="2"/>
  <c r="J51" i="2"/>
  <c r="M135" i="2"/>
  <c r="W39" i="2"/>
  <c r="W33" i="2"/>
  <c r="Y45" i="2"/>
  <c r="Z45" i="2" s="1"/>
  <c r="X21" i="2"/>
  <c r="X225" i="2"/>
  <c r="X237" i="2"/>
  <c r="Y237" i="2" s="1"/>
  <c r="Z237" i="2" s="1"/>
  <c r="W232" i="2"/>
  <c r="V179" i="2"/>
  <c r="P135" i="2"/>
  <c r="X219" i="2"/>
  <c r="X208" i="2"/>
  <c r="W225" i="2"/>
  <c r="P179" i="2"/>
  <c r="P51" i="2"/>
  <c r="Y224" i="2"/>
  <c r="Z224" i="2" s="1"/>
  <c r="Y174" i="2"/>
  <c r="Z174" i="2" s="1"/>
  <c r="Y240" i="2"/>
  <c r="Z240" i="2" s="1"/>
  <c r="Y134" i="2"/>
  <c r="Z134" i="2" s="1"/>
  <c r="X32" i="2"/>
  <c r="Y32" i="2" s="1"/>
  <c r="Z32" i="2" s="1"/>
  <c r="G253" i="2"/>
  <c r="M253" i="2"/>
  <c r="G135" i="2"/>
  <c r="X33" i="2"/>
  <c r="X241" i="2"/>
  <c r="X93" i="2"/>
  <c r="X192" i="2"/>
  <c r="X17" i="2"/>
  <c r="Y221" i="2"/>
  <c r="Z221" i="2" s="1"/>
  <c r="Y186" i="2"/>
  <c r="Z186" i="2" s="1"/>
  <c r="X47" i="2"/>
  <c r="X43" i="2"/>
  <c r="Y43" i="2" s="1"/>
  <c r="Z43" i="2" s="1"/>
  <c r="Y19" i="2"/>
  <c r="Z19" i="2" s="1"/>
  <c r="Y243" i="2"/>
  <c r="Z243" i="2" s="1"/>
  <c r="X171" i="2"/>
  <c r="X39" i="2"/>
  <c r="Y16" i="2"/>
  <c r="Z16" i="2" s="1"/>
  <c r="W192" i="2"/>
  <c r="Y181" i="2"/>
  <c r="Z181" i="2" s="1"/>
  <c r="Y217" i="2"/>
  <c r="Z217" i="2" s="1"/>
  <c r="N29" i="2"/>
  <c r="P30" i="2"/>
  <c r="P29" i="2" s="1"/>
  <c r="P37" i="2" s="1"/>
  <c r="Y210" i="2"/>
  <c r="Z210" i="2" s="1"/>
  <c r="W215" i="2"/>
  <c r="W208" i="2"/>
  <c r="Y202" i="2"/>
  <c r="Z202" i="2" s="1"/>
  <c r="Y132" i="2"/>
  <c r="Z132" i="2" s="1"/>
  <c r="W131" i="2"/>
  <c r="J179" i="2"/>
  <c r="W171" i="2"/>
  <c r="Y172" i="2"/>
  <c r="Z172" i="2" s="1"/>
  <c r="J135" i="2"/>
  <c r="S30" i="2"/>
  <c r="S29" i="2" s="1"/>
  <c r="S37" i="2" s="1"/>
  <c r="Q29" i="2"/>
  <c r="Y15" i="2"/>
  <c r="Z15" i="2" s="1"/>
  <c r="W200" i="2"/>
  <c r="Y194" i="2"/>
  <c r="Z194" i="2" s="1"/>
  <c r="M30" i="2"/>
  <c r="M29" i="2" s="1"/>
  <c r="M37" i="2" s="1"/>
  <c r="K29" i="2"/>
  <c r="T29" i="2"/>
  <c r="V30" i="2"/>
  <c r="V29" i="2" s="1"/>
  <c r="V37" i="2" s="1"/>
  <c r="Y176" i="2"/>
  <c r="Z176" i="2" s="1"/>
  <c r="G179" i="2"/>
  <c r="H30" i="2"/>
  <c r="G30" i="2"/>
  <c r="E29" i="2"/>
  <c r="Y138" i="2"/>
  <c r="Z138" i="2" s="1"/>
  <c r="W137" i="2"/>
  <c r="Y21" i="2" l="1"/>
  <c r="Z21" i="2" s="1"/>
  <c r="Y31" i="2"/>
  <c r="Z31" i="2" s="1"/>
  <c r="Y215" i="2"/>
  <c r="Z215" i="2" s="1"/>
  <c r="Y175" i="2"/>
  <c r="Z175" i="2" s="1"/>
  <c r="W51" i="2"/>
  <c r="Y227" i="2"/>
  <c r="Z227" i="2" s="1"/>
  <c r="Y13" i="2"/>
  <c r="Z13" i="2" s="1"/>
  <c r="Y219" i="2"/>
  <c r="Z219" i="2" s="1"/>
  <c r="Y33" i="2"/>
  <c r="Z33" i="2" s="1"/>
  <c r="Y225" i="2"/>
  <c r="Z225" i="2" s="1"/>
  <c r="Y137" i="2"/>
  <c r="Z137" i="2" s="1"/>
  <c r="Y17" i="2"/>
  <c r="Z17" i="2" s="1"/>
  <c r="Y232" i="2"/>
  <c r="Z232" i="2" s="1"/>
  <c r="Y200" i="2"/>
  <c r="Z200" i="2" s="1"/>
  <c r="S254" i="2"/>
  <c r="L27" i="1" s="1"/>
  <c r="S256" i="2" s="1"/>
  <c r="Y47" i="2"/>
  <c r="Z47" i="2" s="1"/>
  <c r="Y192" i="2"/>
  <c r="Z192" i="2" s="1"/>
  <c r="Y93" i="2"/>
  <c r="Z93" i="2" s="1"/>
  <c r="V254" i="2"/>
  <c r="L28" i="1" s="1"/>
  <c r="V256" i="2" s="1"/>
  <c r="W253" i="2"/>
  <c r="X179" i="2"/>
  <c r="Y241" i="2"/>
  <c r="Z241" i="2" s="1"/>
  <c r="Y131" i="2"/>
  <c r="Z131" i="2" s="1"/>
  <c r="Y208" i="2"/>
  <c r="Z208" i="2" s="1"/>
  <c r="Y53" i="2"/>
  <c r="Z53" i="2" s="1"/>
  <c r="P254" i="2"/>
  <c r="P256" i="2" s="1"/>
  <c r="Y39" i="2"/>
  <c r="Z39" i="2" s="1"/>
  <c r="M254" i="2"/>
  <c r="M256" i="2" s="1"/>
  <c r="Y171" i="2"/>
  <c r="Z171" i="2" s="1"/>
  <c r="X253" i="2"/>
  <c r="W135" i="2"/>
  <c r="Y135" i="2" s="1"/>
  <c r="Z135" i="2" s="1"/>
  <c r="X51" i="2"/>
  <c r="W179" i="2"/>
  <c r="Y179" i="2" s="1"/>
  <c r="Z179" i="2" s="1"/>
  <c r="H29" i="2"/>
  <c r="J30" i="2"/>
  <c r="G29" i="2"/>
  <c r="G37" i="2" s="1"/>
  <c r="G254" i="2" s="1"/>
  <c r="C27" i="1" s="1"/>
  <c r="W30" i="2"/>
  <c r="Y51" i="2" l="1"/>
  <c r="Z51" i="2" s="1"/>
  <c r="L30" i="1"/>
  <c r="Y253" i="2"/>
  <c r="Z253" i="2" s="1"/>
  <c r="G256" i="2"/>
  <c r="N27" i="1"/>
  <c r="B27" i="1" s="1"/>
  <c r="X30" i="2"/>
  <c r="X29" i="2" s="1"/>
  <c r="X37" i="2" s="1"/>
  <c r="X254" i="2" s="1"/>
  <c r="J29" i="2"/>
  <c r="J37" i="2" s="1"/>
  <c r="J254" i="2" s="1"/>
  <c r="C28" i="1" s="1"/>
  <c r="W29" i="2"/>
  <c r="Y30" i="2" l="1"/>
  <c r="Z30" i="2" s="1"/>
  <c r="Y29" i="2"/>
  <c r="Z29" i="2" s="1"/>
  <c r="W37" i="2"/>
  <c r="I27" i="1"/>
  <c r="K27" i="1"/>
  <c r="J256" i="2"/>
  <c r="C30" i="1"/>
  <c r="N28" i="1"/>
  <c r="W254" i="2" l="1"/>
  <c r="W256" i="2" s="1"/>
  <c r="Y37" i="2"/>
  <c r="X256" i="2"/>
  <c r="K29" i="1"/>
  <c r="N30" i="1"/>
  <c r="B29" i="1"/>
  <c r="I28" i="1"/>
  <c r="M29" i="1"/>
  <c r="M30" i="1" s="1"/>
  <c r="I29" i="1"/>
  <c r="K28" i="1"/>
  <c r="B28" i="1"/>
  <c r="K30" i="1" l="1"/>
  <c r="I30" i="1"/>
  <c r="B30" i="1"/>
  <c r="Y254" i="2"/>
  <c r="Z254" i="2" s="1"/>
  <c r="Z37" i="2"/>
</calcChain>
</file>

<file path=xl/sharedStrings.xml><?xml version="1.0" encoding="utf-8"?>
<sst xmlns="http://schemas.openxmlformats.org/spreadsheetml/2006/main" count="1632" uniqueCount="634">
  <si>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</si>
  <si>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</si>
  <si>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</si>
  <si>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</si>
  <si>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</si>
  <si>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</si>
  <si>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</si>
  <si>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</si>
  <si>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</si>
  <si>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</si>
  <si>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</si>
  <si>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</si>
  <si>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</si>
  <si>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</si>
  <si>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</si>
  <si>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</si>
  <si>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</si>
  <si>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</si>
  <si>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</si>
  <si>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</si>
  <si>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</si>
  <si>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</si>
  <si>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</si>
  <si>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</si>
  <si>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</si>
  <si>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</si>
  <si>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</si>
  <si>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</si>
  <si>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</si>
  <si>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</si>
  <si>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</si>
  <si>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</si>
  <si>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</si>
  <si>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</si>
  <si>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</si>
  <si>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</si>
  <si>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</si>
  <si>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</si>
  <si>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</si>
  <si>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</si>
  <si>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</si>
  <si>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</si>
  <si>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</si>
  <si>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</si>
  <si>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</si>
  <si>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</si>
  <si>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</si>
  <si>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</si>
  <si>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</si>
  <si>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</si>
  <si>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</si>
  <si>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</si>
  <si>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</si>
  <si>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</si>
  <si>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</si>
  <si>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</si>
  <si>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</si>
  <si>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</si>
  <si>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</si>
  <si>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</si>
  <si>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</si>
  <si>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</si>
  <si>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</si>
  <si>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</si>
  <si>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</si>
  <si>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</si>
  <si>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</si>
  <si>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</si>
  <si>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</si>
  <si>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</si>
  <si>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</si>
  <si>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</si>
  <si>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</si>
  <si>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</si>
  <si>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</si>
  <si>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</si>
  <si>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</si>
  <si>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</si>
  <si>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</si>
  <si>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</si>
  <si>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</si>
  <si>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</si>
  <si>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</si>
  <si>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</si>
  <si>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</si>
  <si>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</si>
  <si>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</si>
  <si>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</si>
  <si>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</si>
  <si>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</si>
  <si>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</si>
  <si>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</si>
  <si>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</si>
  <si>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</si>
  <si>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</si>
  <si>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</si>
  <si>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</si>
  <si>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</si>
  <si>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</si>
  <si>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</si>
  <si>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</si>
  <si>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</si>
  <si>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</si>
  <si>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</si>
  <si>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</si>
  <si>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</si>
  <si>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</si>
  <si>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</si>
  <si>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</si>
  <si>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</si>
  <si>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</si>
  <si>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</si>
  <si>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</si>
  <si>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</si>
  <si>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</si>
  <si>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</si>
  <si>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</si>
  <si>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</si>
  <si>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</si>
  <si>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</si>
  <si>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</si>
  <si>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</si>
  <si>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</si>
  <si>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</si>
  <si>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</si>
  <si>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</si>
  <si>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</si>
  <si>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</si>
  <si>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</si>
  <si>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</si>
  <si>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</si>
  <si>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</si>
  <si>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</si>
  <si>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</si>
  <si>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3.1.2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</si>
  <si>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</si>
  <si>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</si>
  <si>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</si>
  <si>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</si>
  <si>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</si>
  <si>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</si>
  <si>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</si>
  <si>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</si>
  <si>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</si>
  <si>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</si>
  <si>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</si>
  <si>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</si>
  <si>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</si>
  <si>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</si>
  <si>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</si>
  <si>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</si>
  <si>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</si>
  <si>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</si>
  <si>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</si>
  <si>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</si>
  <si>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</si>
  <si>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</si>
  <si>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</si>
  <si>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</si>
  <si>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</si>
  <si>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</si>
  <si>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</si>
  <si>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</si>
  <si>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</si>
  <si>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</si>
  <si>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</si>
  <si>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</si>
  <si>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</si>
  <si>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</si>
  <si>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</si>
  <si>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</si>
  <si>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</si>
  <si>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</si>
  <si>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</si>
  <si>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</si>
  <si>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</si>
  <si>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</si>
  <si>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</si>
  <si>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</si>
  <si>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</si>
  <si>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</si>
  <si>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</si>
  <si>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</si>
  <si>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</si>
  <si>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</si>
  <si>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</si>
  <si>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</si>
  <si>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</si>
  <si>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</si>
  <si>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</si>
  <si>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</si>
  <si>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</si>
  <si>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</si>
  <si>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</si>
  <si>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</si>
  <si>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</si>
  <si>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</si>
  <si>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</si>
  <si>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</si>
  <si>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</si>
  <si>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</si>
  <si>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</si>
  <si>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</si>
  <si>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</si>
  <si>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</si>
  <si>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</si>
  <si>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</si>
  <si>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</si>
  <si>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</si>
  <si>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</si>
  <si>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</si>
  <si>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</si>
  <si>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</si>
  <si>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</si>
  <si>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</si>
  <si>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</si>
  <si>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</si>
  <si>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</si>
  <si>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</si>
  <si>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</si>
  <si>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</si>
  <si>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</si>
  <si>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</si>
  <si>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</si>
  <si>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</si>
  <si>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</si>
  <si>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7.7</t>
  </si>
  <si>
    <t>7.8</t>
  </si>
  <si>
    <t>7.9</t>
  </si>
  <si>
    <t>Послуги копірайтера</t>
  </si>
  <si>
    <t>7.10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</si>
  <si>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</si>
  <si>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</si>
  <si>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</si>
  <si>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</si>
  <si>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</si>
  <si>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</si>
  <si>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</si>
  <si>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</si>
  <si>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</si>
  <si>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</si>
  <si>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</si>
  <si>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</si>
  <si>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</si>
  <si>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</si>
  <si>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</si>
  <si>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</si>
  <si>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</si>
  <si>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</si>
  <si>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</si>
  <si>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</si>
  <si>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</si>
  <si>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</si>
  <si>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</si>
  <si>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</si>
  <si>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</si>
  <si>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</si>
  <si>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</si>
  <si>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</si>
  <si>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</si>
  <si>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</si>
  <si>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</si>
  <si>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</si>
  <si>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</si>
  <si>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</si>
  <si>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</si>
  <si>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</si>
  <si>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</si>
  <si>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</si>
  <si>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</si>
  <si>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</si>
  <si>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</si>
  <si>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</si>
  <si>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</si>
  <si>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</si>
  <si>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</si>
  <si>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</si>
  <si>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</si>
  <si>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</si>
  <si>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</si>
  <si>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</si>
  <si>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</si>
  <si>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</si>
  <si>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</si>
  <si>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</si>
  <si>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</si>
  <si>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</si>
  <si>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</si>
  <si>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</si>
  <si>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</si>
  <si>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</si>
  <si>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</si>
  <si>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</si>
  <si>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</si>
  <si>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</si>
  <si>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</si>
  <si>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</si>
  <si>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</si>
  <si>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</si>
  <si>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</si>
  <si>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</si>
  <si>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</si>
  <si>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</si>
  <si>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</si>
  <si>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</si>
  <si>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</si>
  <si>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</si>
  <si>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</si>
  <si>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</si>
  <si>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</si>
  <si>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</si>
  <si>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</si>
  <si>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</si>
  <si>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</si>
  <si>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</si>
  <si>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</si>
  <si>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</si>
  <si>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</si>
  <si>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</si>
  <si>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</si>
  <si>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</si>
  <si>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</si>
  <si>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</si>
  <si>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</si>
  <si>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</si>
  <si>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</si>
  <si>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</si>
  <si>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</si>
  <si>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</si>
  <si>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</si>
  <si>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</si>
  <si>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</si>
  <si>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</si>
  <si>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</si>
  <si>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</si>
  <si>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</si>
  <si>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</si>
  <si>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</si>
  <si>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</si>
  <si>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</si>
  <si>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 xml:space="preserve">Куратор проєкту,ЦП договір </t>
  </si>
  <si>
    <t>Бухгалтер проєкту,ЦП договір</t>
  </si>
  <si>
    <t>Асистент занять з музикотерапії та арт-терапії,ЦП договір</t>
  </si>
  <si>
    <t>Керівник музикотерапетичних занять,ЦП договір</t>
  </si>
  <si>
    <t>Керівник занять із арт-терапії,ЦП договір</t>
  </si>
  <si>
    <t>Керівник психологічного напряму,ЦП договір</t>
  </si>
  <si>
    <t>Адміністратор, піар-менеджер проєкту,ЦП договір</t>
  </si>
  <si>
    <t>Нарахування ЄСВ за договорами ЦПХ</t>
  </si>
  <si>
    <t>Ф-Л, ГОЛОВНЕ УПРАВЛIННЯ ДПС У ДНIПРОПЕТРОВСЬКIЙ ОБЛАСТI</t>
  </si>
  <si>
    <t>Загальна координація проєкту</t>
  </si>
  <si>
    <t>Стілець розкладний, чорний. Матеріал: метал, пластик</t>
  </si>
  <si>
    <t>Видаткова №48 від 27.06.25р.</t>
  </si>
  <si>
    <t>Шкільна парта "Трапеція НУШ". Окремий стіл на колесах, металокаркас - палітра кольорів, ламінована ДСП з крайкою ПВХ, регулювання висоти.</t>
  </si>
  <si>
    <t>Ширма перегородка з друком 10 секцій 180*400 см. Дерев'яний каркас, вінілове полотно</t>
  </si>
  <si>
    <t>Проектор Transpeed Android 11/4K/HD</t>
  </si>
  <si>
    <t>Ігровий килимок для дитини з пінопласту - Складний килимок XPE для підлоги - Дуже товстий 1 см водонепроникний і м'який для малюків.</t>
  </si>
  <si>
    <t>Комод стелаж для іграшок, органайзер станція</t>
  </si>
  <si>
    <t>Bluetooth колонка валіза з двома мікрофонами Goldteller GT-6023</t>
  </si>
  <si>
    <t xml:space="preserve">Тамбурин Alfabeto </t>
  </si>
  <si>
    <t>Клавес Sela SE 283 2-Tone Claves 20 Beech</t>
  </si>
  <si>
    <t>Маракаси Peace RH-59 (пара)</t>
  </si>
  <si>
    <t>Трикутник Hayman PA-50 с битером (8")</t>
  </si>
  <si>
    <t>Бубен Weiming TH6-4-07 (Оркестр)</t>
  </si>
  <si>
    <t>Джембе Maxtone DJC5SB</t>
  </si>
  <si>
    <t>Агого (agogo) з бітером дерево</t>
  </si>
  <si>
    <t>Кастаньєта-трищітка еко РУДІ</t>
  </si>
  <si>
    <t>Блок-тон</t>
  </si>
  <si>
    <t>Калимба Maxtone AFC-04 Mini Kalimba</t>
  </si>
  <si>
    <t xml:space="preserve">КабасаGewa F835250
</t>
  </si>
  <si>
    <t xml:space="preserve">КсилофонMaxtone WX01
</t>
  </si>
  <si>
    <t xml:space="preserve">Розвиваюча музична іграшка брязкальце Бубенці </t>
  </si>
  <si>
    <t>Райдужна паличка (звуки дощу)</t>
  </si>
  <si>
    <t xml:space="preserve">Тактильный набор Різнокольорові хустинки 12 штук в наборі </t>
  </si>
  <si>
    <t xml:space="preserve">Розвиваюча музична іграшка Сопілка
</t>
  </si>
  <si>
    <t>Глюкофон міні ручний язичковий барабан на 6 нот Tongue Drum Purple</t>
  </si>
  <si>
    <t>Балансувальні точки-сидушки</t>
  </si>
  <si>
    <t>Розвиваюча музична іграшка Дзвіночок на зап'ясті</t>
  </si>
  <si>
    <t xml:space="preserve">Розвиваюча музична іграшка Казу
</t>
  </si>
  <si>
    <t xml:space="preserve">Розвиваючий музичний інструмент дерев'яне яйце шейкер
</t>
  </si>
  <si>
    <t>Набір ляльок, 6 шт</t>
  </si>
  <si>
    <t>Парашют (диаметр 1,75 м) (320.01)</t>
  </si>
  <si>
    <t>Шейкер-тріскачка з бітером</t>
  </si>
  <si>
    <t>Тріскачка змійка</t>
  </si>
  <si>
    <t xml:space="preserve">Набір сідушок Диски Kidigo, 10 шт. </t>
  </si>
  <si>
    <t xml:space="preserve">Термокилимок для дітей двосторонній 150х200х1 см </t>
  </si>
  <si>
    <t>Контейнер  (23 л), матеріал - прозорий пластик</t>
  </si>
  <si>
    <t>Пісочниця для пісочної терапіїї</t>
  </si>
  <si>
    <t>Комлект відео обладнання (екран світлодіодний 4х2,5м крок пікселя ,відеомикшер цифровий-1шт,ноутбук-2шт,відеоінженер,комутація сигнальна та мережева)</t>
  </si>
  <si>
    <t>Оренда конструкції для брендволу (Ферма алюміній 200х300мм - 8 м., Підставка сталева під конструкцію - 2 шт.)</t>
  </si>
  <si>
    <t>Оренда акустичної системи для проведення арт-терапевтичних занять</t>
  </si>
  <si>
    <t>Оренда звукопідсилювальної апаратури для проведення заходу Івана Купала (два радіомікрофони, JBL EON 15P активна акустична система на стійці, SOUNDCRAFT MFX 12 мікшерний пульт, комутація сигнальна та мережева, обслуговування)</t>
  </si>
  <si>
    <t>Оренда комлекту апаратури для проведення public talk  (JBL EON 15P активна акустична система на стійці, проектор, екран, 2 радіомікрофони, обслуговування) разом із доставкою</t>
  </si>
  <si>
    <t>Оренда музичного клавішного інструменту зі стійкою</t>
  </si>
  <si>
    <t>Оренда світлового обладнання для проведення концерту</t>
  </si>
  <si>
    <t>Оренда плазменного екрану розмір диагоналі 52 дюйми  роздільна здатність FULL HD. Встановлення на стійці на висоті 1,5м від підлоги.</t>
  </si>
  <si>
    <t xml:space="preserve">Оренда мольбертів для розміщення виставки на базі Музичної школи № 17 у кількості 30 шт. </t>
  </si>
  <si>
    <t>Транспортні послуги для перевезення дітей з батьками під час проведення заходів</t>
  </si>
  <si>
    <t>Видаткова №42 від 02.07.24р.</t>
  </si>
  <si>
    <t>Оренда костюмів для зйомки відеокліпу</t>
  </si>
  <si>
    <t>Оренда декорацій для зйомки відеокліпу (комплект: глечики - 4 шт, тин - 1 шт., коромисло - 1 шт, лавка - 1 шт.)</t>
  </si>
  <si>
    <t>Послуги з харчування (кава-брейк)</t>
  </si>
  <si>
    <t>Вода питна негазована - 0,5 л</t>
  </si>
  <si>
    <t>Папір для акварельних робіт Тетрада Рутенія 200 г/м2 в папці формату А3 10 аркушів</t>
  </si>
  <si>
    <t>Набір гуашевих фарб Rosa Studio 24 кольори по 20 мл</t>
  </si>
  <si>
    <t>Набір пензликів для малювання 12 шт. з підставкою--KCP2</t>
  </si>
  <si>
    <t xml:space="preserve">Повітряний пластилін 48 шт маса для ліплення з інструментами </t>
  </si>
  <si>
    <t>Набір для творчості, пластилін для ліплення для виготовлення страв</t>
  </si>
  <si>
    <t>Дощечка для пластиліну ZiBi з 3 стеками для ліпленн</t>
  </si>
  <si>
    <t>Фарби акварельні Yes Pusheen медові 12 кольорів</t>
  </si>
  <si>
    <t>Набір олівеців простих НВ-8В Marco 70006 Marco</t>
  </si>
  <si>
    <t>Олівці кольорові Marco Superb Writer 48 кольорів</t>
  </si>
  <si>
    <t>Пастель олійна Marco Bright&amp;Smooth 24 кольори</t>
  </si>
  <si>
    <t>Клей ПВА "КВП" 200 мл евроковпачком</t>
  </si>
  <si>
    <t>Папір кольор. двостор. (15арк/15кол)</t>
  </si>
  <si>
    <t>Картон білий А4 10 арк.</t>
  </si>
  <si>
    <t>Стакан-непроливайка</t>
  </si>
  <si>
    <t>Набір гумок, точилка</t>
  </si>
  <si>
    <t>Набір пальчикових фарб Art Craft 12 кольорів по 20 мл</t>
  </si>
  <si>
    <t xml:space="preserve">Пісочний набір (лопата+граблі+паски) </t>
  </si>
  <si>
    <t>Кінетичний пісок Shtrikh 500 г, у вакуумному пакеті, різних кольлрів</t>
  </si>
  <si>
    <t>Пісок (5 кг)</t>
  </si>
  <si>
    <t>Скотч малярний 25мм×50м</t>
  </si>
  <si>
    <t>Дерев'яні ватні палички 7 см 1 шт. 100 шт.</t>
  </si>
  <si>
    <t>Маркери для скетчингу 80 штук</t>
  </si>
  <si>
    <t>Набір для малювання на воді Ебру "4FUN Game Club", 12 пігментів, порошок карагінана, 10 аркушів акварельного паперу, інструменти в коробці</t>
  </si>
  <si>
    <t>Набір тканини для рукоділля 25*50 см</t>
  </si>
  <si>
    <t>Декор, штучні квіти, різні кольори, набір</t>
  </si>
  <si>
    <t>Тубус картонний з кришкою</t>
  </si>
  <si>
    <t>Набір клею-олівця, 36 г 12 шт.</t>
  </si>
  <si>
    <t>Наповнювач холлофайбер універсальний для подушок та іграшо</t>
  </si>
  <si>
    <t>Пензель "Кошачка"</t>
  </si>
  <si>
    <t>Міжпівкульні дошки 13х13 см - 10 шт. Розвиваючі лабіринти Монтессорі для дітей. Лінійки-трафарети для двох рук</t>
  </si>
  <si>
    <t>Іграшковий набір для творчості Країна Іграшок (намистини + бісер + підвіски) в коробці</t>
  </si>
  <si>
    <t>Нитки для в'язання</t>
  </si>
  <si>
    <t>Тасьма декоративна з українським орнаментом, рулон</t>
  </si>
  <si>
    <t>Короб FRANS 32x27x20см сірий</t>
  </si>
  <si>
    <t xml:space="preserve">Декоративні прищіпки дерев'яні для фото, 6 шт </t>
  </si>
  <si>
    <t>Серветки вологі антибактеріальні 72 шт</t>
  </si>
  <si>
    <t>Виготовлення макетів брендволу, афіші проєкту для соціальних мереж, афіші концерту</t>
  </si>
  <si>
    <t>Розробка логотипу проєкту</t>
  </si>
  <si>
    <t xml:space="preserve">Друк фото, формату А 5, матовий цупкий картон, для оформлення виставки творчих робіт, </t>
  </si>
  <si>
    <t>Друк брендволу</t>
  </si>
  <si>
    <t>Рахунок №32 від 23 червня 2025р.</t>
  </si>
  <si>
    <t>Друк етикетажу для підпису творчих дитячих робіт</t>
  </si>
  <si>
    <t>Футболка. Матеріал: бавовна, поліестер. Авторська розробка дизайну зображення, повнокольоровий друк</t>
  </si>
  <si>
    <t>9.1</t>
  </si>
  <si>
    <t>Послуги відвідування Театру ляльок</t>
  </si>
  <si>
    <t>Послуги створення відеоряду для відеосупроводу номерів фінального концерту</t>
  </si>
  <si>
    <t>Послуги створення відеокліпу тривалістю не менше 3 хв
Технічні характеристики FullHD/UHD 4K (за вимогою заявника), роздільна здатність 1920×1080. Система зображення відео - PAL. Формат телевізійної розгортки - Progressive (1080p). Формат файлів - avi, mov. Формат аудіо - стерео AC3, 384 kb/s.</t>
  </si>
  <si>
    <t xml:space="preserve">Послуги студії професійного звукозапису: запис звукових доріжок, зведення, майстеринг, оранжування для відеокліпу </t>
  </si>
  <si>
    <t>Послуги сценариста та режисера-поставника для відеокліпу</t>
  </si>
  <si>
    <t>Послуги організації заходу Івана Купала та фінального концерту на базі Музичної школи № 17</t>
  </si>
  <si>
    <t>1.3.4</t>
  </si>
  <si>
    <t>1.3.5</t>
  </si>
  <si>
    <t>1.3.6</t>
  </si>
  <si>
    <t>1.3.7</t>
  </si>
  <si>
    <t xml:space="preserve"> Мунтян Анна Андріївна, куратор проєкту</t>
  </si>
  <si>
    <t>Свіщова Юлія Георгіївна, асистент занять з музикотерапії та арт-терапії</t>
  </si>
  <si>
    <t>Вареник Наталія Сергіївна, керівник музикотерапетичних занять</t>
  </si>
  <si>
    <t>Кочерга Євгенія Володимирівна, керівник занять із арт-терапії</t>
  </si>
  <si>
    <t>Шаліхман Євгенія Віталіївна, керівник психологічного напряму</t>
  </si>
  <si>
    <t>Гречка-Максимова Людмила Геннадіївна, адміністратор, піар-менеджер проєкту</t>
  </si>
  <si>
    <t>Михалик Марина Євгенівна, бухгалтер проєкту</t>
  </si>
  <si>
    <t>Лаврентьєв Юрій Олександрович, загальна координація проєкту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</si>
  <si>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</si>
  <si>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</si>
  <si>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</si>
  <si>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</si>
  <si>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</si>
  <si>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</si>
  <si>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</si>
  <si>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</si>
  <si>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</si>
  <si>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</si>
  <si>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</si>
  <si>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</si>
  <si>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</si>
  <si>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</si>
  <si>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3.1.18</t>
  </si>
  <si>
    <t>3.1.19</t>
  </si>
  <si>
    <t>3.1.20</t>
  </si>
  <si>
    <t>3.1.21</t>
  </si>
  <si>
    <t>3.1.22</t>
  </si>
  <si>
    <t>3.1.23</t>
  </si>
  <si>
    <t>3.1.24</t>
  </si>
  <si>
    <t>3.1.25</t>
  </si>
  <si>
    <t>3.1.26</t>
  </si>
  <si>
    <t>3.1.27</t>
  </si>
  <si>
    <t>3.1.28</t>
  </si>
  <si>
    <t>3.1.29</t>
  </si>
  <si>
    <t>3.1.30</t>
  </si>
  <si>
    <t>3.1.31</t>
  </si>
  <si>
    <t>3.1.32</t>
  </si>
  <si>
    <t>3.1.33</t>
  </si>
  <si>
    <t>3.1.34</t>
  </si>
  <si>
    <t>3.1.35</t>
  </si>
  <si>
    <t>3.1.36</t>
  </si>
  <si>
    <t>4.2.4</t>
  </si>
  <si>
    <t>4.2.5</t>
  </si>
  <si>
    <t>4.2.6</t>
  </si>
  <si>
    <t>4.2.7</t>
  </si>
  <si>
    <t>4.2.8</t>
  </si>
  <si>
    <t>4.2.9</t>
  </si>
  <si>
    <t>діб</t>
  </si>
  <si>
    <t>годин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</si>
  <si>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</si>
  <si>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</si>
  <si>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</si>
  <si>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</si>
  <si>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</si>
  <si>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</si>
  <si>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</si>
  <si>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</si>
  <si>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</si>
  <si>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</si>
  <si>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</si>
  <si>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</si>
  <si>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</si>
  <si>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</si>
  <si>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</si>
  <si>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</si>
  <si>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</si>
  <si>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6.1.21</t>
  </si>
  <si>
    <t>6.1.22</t>
  </si>
  <si>
    <t>6.1.23</t>
  </si>
  <si>
    <t>6.1.24</t>
  </si>
  <si>
    <t>6.1.25</t>
  </si>
  <si>
    <t>6.1.26</t>
  </si>
  <si>
    <t>6.1.27</t>
  </si>
  <si>
    <t>6.1.28</t>
  </si>
  <si>
    <t>6.1.29</t>
  </si>
  <si>
    <t>6.1.30</t>
  </si>
  <si>
    <t>6.1.31</t>
  </si>
  <si>
    <t>6.1.32</t>
  </si>
  <si>
    <t>6.1.33</t>
  </si>
  <si>
    <t>кг</t>
  </si>
  <si>
    <t>13.4.9</t>
  </si>
  <si>
    <t>13.4.10</t>
  </si>
  <si>
    <t>13.4.11</t>
  </si>
  <si>
    <t>квиток</t>
  </si>
  <si>
    <t>Фізична особа - підприємець Лаврентьєв Юрій Олександрович</t>
  </si>
  <si>
    <t>MagicArt</t>
  </si>
  <si>
    <t>15 жовтня 2025</t>
  </si>
  <si>
    <t>ЛОТ 2. Безбар’єрне суспільство</t>
  </si>
  <si>
    <t>Стійкість суспільства через культуру</t>
  </si>
  <si>
    <t>Акт №1 від 01.07.24
Акт №2 від 01.08.24
Акт №3 від 01.09.24
Акт №4 від 01.10.24
Акт №5 від 15.10.24</t>
  </si>
  <si>
    <t>1087,1089,1090 від 10.07
1123,1125.1126 від 04.08
1155,1164,1168 від 04.09
1192,1202,1212 від 03.10</t>
  </si>
  <si>
    <t>1092,1092,1093 від 10.07
1127,1128,1129 від 04.08
1154,1162,1166 від 04.09
1196,1200,1203 від 03.10</t>
  </si>
  <si>
    <t>0106-6 від 15 червня 2024р</t>
  </si>
  <si>
    <t>0106-4 від 15 червня 2024р</t>
  </si>
  <si>
    <t>0106-3 від 01 червня 2025р</t>
  </si>
  <si>
    <t>0106-2 від 01 червня 2025р</t>
  </si>
  <si>
    <t>0106-1 від 01 червня 2025р</t>
  </si>
  <si>
    <t>1099,1101,1102 від 10.07
1135,1137,1138 від 04.08
1165,1169,1171 від 04.09
1194,1208,1211 від 03.10</t>
  </si>
  <si>
    <t>0106-5 від 15 червня 2024р</t>
  </si>
  <si>
    <t>1095,1097,1098 від 10.07
1131,1133,1134 від 04.08
1160,1167,1170 від 04.09
1195,1210,1219 від 03.10</t>
  </si>
  <si>
    <t>0106-7 від 15 червня 2024р</t>
  </si>
  <si>
    <t>1103,1104,1106 від 10.07
1139,1140,1142 від 04.08
1156,1161,1180 від 04.09
1198,1199,1205 від 03.10</t>
  </si>
  <si>
    <t>Платіжна інструкція №
1107 від 14.07
1144 від 05.08
1182 від 05.09
1220 від 03.10</t>
  </si>
  <si>
    <t>1114 від 30.07</t>
  </si>
  <si>
    <t>Акт№1 від 24.07.25р.
Акт№2 від 29.08.25р.</t>
  </si>
  <si>
    <t>1108 від 18.07</t>
  </si>
  <si>
    <t>Договір №2406/2 від 24.06.25р.</t>
  </si>
  <si>
    <t>Акт №1 від 30.08.25р.</t>
  </si>
  <si>
    <t>Акт №1 від 30.09.25р.</t>
  </si>
  <si>
    <t>1151 від 03.09.25</t>
  </si>
  <si>
    <t xml:space="preserve">КсилофонMaxtone WX01
</t>
  </si>
  <si>
    <t xml:space="preserve">Договір№ 1706/1УКФ від  від 17 червня 2025 р. </t>
  </si>
  <si>
    <t>Накладна  №БІВ-44/06 від 26.06.2025 р.</t>
  </si>
  <si>
    <t>1149 від 01.09.25р</t>
  </si>
  <si>
    <t>Розвиваючий музичний інструмент дерев'яне яйце шейкер</t>
  </si>
  <si>
    <t>Розвиваюча музична іграшка Казу</t>
  </si>
  <si>
    <t xml:space="preserve">Договір№ 1706/2УКФ від  від 17 червня 2025 р. </t>
  </si>
  <si>
    <t>Накладна No 44-17/06 від 27.06.2025р.</t>
  </si>
  <si>
    <t>1148 від 01.09.25р</t>
  </si>
  <si>
    <t>1147 від 01.09</t>
  </si>
  <si>
    <t>Договір №2306/1УКФ від 23.06.25</t>
  </si>
  <si>
    <t>Договір №2706/1УКФ від 27 червня 2025р.</t>
  </si>
  <si>
    <t>Видаткова No 36/К від 27.06.2025 р.</t>
  </si>
  <si>
    <t xml:space="preserve">Договір № 1606/1КФ   
 від 16 червня 2025 р. </t>
  </si>
  <si>
    <t>1181 від 05.09.25р</t>
  </si>
  <si>
    <t>Накладна №32 від 23 червня 2025р.</t>
  </si>
  <si>
    <t>Договір № 2609/1УКФ  
від 26 вересня 2025 р.</t>
  </si>
  <si>
    <t>Акт №1 від 29.09.25р.</t>
  </si>
  <si>
    <t>1190 від 03.10.25р.</t>
  </si>
  <si>
    <t>Договор № 1408/2УКФ   
 від 14 серпня 2025 р</t>
  </si>
  <si>
    <t xml:space="preserve">Акт №1 від 29.08.25р.
</t>
  </si>
  <si>
    <t>1152 від 03.09.25р.</t>
  </si>
  <si>
    <t>1113 від 25.07.25р.
1150 від 03.09.25р.</t>
  </si>
  <si>
    <t xml:space="preserve">Договір № 0306/2УКФ від від 03 червня 2025 р.    </t>
  </si>
  <si>
    <t>Акт №1 від 30.09.2025р.</t>
  </si>
  <si>
    <t>1146 від 14.08.25р.</t>
  </si>
  <si>
    <t xml:space="preserve">Договір № 0306/3УКФ   
 від 03 червня 2025р. </t>
  </si>
  <si>
    <t xml:space="preserve">Договір № 2107/1УКФ   
 від 21 липня 2025 р. </t>
  </si>
  <si>
    <t>Акт №1 від 26.07.25р</t>
  </si>
  <si>
    <t>1112 від 25.07.25р.</t>
  </si>
  <si>
    <t>Акт № 1 від 29.08.2025</t>
  </si>
  <si>
    <t>Договор №28 від 23.07.25р
Договір № 29 від 29.08.25р.</t>
  </si>
  <si>
    <t>Один запланований виїзд було скасовано у зв'язку з рішенням проведення Свята Івана Купала на подвір'ї центру, поряд з укриттям через ворожий обстріл міста у день свята</t>
  </si>
  <si>
    <t>Невелике здорощення оренди обладнання вдалося перекрити за рахунок економії на оренді транспорту</t>
  </si>
  <si>
    <t>реквізити договору про надання гранту № 8INC21-35577 від 02.06.2025</t>
  </si>
  <si>
    <t>Мунтян А.А., 3698903441</t>
  </si>
  <si>
    <t>Кочерга Є.В., 3027611109</t>
  </si>
  <si>
    <t>Вареник Н.С., 3123711140</t>
  </si>
  <si>
    <t>Гречка-Максимова Л.Г., 3413808383</t>
  </si>
  <si>
    <t>Михалик М.Є., 2641612602</t>
  </si>
  <si>
    <t>Свіщова Ю.Г., 2908906949</t>
  </si>
  <si>
    <t xml:space="preserve"> Шаліхман Є.В., 3171919929</t>
  </si>
  <si>
    <t>ФОП Лаврентьєв Юрій Олександрович, 2230511437</t>
  </si>
  <si>
    <t>ФОП Шаїнський Михайло Валерійович, 2490010930</t>
  </si>
  <si>
    <t>Товариство з обмеженою відповідальністю "АТП 11231", 37211713</t>
  </si>
  <si>
    <t>ФОП Васильченко Олена Сергіївна, 2918501547</t>
  </si>
  <si>
    <t>ФОП Коновалова Олена Григорівна, 304617041</t>
  </si>
  <si>
    <t>ФОП Плохута Катерина Вячеславівна, 2636217467</t>
  </si>
  <si>
    <t>ФОП Борисова Ірина Вікторівна, 2727816548</t>
  </si>
  <si>
    <t>ФОП Сігарьов Віталій Костянтинович, 3204919975</t>
  </si>
  <si>
    <t>ФОП Моісєєва Лариса Олександрівна, 2524818203</t>
  </si>
  <si>
    <t>ФОП Лавринець Яна Олександрівна, 3331812644</t>
  </si>
  <si>
    <t>Дніровський міський театр ляльок, 26005644</t>
  </si>
  <si>
    <t>ФОП Санін Павло Сергійович, 3194919452</t>
  </si>
  <si>
    <t>АФ "РЕСУРС - АУДИТ" , 23647230</t>
  </si>
  <si>
    <t>Договір  № 07/10-2025-1 Грант  від 07.10.2025</t>
  </si>
  <si>
    <t>Акт № 1 від 15.10.2025</t>
  </si>
  <si>
    <t>до Договору про надання гранту № 8INC21-35577</t>
  </si>
  <si>
    <t>від "02" червня 2025 року</t>
  </si>
  <si>
    <t>Фізична особа - підприємець</t>
  </si>
  <si>
    <t>Лаврентьєв Юрій Олександрович</t>
  </si>
  <si>
    <t>1083,1084,1085 від 10.07 
1119,1120,1121 від 04.08
1157,1158,1173 від 04.09
1193,1207,1218 від 03.10, 
1225, 1228, 1232 від 15.10</t>
  </si>
  <si>
    <t>1079,1081,1082 від 10.07
1115,1117,1118 від 04.08
1163,1174,1177 від 04.09
1197,1201,1217 від 03.10, 
1226, 1227, 1231 від 15.10</t>
  </si>
  <si>
    <t>1086,1080,1088,1094,1100,1097,1105 від 10.07
1122,1116,1124,1130,1137,1133,1141 від 04.08
1176,1178,1153,1179,1159,1160,11172 від 04.09
1215,1214,1204,1213,1206,1216,1209 від 03.10
1229, 1230 від 15.10</t>
  </si>
  <si>
    <t>1107 від 14.07
1144 від 05.08
1182 від 05.09
1220 від 03.10
1224 від 15.10</t>
  </si>
  <si>
    <t>1223 від 15.10.2025</t>
  </si>
  <si>
    <t>02 червня 2025</t>
  </si>
  <si>
    <t>за період з 02 червня по 15 жовтня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</si>
</sst>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5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1"/>
      <color rgb="FFFF0000"/>
      <name val="Calibri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</font>
    <font>
      <b/>
      <sz val="14"/>
      <color theme="1"/>
      <name val="Calibri"/>
      <family val="2"/>
    </font>
    <font>
      <vertAlign val="superscript"/>
      <sz val="14"/>
      <color theme="1"/>
      <name val="Calibri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</font>
    <font>
      <b/>
      <sz val="1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EFD9"/>
      </patternFill>
    </fill>
    <fill>
      <patternFill patternType="solid">
        <fgColor rgb="FFFFFFFF"/>
        <bgColor rgb="FF000000"/>
      </patternFill>
    </fill>
  </fills>
  <borders count="1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0" fillId="0" borderId="44"/>
  </cellStyleXfs>
  <cellXfs count="46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/>
    <xf numFmtId="10" fontId="8" fillId="0" borderId="0" xfId="0" applyNumberFormat="1" applyFont="1"/>
    <xf numFmtId="4" fontId="8" fillId="0" borderId="0" xfId="0" applyNumberFormat="1" applyFont="1"/>
    <xf numFmtId="10" fontId="3" fillId="0" borderId="0" xfId="0" applyNumberFormat="1" applyFont="1"/>
    <xf numFmtId="4" fontId="3" fillId="0" borderId="0" xfId="0" applyNumberFormat="1" applyFont="1"/>
    <xf numFmtId="10" fontId="10" fillId="0" borderId="0" xfId="0" applyNumberFormat="1" applyFont="1"/>
    <xf numFmtId="4" fontId="10" fillId="0" borderId="0" xfId="0" applyNumberFormat="1" applyFont="1"/>
    <xf numFmtId="0" fontId="11" fillId="0" borderId="0" xfId="0" applyFont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 wrapText="1"/>
    </xf>
    <xf numFmtId="10" fontId="10" fillId="0" borderId="11" xfId="0" applyNumberFormat="1" applyFont="1" applyBorder="1" applyAlignment="1">
      <alignment horizontal="center" vertical="center" wrapText="1"/>
    </xf>
    <xf numFmtId="14" fontId="6" fillId="0" borderId="0" xfId="0" applyNumberFormat="1" applyFont="1"/>
    <xf numFmtId="10" fontId="10" fillId="0" borderId="10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10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 wrapText="1"/>
    </xf>
    <xf numFmtId="10" fontId="11" fillId="0" borderId="10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10" fontId="10" fillId="0" borderId="2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10" fontId="10" fillId="0" borderId="22" xfId="0" applyNumberFormat="1" applyFont="1" applyBorder="1" applyAlignment="1">
      <alignment horizontal="center" vertical="center"/>
    </xf>
    <xf numFmtId="10" fontId="11" fillId="0" borderId="20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10" fontId="10" fillId="0" borderId="24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4" fontId="10" fillId="0" borderId="24" xfId="0" applyNumberFormat="1" applyFont="1" applyBorder="1" applyAlignment="1">
      <alignment horizontal="center" vertical="center"/>
    </xf>
    <xf numFmtId="4" fontId="10" fillId="0" borderId="26" xfId="0" applyNumberFormat="1" applyFont="1" applyBorder="1" applyAlignment="1">
      <alignment horizontal="center" vertical="center"/>
    </xf>
    <xf numFmtId="10" fontId="10" fillId="0" borderId="26" xfId="0" applyNumberFormat="1" applyFont="1" applyBorder="1" applyAlignment="1">
      <alignment horizontal="center" vertical="center"/>
    </xf>
    <xf numFmtId="10" fontId="15" fillId="0" borderId="24" xfId="0" applyNumberFormat="1" applyFont="1" applyBorder="1" applyAlignment="1">
      <alignment horizontal="center" vertical="center"/>
    </xf>
    <xf numFmtId="4" fontId="11" fillId="0" borderId="25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10" fontId="10" fillId="0" borderId="28" xfId="0" applyNumberFormat="1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4" fontId="10" fillId="0" borderId="28" xfId="0" applyNumberFormat="1" applyFont="1" applyBorder="1" applyAlignment="1">
      <alignment horizontal="center" vertical="center"/>
    </xf>
    <xf numFmtId="4" fontId="10" fillId="0" borderId="30" xfId="0" applyNumberFormat="1" applyFont="1" applyBorder="1" applyAlignment="1">
      <alignment horizontal="center" vertical="center"/>
    </xf>
    <xf numFmtId="10" fontId="10" fillId="0" borderId="30" xfId="0" applyNumberFormat="1" applyFont="1" applyBorder="1" applyAlignment="1">
      <alignment horizontal="center" vertical="center"/>
    </xf>
    <xf numFmtId="10" fontId="15" fillId="0" borderId="28" xfId="0" applyNumberFormat="1" applyFont="1" applyBorder="1" applyAlignment="1">
      <alignment horizontal="center" vertical="center"/>
    </xf>
    <xf numFmtId="4" fontId="11" fillId="0" borderId="29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10" fontId="10" fillId="0" borderId="31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4" fontId="10" fillId="0" borderId="16" xfId="0" applyNumberFormat="1" applyFont="1" applyBorder="1" applyAlignment="1">
      <alignment horizontal="center" vertical="center"/>
    </xf>
    <xf numFmtId="4" fontId="10" fillId="0" borderId="18" xfId="0" applyNumberFormat="1" applyFont="1" applyBorder="1" applyAlignment="1">
      <alignment horizontal="center" vertical="center"/>
    </xf>
    <xf numFmtId="10" fontId="10" fillId="0" borderId="18" xfId="0" applyNumberFormat="1" applyFont="1" applyBorder="1" applyAlignment="1">
      <alignment horizontal="center" vertical="center"/>
    </xf>
    <xf numFmtId="10" fontId="10" fillId="0" borderId="16" xfId="0" applyNumberFormat="1" applyFont="1" applyBorder="1" applyAlignment="1">
      <alignment horizontal="center" vertical="center"/>
    </xf>
    <xf numFmtId="10" fontId="15" fillId="0" borderId="16" xfId="0" applyNumberFormat="1" applyFont="1" applyBorder="1" applyAlignment="1">
      <alignment horizontal="center" vertical="center"/>
    </xf>
    <xf numFmtId="4" fontId="11" fillId="0" borderId="17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32" xfId="0" applyFont="1" applyBorder="1"/>
    <xf numFmtId="10" fontId="14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/>
    <xf numFmtId="4" fontId="3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4" fontId="3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horizontal="right" wrapText="1"/>
    </xf>
    <xf numFmtId="4" fontId="19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4" fillId="2" borderId="40" xfId="0" applyNumberFormat="1" applyFont="1" applyFill="1" applyBorder="1" applyAlignment="1">
      <alignment horizontal="center" vertical="center" wrapText="1"/>
    </xf>
    <xf numFmtId="4" fontId="4" fillId="2" borderId="41" xfId="0" applyNumberFormat="1" applyFont="1" applyFill="1" applyBorder="1" applyAlignment="1">
      <alignment horizontal="center" vertical="center" wrapText="1"/>
    </xf>
    <xf numFmtId="4" fontId="4" fillId="2" borderId="42" xfId="0" applyNumberFormat="1" applyFont="1" applyFill="1" applyBorder="1" applyAlignment="1">
      <alignment horizontal="center" vertical="center" wrapText="1"/>
    </xf>
    <xf numFmtId="164" fontId="4" fillId="2" borderId="43" xfId="0" applyNumberFormat="1" applyFont="1" applyFill="1" applyBorder="1" applyAlignment="1">
      <alignment horizontal="center" vertical="center" wrapText="1"/>
    </xf>
    <xf numFmtId="164" fontId="4" fillId="2" borderId="44" xfId="0" applyNumberFormat="1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 wrapText="1"/>
    </xf>
    <xf numFmtId="3" fontId="4" fillId="3" borderId="40" xfId="0" applyNumberFormat="1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vertical="center"/>
    </xf>
    <xf numFmtId="0" fontId="20" fillId="4" borderId="46" xfId="0" applyFont="1" applyFill="1" applyBorder="1" applyAlignment="1">
      <alignment horizontal="center" vertical="center"/>
    </xf>
    <xf numFmtId="0" fontId="20" fillId="4" borderId="47" xfId="0" applyFont="1" applyFill="1" applyBorder="1" applyAlignment="1">
      <alignment vertical="center" wrapText="1"/>
    </xf>
    <xf numFmtId="0" fontId="6" fillId="4" borderId="47" xfId="0" applyFont="1" applyFill="1" applyBorder="1" applyAlignment="1">
      <alignment horizontal="center" vertical="center"/>
    </xf>
    <xf numFmtId="4" fontId="6" fillId="4" borderId="47" xfId="0" applyNumberFormat="1" applyFont="1" applyFill="1" applyBorder="1" applyAlignment="1">
      <alignment horizontal="right" vertical="center"/>
    </xf>
    <xf numFmtId="4" fontId="21" fillId="4" borderId="47" xfId="0" applyNumberFormat="1" applyFont="1" applyFill="1" applyBorder="1" applyAlignment="1">
      <alignment horizontal="right" vertical="center"/>
    </xf>
    <xf numFmtId="0" fontId="6" fillId="4" borderId="42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5" borderId="48" xfId="0" applyFont="1" applyFill="1" applyBorder="1" applyAlignment="1">
      <alignment vertical="center"/>
    </xf>
    <xf numFmtId="0" fontId="4" fillId="5" borderId="41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vertical="center"/>
    </xf>
    <xf numFmtId="0" fontId="3" fillId="5" borderId="46" xfId="0" applyFont="1" applyFill="1" applyBorder="1" applyAlignment="1">
      <alignment horizontal="center" vertical="center"/>
    </xf>
    <xf numFmtId="4" fontId="3" fillId="5" borderId="46" xfId="0" applyNumberFormat="1" applyFont="1" applyFill="1" applyBorder="1" applyAlignment="1">
      <alignment horizontal="right" vertical="center"/>
    </xf>
    <xf numFmtId="4" fontId="17" fillId="5" borderId="46" xfId="0" applyNumberFormat="1" applyFont="1" applyFill="1" applyBorder="1" applyAlignment="1">
      <alignment horizontal="right" vertical="center"/>
    </xf>
    <xf numFmtId="0" fontId="3" fillId="5" borderId="49" xfId="0" applyFont="1" applyFill="1" applyBorder="1" applyAlignment="1">
      <alignment vertical="center"/>
    </xf>
    <xf numFmtId="165" fontId="4" fillId="6" borderId="50" xfId="0" applyNumberFormat="1" applyFont="1" applyFill="1" applyBorder="1" applyAlignment="1">
      <alignment vertical="top"/>
    </xf>
    <xf numFmtId="49" fontId="4" fillId="6" borderId="51" xfId="0" applyNumberFormat="1" applyFont="1" applyFill="1" applyBorder="1" applyAlignment="1">
      <alignment horizontal="center" vertical="top"/>
    </xf>
    <xf numFmtId="0" fontId="22" fillId="6" borderId="52" xfId="0" applyFont="1" applyFill="1" applyBorder="1" applyAlignment="1">
      <alignment vertical="top" wrapText="1"/>
    </xf>
    <xf numFmtId="0" fontId="4" fillId="6" borderId="53" xfId="0" applyFont="1" applyFill="1" applyBorder="1" applyAlignment="1">
      <alignment horizontal="center" vertical="top"/>
    </xf>
    <xf numFmtId="4" fontId="4" fillId="6" borderId="54" xfId="0" applyNumberFormat="1" applyFont="1" applyFill="1" applyBorder="1" applyAlignment="1">
      <alignment horizontal="right" vertical="top"/>
    </xf>
    <xf numFmtId="4" fontId="4" fillId="6" borderId="55" xfId="0" applyNumberFormat="1" applyFont="1" applyFill="1" applyBorder="1" applyAlignment="1">
      <alignment horizontal="right" vertical="top"/>
    </xf>
    <xf numFmtId="4" fontId="4" fillId="6" borderId="56" xfId="0" applyNumberFormat="1" applyFont="1" applyFill="1" applyBorder="1" applyAlignment="1">
      <alignment horizontal="right" vertical="top"/>
    </xf>
    <xf numFmtId="4" fontId="17" fillId="6" borderId="57" xfId="0" applyNumberFormat="1" applyFont="1" applyFill="1" applyBorder="1" applyAlignment="1">
      <alignment horizontal="right" vertical="top"/>
    </xf>
    <xf numFmtId="10" fontId="17" fillId="6" borderId="57" xfId="0" applyNumberFormat="1" applyFont="1" applyFill="1" applyBorder="1" applyAlignment="1">
      <alignment horizontal="right" vertical="top"/>
    </xf>
    <xf numFmtId="0" fontId="4" fillId="6" borderId="56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165" fontId="4" fillId="0" borderId="58" xfId="0" applyNumberFormat="1" applyFont="1" applyBorder="1" applyAlignment="1">
      <alignment vertical="top"/>
    </xf>
    <xf numFmtId="49" fontId="5" fillId="0" borderId="23" xfId="0" applyNumberFormat="1" applyFont="1" applyBorder="1" applyAlignment="1">
      <alignment horizontal="center" vertical="top"/>
    </xf>
    <xf numFmtId="0" fontId="7" fillId="0" borderId="59" xfId="0" applyFont="1" applyBorder="1" applyAlignment="1">
      <alignment vertical="top" wrapText="1"/>
    </xf>
    <xf numFmtId="0" fontId="3" fillId="0" borderId="58" xfId="0" applyFont="1" applyBorder="1" applyAlignment="1">
      <alignment horizontal="center" vertical="top"/>
    </xf>
    <xf numFmtId="4" fontId="3" fillId="0" borderId="24" xfId="0" applyNumberFormat="1" applyFont="1" applyBorder="1" applyAlignment="1">
      <alignment horizontal="right" vertical="top"/>
    </xf>
    <xf numFmtId="4" fontId="3" fillId="0" borderId="26" xfId="0" applyNumberFormat="1" applyFont="1" applyBorder="1" applyAlignment="1">
      <alignment horizontal="right" vertical="top"/>
    </xf>
    <xf numFmtId="4" fontId="3" fillId="0" borderId="25" xfId="0" applyNumberFormat="1" applyFont="1" applyBorder="1" applyAlignment="1">
      <alignment horizontal="right" vertical="top"/>
    </xf>
    <xf numFmtId="4" fontId="17" fillId="0" borderId="60" xfId="0" applyNumberFormat="1" applyFont="1" applyBorder="1" applyAlignment="1">
      <alignment horizontal="right" vertical="top"/>
    </xf>
    <xf numFmtId="4" fontId="17" fillId="0" borderId="61" xfId="0" applyNumberFormat="1" applyFont="1" applyBorder="1" applyAlignment="1">
      <alignment horizontal="right" vertical="top"/>
    </xf>
    <xf numFmtId="10" fontId="17" fillId="0" borderId="61" xfId="0" applyNumberFormat="1" applyFont="1" applyBorder="1" applyAlignment="1">
      <alignment horizontal="right" vertical="top"/>
    </xf>
    <xf numFmtId="0" fontId="3" fillId="0" borderId="25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165" fontId="4" fillId="0" borderId="62" xfId="0" applyNumberFormat="1" applyFont="1" applyBorder="1" applyAlignment="1">
      <alignment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62" xfId="0" applyFont="1" applyBorder="1" applyAlignment="1">
      <alignment horizontal="center" vertical="top"/>
    </xf>
    <xf numFmtId="4" fontId="3" fillId="0" borderId="63" xfId="0" applyNumberFormat="1" applyFont="1" applyBorder="1" applyAlignment="1">
      <alignment horizontal="right" vertical="top"/>
    </xf>
    <xf numFmtId="4" fontId="3" fillId="0" borderId="64" xfId="0" applyNumberFormat="1" applyFont="1" applyBorder="1" applyAlignment="1">
      <alignment horizontal="right" vertical="top"/>
    </xf>
    <xf numFmtId="4" fontId="3" fillId="0" borderId="65" xfId="0" applyNumberFormat="1" applyFont="1" applyBorder="1" applyAlignment="1">
      <alignment horizontal="right" vertical="top"/>
    </xf>
    <xf numFmtId="4" fontId="17" fillId="0" borderId="66" xfId="0" applyNumberFormat="1" applyFont="1" applyBorder="1" applyAlignment="1">
      <alignment horizontal="right" vertical="top"/>
    </xf>
    <xf numFmtId="0" fontId="3" fillId="0" borderId="65" xfId="0" applyFont="1" applyBorder="1" applyAlignment="1">
      <alignment vertical="top" wrapText="1"/>
    </xf>
    <xf numFmtId="0" fontId="22" fillId="6" borderId="67" xfId="0" applyFont="1" applyFill="1" applyBorder="1" applyAlignment="1">
      <alignment vertical="top" wrapText="1"/>
    </xf>
    <xf numFmtId="0" fontId="4" fillId="6" borderId="50" xfId="0" applyFont="1" applyFill="1" applyBorder="1" applyAlignment="1">
      <alignment horizontal="center" vertical="top"/>
    </xf>
    <xf numFmtId="4" fontId="4" fillId="6" borderId="68" xfId="0" applyNumberFormat="1" applyFont="1" applyFill="1" applyBorder="1" applyAlignment="1">
      <alignment horizontal="right" vertical="top"/>
    </xf>
    <xf numFmtId="4" fontId="4" fillId="6" borderId="69" xfId="0" applyNumberFormat="1" applyFont="1" applyFill="1" applyBorder="1" applyAlignment="1">
      <alignment horizontal="right" vertical="top"/>
    </xf>
    <xf numFmtId="4" fontId="4" fillId="6" borderId="70" xfId="0" applyNumberFormat="1" applyFont="1" applyFill="1" applyBorder="1" applyAlignment="1">
      <alignment horizontal="right" vertical="top"/>
    </xf>
    <xf numFmtId="4" fontId="3" fillId="6" borderId="70" xfId="0" applyNumberFormat="1" applyFont="1" applyFill="1" applyBorder="1" applyAlignment="1">
      <alignment horizontal="right" vertical="top"/>
    </xf>
    <xf numFmtId="0" fontId="4" fillId="6" borderId="70" xfId="0" applyFont="1" applyFill="1" applyBorder="1" applyAlignment="1">
      <alignment vertical="top" wrapText="1"/>
    </xf>
    <xf numFmtId="165" fontId="4" fillId="0" borderId="71" xfId="0" applyNumberFormat="1" applyFont="1" applyBorder="1" applyAlignment="1">
      <alignment vertical="top"/>
    </xf>
    <xf numFmtId="0" fontId="3" fillId="0" borderId="71" xfId="0" applyFont="1" applyBorder="1" applyAlignment="1">
      <alignment horizontal="center" vertical="top"/>
    </xf>
    <xf numFmtId="4" fontId="3" fillId="0" borderId="28" xfId="0" applyNumberFormat="1" applyFont="1" applyBorder="1" applyAlignment="1">
      <alignment horizontal="right" vertical="top"/>
    </xf>
    <xf numFmtId="4" fontId="3" fillId="0" borderId="30" xfId="0" applyNumberFormat="1" applyFont="1" applyBorder="1" applyAlignment="1">
      <alignment horizontal="right" vertical="top"/>
    </xf>
    <xf numFmtId="4" fontId="3" fillId="0" borderId="29" xfId="0" applyNumberFormat="1" applyFont="1" applyBorder="1" applyAlignment="1">
      <alignment horizontal="right" vertical="top"/>
    </xf>
    <xf numFmtId="0" fontId="3" fillId="0" borderId="29" xfId="0" applyFont="1" applyBorder="1" applyAlignment="1">
      <alignment vertical="top" wrapText="1"/>
    </xf>
    <xf numFmtId="0" fontId="23" fillId="6" borderId="67" xfId="0" applyFont="1" applyFill="1" applyBorder="1" applyAlignment="1">
      <alignment vertical="top" wrapText="1"/>
    </xf>
    <xf numFmtId="49" fontId="5" fillId="0" borderId="72" xfId="0" applyNumberFormat="1" applyFont="1" applyBorder="1" applyAlignment="1">
      <alignment horizontal="center" vertical="top"/>
    </xf>
    <xf numFmtId="49" fontId="5" fillId="6" borderId="51" xfId="0" applyNumberFormat="1" applyFont="1" applyFill="1" applyBorder="1" applyAlignment="1">
      <alignment horizontal="center" vertical="top"/>
    </xf>
    <xf numFmtId="165" fontId="4" fillId="0" borderId="73" xfId="0" applyNumberFormat="1" applyFont="1" applyBorder="1" applyAlignment="1">
      <alignment vertical="top"/>
    </xf>
    <xf numFmtId="49" fontId="5" fillId="0" borderId="19" xfId="0" applyNumberFormat="1" applyFont="1" applyBorder="1" applyAlignment="1">
      <alignment horizontal="center" vertical="top"/>
    </xf>
    <xf numFmtId="0" fontId="3" fillId="0" borderId="73" xfId="0" applyFont="1" applyBorder="1" applyAlignment="1">
      <alignment horizontal="center" vertical="top"/>
    </xf>
    <xf numFmtId="4" fontId="3" fillId="0" borderId="20" xfId="0" applyNumberFormat="1" applyFont="1" applyBorder="1" applyAlignment="1">
      <alignment horizontal="right" vertical="top"/>
    </xf>
    <xf numFmtId="4" fontId="3" fillId="0" borderId="22" xfId="0" applyNumberFormat="1" applyFont="1" applyBorder="1" applyAlignment="1">
      <alignment horizontal="right" vertical="top"/>
    </xf>
    <xf numFmtId="4" fontId="3" fillId="0" borderId="21" xfId="0" applyNumberFormat="1" applyFont="1" applyBorder="1" applyAlignment="1">
      <alignment horizontal="right" vertical="top"/>
    </xf>
    <xf numFmtId="0" fontId="3" fillId="0" borderId="21" xfId="0" applyFont="1" applyBorder="1" applyAlignment="1">
      <alignment vertical="top" wrapText="1"/>
    </xf>
    <xf numFmtId="0" fontId="3" fillId="0" borderId="74" xfId="0" applyFont="1" applyBorder="1" applyAlignment="1">
      <alignment vertical="top" wrapText="1"/>
    </xf>
    <xf numFmtId="0" fontId="7" fillId="0" borderId="74" xfId="0" applyFont="1" applyBorder="1" applyAlignment="1">
      <alignment vertical="top" wrapText="1"/>
    </xf>
    <xf numFmtId="4" fontId="17" fillId="0" borderId="75" xfId="0" applyNumberFormat="1" applyFont="1" applyBorder="1" applyAlignment="1">
      <alignment horizontal="right" vertical="top"/>
    </xf>
    <xf numFmtId="165" fontId="22" fillId="7" borderId="45" xfId="0" applyNumberFormat="1" applyFont="1" applyFill="1" applyBorder="1" applyAlignment="1">
      <alignment vertical="center"/>
    </xf>
    <xf numFmtId="165" fontId="4" fillId="7" borderId="46" xfId="0" applyNumberFormat="1" applyFont="1" applyFill="1" applyBorder="1" applyAlignment="1">
      <alignment horizontal="center" vertical="center"/>
    </xf>
    <xf numFmtId="0" fontId="4" fillId="7" borderId="46" xfId="0" applyFont="1" applyFill="1" applyBorder="1" applyAlignment="1">
      <alignment vertical="center" wrapText="1"/>
    </xf>
    <xf numFmtId="0" fontId="4" fillId="7" borderId="49" xfId="0" applyFont="1" applyFill="1" applyBorder="1" applyAlignment="1">
      <alignment horizontal="center" vertical="center"/>
    </xf>
    <xf numFmtId="4" fontId="4" fillId="2" borderId="47" xfId="0" applyNumberFormat="1" applyFont="1" applyFill="1" applyBorder="1" applyAlignment="1">
      <alignment horizontal="right" vertical="center"/>
    </xf>
    <xf numFmtId="4" fontId="4" fillId="7" borderId="18" xfId="0" applyNumberFormat="1" applyFont="1" applyFill="1" applyBorder="1" applyAlignment="1">
      <alignment horizontal="right" vertical="center"/>
    </xf>
    <xf numFmtId="4" fontId="4" fillId="7" borderId="76" xfId="0" applyNumberFormat="1" applyFont="1" applyFill="1" applyBorder="1" applyAlignment="1">
      <alignment horizontal="right" vertical="center"/>
    </xf>
    <xf numFmtId="4" fontId="4" fillId="7" borderId="77" xfId="0" applyNumberFormat="1" applyFont="1" applyFill="1" applyBorder="1" applyAlignment="1">
      <alignment horizontal="right" vertical="center"/>
    </xf>
    <xf numFmtId="4" fontId="4" fillId="7" borderId="78" xfId="0" applyNumberFormat="1" applyFont="1" applyFill="1" applyBorder="1" applyAlignment="1">
      <alignment horizontal="right" vertical="center"/>
    </xf>
    <xf numFmtId="4" fontId="4" fillId="7" borderId="15" xfId="0" applyNumberFormat="1" applyFont="1" applyFill="1" applyBorder="1" applyAlignment="1">
      <alignment horizontal="right" vertical="center"/>
    </xf>
    <xf numFmtId="4" fontId="4" fillId="7" borderId="42" xfId="0" applyNumberFormat="1" applyFont="1" applyFill="1" applyBorder="1" applyAlignment="1">
      <alignment horizontal="right" vertical="center"/>
    </xf>
    <xf numFmtId="0" fontId="4" fillId="7" borderId="41" xfId="0" applyFont="1" applyFill="1" applyBorder="1" applyAlignment="1">
      <alignment vertical="center" wrapText="1"/>
    </xf>
    <xf numFmtId="0" fontId="4" fillId="5" borderId="79" xfId="0" applyFont="1" applyFill="1" applyBorder="1" applyAlignment="1">
      <alignment vertical="center"/>
    </xf>
    <xf numFmtId="0" fontId="5" fillId="5" borderId="80" xfId="0" applyFont="1" applyFill="1" applyBorder="1" applyAlignment="1">
      <alignment horizontal="center" vertical="center"/>
    </xf>
    <xf numFmtId="0" fontId="4" fillId="5" borderId="81" xfId="0" applyFont="1" applyFill="1" applyBorder="1" applyAlignment="1">
      <alignment vertical="center"/>
    </xf>
    <xf numFmtId="0" fontId="3" fillId="5" borderId="81" xfId="0" applyFont="1" applyFill="1" applyBorder="1" applyAlignment="1">
      <alignment horizontal="center" vertical="center"/>
    </xf>
    <xf numFmtId="4" fontId="17" fillId="5" borderId="82" xfId="0" applyNumberFormat="1" applyFont="1" applyFill="1" applyBorder="1" applyAlignment="1">
      <alignment horizontal="right" vertical="top"/>
    </xf>
    <xf numFmtId="4" fontId="4" fillId="6" borderId="83" xfId="0" applyNumberFormat="1" applyFont="1" applyFill="1" applyBorder="1" applyAlignment="1">
      <alignment horizontal="right" vertical="top"/>
    </xf>
    <xf numFmtId="4" fontId="4" fillId="6" borderId="84" xfId="0" applyNumberFormat="1" applyFont="1" applyFill="1" applyBorder="1" applyAlignment="1">
      <alignment horizontal="right" vertical="top"/>
    </xf>
    <xf numFmtId="0" fontId="5" fillId="0" borderId="0" xfId="0" applyFont="1" applyAlignment="1">
      <alignment vertical="top"/>
    </xf>
    <xf numFmtId="4" fontId="17" fillId="6" borderId="69" xfId="0" applyNumberFormat="1" applyFont="1" applyFill="1" applyBorder="1" applyAlignment="1">
      <alignment horizontal="right" vertical="top"/>
    </xf>
    <xf numFmtId="0" fontId="3" fillId="0" borderId="59" xfId="0" applyFont="1" applyBorder="1" applyAlignment="1">
      <alignment vertical="top" wrapText="1"/>
    </xf>
    <xf numFmtId="0" fontId="7" fillId="0" borderId="85" xfId="0" applyFont="1" applyBorder="1" applyAlignment="1">
      <alignment vertical="top" wrapText="1"/>
    </xf>
    <xf numFmtId="4" fontId="4" fillId="7" borderId="86" xfId="0" applyNumberFormat="1" applyFont="1" applyFill="1" applyBorder="1" applyAlignment="1">
      <alignment horizontal="right" vertical="center"/>
    </xf>
    <xf numFmtId="4" fontId="4" fillId="7" borderId="87" xfId="0" applyNumberFormat="1" applyFont="1" applyFill="1" applyBorder="1" applyAlignment="1">
      <alignment horizontal="right" vertical="center"/>
    </xf>
    <xf numFmtId="4" fontId="17" fillId="7" borderId="42" xfId="0" applyNumberFormat="1" applyFont="1" applyFill="1" applyBorder="1" applyAlignment="1">
      <alignment horizontal="right" vertical="center"/>
    </xf>
    <xf numFmtId="0" fontId="23" fillId="6" borderId="52" xfId="0" applyFont="1" applyFill="1" applyBorder="1" applyAlignment="1">
      <alignment vertical="top" wrapText="1"/>
    </xf>
    <xf numFmtId="4" fontId="17" fillId="6" borderId="24" xfId="0" applyNumberFormat="1" applyFont="1" applyFill="1" applyBorder="1" applyAlignment="1">
      <alignment horizontal="right" vertical="top"/>
    </xf>
    <xf numFmtId="0" fontId="7" fillId="0" borderId="58" xfId="0" applyFont="1" applyBorder="1" applyAlignment="1">
      <alignment horizontal="center" vertical="top" wrapText="1"/>
    </xf>
    <xf numFmtId="4" fontId="3" fillId="0" borderId="24" xfId="0" applyNumberFormat="1" applyFont="1" applyBorder="1" applyAlignment="1">
      <alignment horizontal="right" vertical="top" wrapText="1"/>
    </xf>
    <xf numFmtId="4" fontId="3" fillId="0" borderId="26" xfId="0" applyNumberFormat="1" applyFont="1" applyBorder="1" applyAlignment="1">
      <alignment horizontal="right" vertical="top" wrapText="1"/>
    </xf>
    <xf numFmtId="4" fontId="3" fillId="0" borderId="25" xfId="0" applyNumberFormat="1" applyFont="1" applyBorder="1" applyAlignment="1">
      <alignment horizontal="right" vertical="top" wrapText="1"/>
    </xf>
    <xf numFmtId="4" fontId="3" fillId="0" borderId="63" xfId="0" applyNumberFormat="1" applyFont="1" applyBorder="1" applyAlignment="1">
      <alignment horizontal="right" vertical="top" wrapText="1"/>
    </xf>
    <xf numFmtId="4" fontId="3" fillId="0" borderId="64" xfId="0" applyNumberFormat="1" applyFont="1" applyBorder="1" applyAlignment="1">
      <alignment horizontal="right" vertical="top" wrapText="1"/>
    </xf>
    <xf numFmtId="4" fontId="3" fillId="0" borderId="65" xfId="0" applyNumberFormat="1" applyFont="1" applyBorder="1" applyAlignment="1">
      <alignment horizontal="right" vertical="top" wrapText="1"/>
    </xf>
    <xf numFmtId="0" fontId="3" fillId="0" borderId="59" xfId="0" applyFont="1" applyBorder="1" applyAlignment="1">
      <alignment horizontal="left" vertical="top" wrapText="1"/>
    </xf>
    <xf numFmtId="0" fontId="7" fillId="0" borderId="58" xfId="0" applyFont="1" applyBorder="1" applyAlignment="1">
      <alignment horizontal="center" vertical="top"/>
    </xf>
    <xf numFmtId="0" fontId="7" fillId="0" borderId="62" xfId="0" applyFont="1" applyBorder="1" applyAlignment="1">
      <alignment horizontal="center" vertical="top"/>
    </xf>
    <xf numFmtId="4" fontId="17" fillId="7" borderId="47" xfId="0" applyNumberFormat="1" applyFont="1" applyFill="1" applyBorder="1" applyAlignment="1">
      <alignment horizontal="right" vertical="center"/>
    </xf>
    <xf numFmtId="4" fontId="17" fillId="7" borderId="15" xfId="0" applyNumberFormat="1" applyFont="1" applyFill="1" applyBorder="1" applyAlignment="1">
      <alignment horizontal="right" vertical="top"/>
    </xf>
    <xf numFmtId="0" fontId="4" fillId="5" borderId="45" xfId="0" applyFont="1" applyFill="1" applyBorder="1" applyAlignment="1">
      <alignment vertical="center"/>
    </xf>
    <xf numFmtId="0" fontId="5" fillId="5" borderId="15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vertical="center"/>
    </xf>
    <xf numFmtId="4" fontId="17" fillId="5" borderId="57" xfId="0" applyNumberFormat="1" applyFont="1" applyFill="1" applyBorder="1" applyAlignment="1">
      <alignment horizontal="right" vertical="top"/>
    </xf>
    <xf numFmtId="4" fontId="17" fillId="6" borderId="90" xfId="0" applyNumberFormat="1" applyFont="1" applyFill="1" applyBorder="1" applyAlignment="1">
      <alignment horizontal="right" vertical="top"/>
    </xf>
    <xf numFmtId="0" fontId="7" fillId="0" borderId="91" xfId="0" applyFont="1" applyBorder="1" applyAlignment="1">
      <alignment vertical="top" wrapText="1"/>
    </xf>
    <xf numFmtId="0" fontId="4" fillId="6" borderId="15" xfId="0" applyFont="1" applyFill="1" applyBorder="1" applyAlignment="1">
      <alignment horizontal="center" vertical="top"/>
    </xf>
    <xf numFmtId="4" fontId="4" fillId="6" borderId="90" xfId="0" applyNumberFormat="1" applyFont="1" applyFill="1" applyBorder="1" applyAlignment="1">
      <alignment horizontal="right" vertical="top"/>
    </xf>
    <xf numFmtId="0" fontId="7" fillId="0" borderId="73" xfId="0" applyFont="1" applyBorder="1" applyAlignment="1">
      <alignment horizontal="center" vertical="top"/>
    </xf>
    <xf numFmtId="0" fontId="22" fillId="6" borderId="51" xfId="0" applyFont="1" applyFill="1" applyBorder="1" applyAlignment="1">
      <alignment vertical="top" wrapText="1"/>
    </xf>
    <xf numFmtId="0" fontId="4" fillId="6" borderId="67" xfId="0" applyFont="1" applyFill="1" applyBorder="1" applyAlignment="1">
      <alignment horizontal="center" vertical="top"/>
    </xf>
    <xf numFmtId="0" fontId="3" fillId="0" borderId="23" xfId="0" applyFont="1" applyBorder="1" applyAlignment="1">
      <alignment vertical="top" wrapText="1"/>
    </xf>
    <xf numFmtId="0" fontId="7" fillId="0" borderId="59" xfId="0" applyFont="1" applyBorder="1" applyAlignment="1">
      <alignment horizontal="center" vertical="top"/>
    </xf>
    <xf numFmtId="0" fontId="3" fillId="0" borderId="27" xfId="0" applyFont="1" applyBorder="1" applyAlignment="1">
      <alignment vertical="top" wrapText="1"/>
    </xf>
    <xf numFmtId="0" fontId="23" fillId="6" borderId="52" xfId="0" applyFont="1" applyFill="1" applyBorder="1" applyAlignment="1">
      <alignment horizontal="left" vertical="top" wrapText="1"/>
    </xf>
    <xf numFmtId="0" fontId="23" fillId="6" borderId="67" xfId="0" applyFont="1" applyFill="1" applyBorder="1" applyAlignment="1">
      <alignment horizontal="left" vertical="top" wrapText="1"/>
    </xf>
    <xf numFmtId="10" fontId="17" fillId="0" borderId="75" xfId="0" applyNumberFormat="1" applyFont="1" applyBorder="1" applyAlignment="1">
      <alignment horizontal="right" vertical="top"/>
    </xf>
    <xf numFmtId="4" fontId="17" fillId="7" borderId="15" xfId="0" applyNumberFormat="1" applyFont="1" applyFill="1" applyBorder="1" applyAlignment="1">
      <alignment horizontal="right" vertical="center"/>
    </xf>
    <xf numFmtId="4" fontId="17" fillId="7" borderId="49" xfId="0" applyNumberFormat="1" applyFont="1" applyFill="1" applyBorder="1" applyAlignment="1">
      <alignment horizontal="right" vertical="center"/>
    </xf>
    <xf numFmtId="0" fontId="4" fillId="7" borderId="15" xfId="0" applyFont="1" applyFill="1" applyBorder="1" applyAlignment="1">
      <alignment vertical="center" wrapText="1"/>
    </xf>
    <xf numFmtId="4" fontId="17" fillId="5" borderId="44" xfId="0" applyNumberFormat="1" applyFont="1" applyFill="1" applyBorder="1" applyAlignment="1">
      <alignment horizontal="right" vertical="center"/>
    </xf>
    <xf numFmtId="0" fontId="3" fillId="5" borderId="43" xfId="0" applyFont="1" applyFill="1" applyBorder="1" applyAlignment="1">
      <alignment vertical="center"/>
    </xf>
    <xf numFmtId="4" fontId="3" fillId="0" borderId="91" xfId="0" applyNumberFormat="1" applyFont="1" applyBorder="1" applyAlignment="1">
      <alignment horizontal="right" vertical="top"/>
    </xf>
    <xf numFmtId="4" fontId="17" fillId="0" borderId="68" xfId="0" applyNumberFormat="1" applyFont="1" applyBorder="1" applyAlignment="1">
      <alignment horizontal="right" vertical="top"/>
    </xf>
    <xf numFmtId="4" fontId="17" fillId="0" borderId="92" xfId="0" applyNumberFormat="1" applyFont="1" applyBorder="1" applyAlignment="1">
      <alignment horizontal="right" vertical="top"/>
    </xf>
    <xf numFmtId="10" fontId="17" fillId="0" borderId="92" xfId="0" applyNumberFormat="1" applyFont="1" applyBorder="1" applyAlignment="1">
      <alignment horizontal="right" vertical="top"/>
    </xf>
    <xf numFmtId="0" fontId="3" fillId="0" borderId="70" xfId="0" applyFont="1" applyBorder="1" applyAlignment="1">
      <alignment vertical="top" wrapText="1"/>
    </xf>
    <xf numFmtId="4" fontId="17" fillId="0" borderId="24" xfId="0" applyNumberFormat="1" applyFont="1" applyBorder="1" applyAlignment="1">
      <alignment horizontal="right" vertical="top"/>
    </xf>
    <xf numFmtId="0" fontId="7" fillId="0" borderId="93" xfId="0" applyFont="1" applyBorder="1" applyAlignment="1">
      <alignment vertical="top" wrapText="1"/>
    </xf>
    <xf numFmtId="4" fontId="3" fillId="0" borderId="94" xfId="0" applyNumberFormat="1" applyFont="1" applyBorder="1" applyAlignment="1">
      <alignment horizontal="right" vertical="top"/>
    </xf>
    <xf numFmtId="4" fontId="17" fillId="0" borderId="28" xfId="0" applyNumberFormat="1" applyFont="1" applyBorder="1" applyAlignment="1">
      <alignment horizontal="right" vertical="top"/>
    </xf>
    <xf numFmtId="4" fontId="17" fillId="0" borderId="95" xfId="0" applyNumberFormat="1" applyFont="1" applyBorder="1" applyAlignment="1">
      <alignment horizontal="right" vertical="top"/>
    </xf>
    <xf numFmtId="10" fontId="17" fillId="0" borderId="95" xfId="0" applyNumberFormat="1" applyFont="1" applyBorder="1" applyAlignment="1">
      <alignment horizontal="right" vertical="top"/>
    </xf>
    <xf numFmtId="165" fontId="4" fillId="7" borderId="47" xfId="0" applyNumberFormat="1" applyFont="1" applyFill="1" applyBorder="1" applyAlignment="1">
      <alignment horizontal="center" vertical="center"/>
    </xf>
    <xf numFmtId="0" fontId="5" fillId="5" borderId="81" xfId="0" applyFont="1" applyFill="1" applyBorder="1" applyAlignment="1">
      <alignment vertical="center"/>
    </xf>
    <xf numFmtId="4" fontId="7" fillId="0" borderId="24" xfId="0" applyNumberFormat="1" applyFont="1" applyBorder="1" applyAlignment="1">
      <alignment horizontal="right" vertical="top"/>
    </xf>
    <xf numFmtId="4" fontId="7" fillId="0" borderId="26" xfId="0" applyNumberFormat="1" applyFont="1" applyBorder="1" applyAlignment="1">
      <alignment horizontal="right" vertical="top"/>
    </xf>
    <xf numFmtId="4" fontId="17" fillId="0" borderId="63" xfId="0" applyNumberFormat="1" applyFont="1" applyBorder="1" applyAlignment="1">
      <alignment horizontal="right" vertical="top"/>
    </xf>
    <xf numFmtId="165" fontId="4" fillId="7" borderId="81" xfId="0" applyNumberFormat="1" applyFont="1" applyFill="1" applyBorder="1" applyAlignment="1">
      <alignment horizontal="center" vertical="center"/>
    </xf>
    <xf numFmtId="4" fontId="4" fillId="7" borderId="47" xfId="0" applyNumberFormat="1" applyFont="1" applyFill="1" applyBorder="1" applyAlignment="1">
      <alignment horizontal="right" vertical="center"/>
    </xf>
    <xf numFmtId="4" fontId="17" fillId="5" borderId="81" xfId="0" applyNumberFormat="1" applyFont="1" applyFill="1" applyBorder="1" applyAlignment="1">
      <alignment horizontal="right" vertical="center"/>
    </xf>
    <xf numFmtId="0" fontId="3" fillId="5" borderId="96" xfId="0" applyFont="1" applyFill="1" applyBorder="1" applyAlignment="1">
      <alignment vertical="center"/>
    </xf>
    <xf numFmtId="165" fontId="4" fillId="0" borderId="97" xfId="0" applyNumberFormat="1" applyFont="1" applyBorder="1" applyAlignment="1">
      <alignment vertical="top"/>
    </xf>
    <xf numFmtId="166" fontId="5" fillId="0" borderId="51" xfId="0" applyNumberFormat="1" applyFont="1" applyBorder="1" applyAlignment="1">
      <alignment horizontal="center" vertical="top"/>
    </xf>
    <xf numFmtId="0" fontId="3" fillId="0" borderId="51" xfId="0" applyFont="1" applyBorder="1" applyAlignment="1">
      <alignment horizontal="center" vertical="top"/>
    </xf>
    <xf numFmtId="4" fontId="3" fillId="0" borderId="69" xfId="0" applyNumberFormat="1" applyFont="1" applyBorder="1" applyAlignment="1">
      <alignment horizontal="right" vertical="top"/>
    </xf>
    <xf numFmtId="4" fontId="3" fillId="0" borderId="70" xfId="0" applyNumberFormat="1" applyFont="1" applyBorder="1" applyAlignment="1">
      <alignment horizontal="right" vertical="top"/>
    </xf>
    <xf numFmtId="4" fontId="3" fillId="0" borderId="68" xfId="0" applyNumberFormat="1" applyFont="1" applyBorder="1" applyAlignment="1">
      <alignment horizontal="right" vertical="top"/>
    </xf>
    <xf numFmtId="166" fontId="5" fillId="0" borderId="23" xfId="0" applyNumberFormat="1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4" fontId="3" fillId="0" borderId="60" xfId="0" applyNumberFormat="1" applyFont="1" applyBorder="1" applyAlignment="1">
      <alignment horizontal="right" vertical="top"/>
    </xf>
    <xf numFmtId="0" fontId="3" fillId="0" borderId="27" xfId="0" applyFont="1" applyBorder="1" applyAlignment="1">
      <alignment horizontal="center" vertical="top"/>
    </xf>
    <xf numFmtId="4" fontId="3" fillId="0" borderId="66" xfId="0" applyNumberFormat="1" applyFont="1" applyBorder="1" applyAlignment="1">
      <alignment horizontal="right" vertical="top"/>
    </xf>
    <xf numFmtId="0" fontId="3" fillId="0" borderId="32" xfId="0" applyFont="1" applyBorder="1" applyAlignment="1">
      <alignment vertical="top" wrapText="1"/>
    </xf>
    <xf numFmtId="4" fontId="3" fillId="0" borderId="61" xfId="0" applyNumberFormat="1" applyFont="1" applyBorder="1" applyAlignment="1">
      <alignment horizontal="right" vertical="top"/>
    </xf>
    <xf numFmtId="4" fontId="3" fillId="0" borderId="99" xfId="0" applyNumberFormat="1" applyFont="1" applyBorder="1" applyAlignment="1">
      <alignment horizontal="right" vertical="top"/>
    </xf>
    <xf numFmtId="4" fontId="17" fillId="0" borderId="51" xfId="0" applyNumberFormat="1" applyFont="1" applyBorder="1" applyAlignment="1">
      <alignment horizontal="right" vertical="top"/>
    </xf>
    <xf numFmtId="0" fontId="3" fillId="0" borderId="51" xfId="0" applyFont="1" applyBorder="1" applyAlignment="1">
      <alignment vertical="top" wrapText="1"/>
    </xf>
    <xf numFmtId="166" fontId="5" fillId="0" borderId="27" xfId="0" applyNumberFormat="1" applyFont="1" applyBorder="1" applyAlignment="1">
      <alignment horizontal="center" vertical="top"/>
    </xf>
    <xf numFmtId="4" fontId="17" fillId="0" borderId="27" xfId="0" applyNumberFormat="1" applyFont="1" applyBorder="1" applyAlignment="1">
      <alignment horizontal="right" vertical="top"/>
    </xf>
    <xf numFmtId="166" fontId="5" fillId="0" borderId="72" xfId="0" applyNumberFormat="1" applyFont="1" applyBorder="1" applyAlignment="1">
      <alignment horizontal="center" vertical="top"/>
    </xf>
    <xf numFmtId="0" fontId="3" fillId="0" borderId="72" xfId="0" applyFont="1" applyBorder="1" applyAlignment="1">
      <alignment horizontal="center" vertical="top"/>
    </xf>
    <xf numFmtId="0" fontId="3" fillId="0" borderId="72" xfId="0" applyFont="1" applyBorder="1" applyAlignment="1">
      <alignment vertical="top" wrapText="1"/>
    </xf>
    <xf numFmtId="165" fontId="4" fillId="0" borderId="23" xfId="0" applyNumberFormat="1" applyFont="1" applyBorder="1" applyAlignment="1">
      <alignment vertical="top"/>
    </xf>
    <xf numFmtId="165" fontId="4" fillId="0" borderId="27" xfId="0" applyNumberFormat="1" applyFont="1" applyBorder="1" applyAlignment="1">
      <alignment vertical="top"/>
    </xf>
    <xf numFmtId="4" fontId="17" fillId="0" borderId="72" xfId="0" applyNumberFormat="1" applyFont="1" applyBorder="1" applyAlignment="1">
      <alignment horizontal="right" vertical="top"/>
    </xf>
    <xf numFmtId="0" fontId="3" fillId="5" borderId="47" xfId="0" applyFont="1" applyFill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top"/>
    </xf>
    <xf numFmtId="0" fontId="3" fillId="0" borderId="97" xfId="0" applyFont="1" applyBorder="1" applyAlignment="1">
      <alignment vertical="top" wrapText="1"/>
    </xf>
    <xf numFmtId="0" fontId="3" fillId="0" borderId="103" xfId="0" applyFont="1" applyBorder="1" applyAlignment="1">
      <alignment vertical="top" wrapText="1"/>
    </xf>
    <xf numFmtId="4" fontId="17" fillId="0" borderId="23" xfId="0" applyNumberFormat="1" applyFont="1" applyBorder="1" applyAlignment="1">
      <alignment horizontal="right" vertical="top"/>
    </xf>
    <xf numFmtId="0" fontId="3" fillId="0" borderId="104" xfId="0" applyFont="1" applyBorder="1" applyAlignment="1">
      <alignment vertical="top" wrapText="1"/>
    </xf>
    <xf numFmtId="0" fontId="3" fillId="0" borderId="88" xfId="0" applyFont="1" applyBorder="1" applyAlignment="1">
      <alignment vertical="top" wrapText="1"/>
    </xf>
    <xf numFmtId="0" fontId="4" fillId="7" borderId="96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23" fillId="6" borderId="105" xfId="0" applyFont="1" applyFill="1" applyBorder="1" applyAlignment="1">
      <alignment horizontal="left" vertical="top" wrapText="1"/>
    </xf>
    <xf numFmtId="4" fontId="4" fillId="6" borderId="106" xfId="0" applyNumberFormat="1" applyFont="1" applyFill="1" applyBorder="1" applyAlignment="1">
      <alignment horizontal="right" vertical="top"/>
    </xf>
    <xf numFmtId="4" fontId="4" fillId="6" borderId="51" xfId="0" applyNumberFormat="1" applyFont="1" applyFill="1" applyBorder="1" applyAlignment="1">
      <alignment horizontal="right" vertical="top"/>
    </xf>
    <xf numFmtId="0" fontId="3" fillId="0" borderId="61" xfId="0" applyFont="1" applyBorder="1" applyAlignment="1">
      <alignment vertical="top" wrapText="1"/>
    </xf>
    <xf numFmtId="0" fontId="3" fillId="0" borderId="60" xfId="0" applyFont="1" applyBorder="1" applyAlignment="1">
      <alignment vertical="top" wrapText="1"/>
    </xf>
    <xf numFmtId="4" fontId="3" fillId="0" borderId="93" xfId="0" applyNumberFormat="1" applyFont="1" applyBorder="1" applyAlignment="1">
      <alignment horizontal="right" vertical="top"/>
    </xf>
    <xf numFmtId="165" fontId="4" fillId="6" borderId="53" xfId="0" applyNumberFormat="1" applyFont="1" applyFill="1" applyBorder="1" applyAlignment="1">
      <alignment vertical="top"/>
    </xf>
    <xf numFmtId="49" fontId="5" fillId="6" borderId="107" xfId="0" applyNumberFormat="1" applyFont="1" applyFill="1" applyBorder="1" applyAlignment="1">
      <alignment horizontal="center" vertical="top"/>
    </xf>
    <xf numFmtId="0" fontId="4" fillId="6" borderId="105" xfId="0" applyFont="1" applyFill="1" applyBorder="1" applyAlignment="1">
      <alignment vertical="top" wrapText="1"/>
    </xf>
    <xf numFmtId="0" fontId="22" fillId="6" borderId="67" xfId="0" applyFont="1" applyFill="1" applyBorder="1" applyAlignment="1">
      <alignment horizontal="left" vertical="top" wrapText="1"/>
    </xf>
    <xf numFmtId="165" fontId="22" fillId="7" borderId="40" xfId="0" applyNumberFormat="1" applyFont="1" applyFill="1" applyBorder="1" applyAlignment="1">
      <alignment vertical="center"/>
    </xf>
    <xf numFmtId="165" fontId="4" fillId="7" borderId="44" xfId="0" applyNumberFormat="1" applyFont="1" applyFill="1" applyBorder="1" applyAlignment="1">
      <alignment horizontal="center" vertical="center"/>
    </xf>
    <xf numFmtId="0" fontId="4" fillId="7" borderId="47" xfId="0" applyFont="1" applyFill="1" applyBorder="1" applyAlignment="1">
      <alignment vertical="center" wrapText="1"/>
    </xf>
    <xf numFmtId="0" fontId="4" fillId="7" borderId="42" xfId="0" applyFont="1" applyFill="1" applyBorder="1" applyAlignment="1">
      <alignment horizontal="center" vertical="center"/>
    </xf>
    <xf numFmtId="4" fontId="4" fillId="7" borderId="17" xfId="0" applyNumberFormat="1" applyFont="1" applyFill="1" applyBorder="1" applyAlignment="1">
      <alignment horizontal="right" vertical="center"/>
    </xf>
    <xf numFmtId="165" fontId="4" fillId="4" borderId="45" xfId="0" applyNumberFormat="1" applyFont="1" applyFill="1" applyBorder="1" applyAlignment="1">
      <alignment vertical="center"/>
    </xf>
    <xf numFmtId="165" fontId="4" fillId="4" borderId="46" xfId="0" applyNumberFormat="1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vertical="center" wrapText="1"/>
    </xf>
    <xf numFmtId="0" fontId="4" fillId="4" borderId="46" xfId="0" applyFont="1" applyFill="1" applyBorder="1" applyAlignment="1">
      <alignment horizontal="center" vertical="center"/>
    </xf>
    <xf numFmtId="4" fontId="4" fillId="4" borderId="45" xfId="0" applyNumberFormat="1" applyFont="1" applyFill="1" applyBorder="1" applyAlignment="1">
      <alignment horizontal="right" vertical="center"/>
    </xf>
    <xf numFmtId="4" fontId="4" fillId="4" borderId="49" xfId="0" applyNumberFormat="1" applyFont="1" applyFill="1" applyBorder="1" applyAlignment="1">
      <alignment horizontal="right" vertical="center"/>
    </xf>
    <xf numFmtId="4" fontId="4" fillId="4" borderId="96" xfId="0" applyNumberFormat="1" applyFont="1" applyFill="1" applyBorder="1" applyAlignment="1">
      <alignment horizontal="right" vertical="center"/>
    </xf>
    <xf numFmtId="10" fontId="17" fillId="4" borderId="57" xfId="0" applyNumberFormat="1" applyFont="1" applyFill="1" applyBorder="1" applyAlignment="1">
      <alignment horizontal="right" vertical="top"/>
    </xf>
    <xf numFmtId="0" fontId="4" fillId="4" borderId="80" xfId="0" applyFont="1" applyFill="1" applyBorder="1" applyAlignment="1">
      <alignment vertical="center" wrapText="1"/>
    </xf>
    <xf numFmtId="4" fontId="17" fillId="0" borderId="0" xfId="0" applyNumberFormat="1" applyFont="1" applyAlignment="1">
      <alignment horizontal="right" vertical="center"/>
    </xf>
    <xf numFmtId="0" fontId="4" fillId="4" borderId="49" xfId="0" applyFont="1" applyFill="1" applyBorder="1" applyAlignment="1">
      <alignment horizontal="center" vertical="center"/>
    </xf>
    <xf numFmtId="4" fontId="4" fillId="4" borderId="16" xfId="0" applyNumberFormat="1" applyFont="1" applyFill="1" applyBorder="1" applyAlignment="1">
      <alignment horizontal="right" vertical="center"/>
    </xf>
    <xf numFmtId="4" fontId="17" fillId="4" borderId="16" xfId="0" applyNumberFormat="1" applyFont="1" applyFill="1" applyBorder="1" applyAlignment="1">
      <alignment horizontal="right" vertical="center"/>
    </xf>
    <xf numFmtId="0" fontId="4" fillId="4" borderId="15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32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4" fontId="28" fillId="0" borderId="0" xfId="0" applyNumberFormat="1" applyFont="1" applyAlignment="1">
      <alignment horizontal="left"/>
    </xf>
    <xf numFmtId="4" fontId="29" fillId="0" borderId="0" xfId="0" applyNumberFormat="1" applyFont="1" applyAlignment="1">
      <alignment horizontal="right"/>
    </xf>
    <xf numFmtId="4" fontId="30" fillId="0" borderId="0" xfId="0" applyNumberFormat="1" applyFont="1" applyAlignment="1">
      <alignment horizontal="right"/>
    </xf>
    <xf numFmtId="0" fontId="31" fillId="0" borderId="0" xfId="0" applyFont="1" applyAlignment="1">
      <alignment horizontal="center" wrapText="1"/>
    </xf>
    <xf numFmtId="4" fontId="19" fillId="0" borderId="0" xfId="0" applyNumberFormat="1" applyFont="1" applyAlignment="1">
      <alignment horizontal="right"/>
    </xf>
    <xf numFmtId="0" fontId="32" fillId="0" borderId="0" xfId="0" applyFont="1" applyAlignment="1">
      <alignment wrapText="1"/>
    </xf>
    <xf numFmtId="0" fontId="33" fillId="0" borderId="0" xfId="0" applyFont="1"/>
    <xf numFmtId="4" fontId="34" fillId="0" borderId="0" xfId="0" applyNumberFormat="1" applyFont="1" applyAlignment="1">
      <alignment horizontal="right"/>
    </xf>
    <xf numFmtId="0" fontId="6" fillId="0" borderId="0" xfId="0" applyFont="1" applyAlignment="1">
      <alignment wrapText="1"/>
    </xf>
    <xf numFmtId="4" fontId="6" fillId="0" borderId="0" xfId="0" applyNumberFormat="1" applyFont="1"/>
    <xf numFmtId="0" fontId="11" fillId="0" borderId="26" xfId="0" applyFont="1" applyBorder="1" applyAlignment="1">
      <alignment horizontal="center" vertical="center" wrapText="1"/>
    </xf>
    <xf numFmtId="4" fontId="11" fillId="0" borderId="26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right" wrapText="1"/>
    </xf>
    <xf numFmtId="49" fontId="6" fillId="0" borderId="26" xfId="0" applyNumberFormat="1" applyFont="1" applyBorder="1" applyAlignment="1">
      <alignment horizontal="center" wrapText="1"/>
    </xf>
    <xf numFmtId="4" fontId="6" fillId="0" borderId="26" xfId="0" applyNumberFormat="1" applyFont="1" applyBorder="1"/>
    <xf numFmtId="0" fontId="11" fillId="0" borderId="0" xfId="0" applyFont="1" applyAlignment="1">
      <alignment wrapText="1"/>
    </xf>
    <xf numFmtId="4" fontId="11" fillId="0" borderId="26" xfId="0" applyNumberFormat="1" applyFont="1" applyBorder="1" applyAlignment="1">
      <alignment wrapText="1"/>
    </xf>
    <xf numFmtId="0" fontId="11" fillId="0" borderId="0" xfId="0" applyFont="1"/>
    <xf numFmtId="0" fontId="38" fillId="0" borderId="0" xfId="0" applyFont="1"/>
    <xf numFmtId="4" fontId="38" fillId="0" borderId="0" xfId="0" applyNumberFormat="1" applyFont="1"/>
    <xf numFmtId="49" fontId="39" fillId="8" borderId="109" xfId="0" applyNumberFormat="1" applyFont="1" applyFill="1" applyBorder="1" applyAlignment="1">
      <alignment horizontal="right" wrapText="1"/>
    </xf>
    <xf numFmtId="0" fontId="39" fillId="8" borderId="109" xfId="0" applyFont="1" applyFill="1" applyBorder="1" applyAlignment="1">
      <alignment horizontal="center" wrapText="1"/>
    </xf>
    <xf numFmtId="49" fontId="39" fillId="0" borderId="109" xfId="0" applyNumberFormat="1" applyFont="1" applyBorder="1" applyAlignment="1">
      <alignment horizontal="right" wrapText="1"/>
    </xf>
    <xf numFmtId="0" fontId="39" fillId="8" borderId="109" xfId="0" applyFont="1" applyFill="1" applyBorder="1" applyAlignment="1">
      <alignment horizontal="center" vertical="center" wrapText="1"/>
    </xf>
    <xf numFmtId="0" fontId="43" fillId="0" borderId="58" xfId="0" applyFont="1" applyBorder="1" applyAlignment="1">
      <alignment horizontal="center" vertical="top"/>
    </xf>
    <xf numFmtId="4" fontId="43" fillId="0" borderId="24" xfId="0" applyNumberFormat="1" applyFont="1" applyBorder="1" applyAlignment="1">
      <alignment horizontal="right" vertical="top"/>
    </xf>
    <xf numFmtId="4" fontId="43" fillId="0" borderId="26" xfId="0" applyNumberFormat="1" applyFont="1" applyBorder="1" applyAlignment="1">
      <alignment horizontal="right" vertical="top"/>
    </xf>
    <xf numFmtId="4" fontId="43" fillId="0" borderId="63" xfId="0" applyNumberFormat="1" applyFont="1" applyBorder="1" applyAlignment="1">
      <alignment horizontal="right" vertical="top"/>
    </xf>
    <xf numFmtId="4" fontId="43" fillId="0" borderId="64" xfId="0" applyNumberFormat="1" applyFont="1" applyBorder="1" applyAlignment="1">
      <alignment horizontal="right" vertical="top"/>
    </xf>
    <xf numFmtId="0" fontId="43" fillId="0" borderId="62" xfId="0" applyFont="1" applyBorder="1" applyAlignment="1">
      <alignment horizontal="center" vertical="top"/>
    </xf>
    <xf numFmtId="0" fontId="43" fillId="8" borderId="59" xfId="0" applyFont="1" applyFill="1" applyBorder="1" applyAlignment="1">
      <alignment horizontal="left" vertical="center" wrapText="1"/>
    </xf>
    <xf numFmtId="0" fontId="43" fillId="0" borderId="51" xfId="0" applyFont="1" applyBorder="1" applyAlignment="1">
      <alignment horizontal="center" vertical="top"/>
    </xf>
    <xf numFmtId="4" fontId="43" fillId="0" borderId="60" xfId="0" applyNumberFormat="1" applyFont="1" applyBorder="1" applyAlignment="1">
      <alignment horizontal="right" vertical="top"/>
    </xf>
    <xf numFmtId="0" fontId="43" fillId="0" borderId="23" xfId="0" applyFont="1" applyBorder="1" applyAlignment="1">
      <alignment horizontal="center" vertical="top"/>
    </xf>
    <xf numFmtId="0" fontId="43" fillId="8" borderId="59" xfId="0" applyFont="1" applyFill="1" applyBorder="1" applyAlignment="1">
      <alignment horizontal="left" vertical="top" wrapText="1"/>
    </xf>
    <xf numFmtId="0" fontId="43" fillId="8" borderId="59" xfId="0" applyFont="1" applyFill="1" applyBorder="1" applyAlignment="1">
      <alignment vertical="top" wrapText="1"/>
    </xf>
    <xf numFmtId="0" fontId="43" fillId="8" borderId="59" xfId="0" applyFont="1" applyFill="1" applyBorder="1" applyAlignment="1">
      <alignment horizontal="left" vertical="top"/>
    </xf>
    <xf numFmtId="0" fontId="42" fillId="0" borderId="58" xfId="0" applyFont="1" applyBorder="1" applyAlignment="1">
      <alignment horizontal="center" vertical="top"/>
    </xf>
    <xf numFmtId="0" fontId="43" fillId="8" borderId="74" xfId="0" applyFont="1" applyFill="1" applyBorder="1" applyAlignment="1">
      <alignment horizontal="left" vertical="top" wrapText="1"/>
    </xf>
    <xf numFmtId="0" fontId="42" fillId="0" borderId="62" xfId="0" applyFont="1" applyBorder="1" applyAlignment="1">
      <alignment horizontal="center" vertical="top"/>
    </xf>
    <xf numFmtId="0" fontId="42" fillId="8" borderId="91" xfId="0" applyFont="1" applyFill="1" applyBorder="1" applyAlignment="1">
      <alignment vertical="top" wrapText="1"/>
    </xf>
    <xf numFmtId="0" fontId="43" fillId="8" borderId="74" xfId="0" applyFont="1" applyFill="1" applyBorder="1" applyAlignment="1">
      <alignment vertical="top" wrapText="1"/>
    </xf>
    <xf numFmtId="0" fontId="44" fillId="8" borderId="26" xfId="0" applyFont="1" applyFill="1" applyBorder="1" applyAlignment="1">
      <alignment vertical="top" wrapText="1"/>
    </xf>
    <xf numFmtId="0" fontId="45" fillId="8" borderId="0" xfId="0" applyFont="1" applyFill="1" applyAlignment="1">
      <alignment horizontal="left" vertical="top" wrapText="1"/>
    </xf>
    <xf numFmtId="0" fontId="44" fillId="8" borderId="26" xfId="0" applyFont="1" applyFill="1" applyBorder="1" applyAlignment="1">
      <alignment horizontal="left" vertical="top" wrapText="1"/>
    </xf>
    <xf numFmtId="0" fontId="43" fillId="8" borderId="98" xfId="0" applyFont="1" applyFill="1" applyBorder="1" applyAlignment="1">
      <alignment vertical="top" wrapText="1"/>
    </xf>
    <xf numFmtId="4" fontId="43" fillId="0" borderId="92" xfId="0" applyNumberFormat="1" applyFont="1" applyBorder="1" applyAlignment="1">
      <alignment horizontal="right" vertical="top"/>
    </xf>
    <xf numFmtId="4" fontId="43" fillId="0" borderId="69" xfId="0" applyNumberFormat="1" applyFont="1" applyBorder="1" applyAlignment="1">
      <alignment horizontal="right" vertical="top"/>
    </xf>
    <xf numFmtId="0" fontId="42" fillId="9" borderId="59" xfId="0" applyFont="1" applyFill="1" applyBorder="1" applyAlignment="1">
      <alignment vertical="top" wrapText="1"/>
    </xf>
    <xf numFmtId="0" fontId="39" fillId="8" borderId="109" xfId="0" applyFont="1" applyFill="1" applyBorder="1" applyAlignment="1">
      <alignment horizontal="center" vertical="center"/>
    </xf>
    <xf numFmtId="4" fontId="39" fillId="8" borderId="109" xfId="0" applyNumberFormat="1" applyFont="1" applyFill="1" applyBorder="1" applyAlignment="1">
      <alignment horizontal="center" vertical="center"/>
    </xf>
    <xf numFmtId="4" fontId="39" fillId="0" borderId="109" xfId="0" applyNumberFormat="1" applyFont="1" applyBorder="1" applyAlignment="1">
      <alignment horizontal="center" vertical="center"/>
    </xf>
    <xf numFmtId="0" fontId="39" fillId="0" borderId="10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39" fillId="8" borderId="109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4" fontId="6" fillId="0" borderId="26" xfId="0" applyNumberFormat="1" applyFont="1" applyBorder="1" applyAlignment="1">
      <alignment horizontal="center" vertical="center"/>
    </xf>
    <xf numFmtId="4" fontId="38" fillId="0" borderId="0" xfId="0" applyNumberFormat="1" applyFont="1" applyAlignment="1">
      <alignment horizontal="center" vertical="center"/>
    </xf>
    <xf numFmtId="0" fontId="39" fillId="0" borderId="109" xfId="0" applyFont="1" applyBorder="1" applyAlignment="1">
      <alignment horizontal="center" vertical="center"/>
    </xf>
    <xf numFmtId="9" fontId="47" fillId="0" borderId="109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9" fillId="0" borderId="109" xfId="0" applyFont="1" applyBorder="1" applyAlignment="1">
      <alignment horizontal="center" wrapText="1"/>
    </xf>
    <xf numFmtId="0" fontId="46" fillId="10" borderId="109" xfId="0" applyFont="1" applyFill="1" applyBorder="1" applyAlignment="1">
      <alignment horizontal="center" vertical="center" wrapText="1"/>
    </xf>
    <xf numFmtId="0" fontId="8" fillId="8" borderId="109" xfId="0" applyFont="1" applyFill="1" applyBorder="1" applyAlignment="1">
      <alignment horizontal="center" vertical="center" wrapText="1"/>
    </xf>
    <xf numFmtId="0" fontId="11" fillId="0" borderId="91" xfId="0" applyFont="1" applyBorder="1" applyAlignment="1">
      <alignment horizontal="center" vertical="center" wrapText="1"/>
    </xf>
    <xf numFmtId="49" fontId="6" fillId="0" borderId="91" xfId="0" applyNumberFormat="1" applyFont="1" applyBorder="1" applyAlignment="1">
      <alignment horizontal="right" wrapText="1"/>
    </xf>
    <xf numFmtId="4" fontId="11" fillId="0" borderId="55" xfId="0" applyNumberFormat="1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4" fontId="11" fillId="0" borderId="55" xfId="0" applyNumberFormat="1" applyFont="1" applyBorder="1" applyAlignment="1">
      <alignment wrapText="1"/>
    </xf>
    <xf numFmtId="0" fontId="11" fillId="0" borderId="109" xfId="0" applyFont="1" applyBorder="1" applyAlignment="1">
      <alignment horizontal="center" vertical="center" wrapText="1"/>
    </xf>
    <xf numFmtId="4" fontId="11" fillId="0" borderId="109" xfId="0" applyNumberFormat="1" applyFont="1" applyBorder="1" applyAlignment="1">
      <alignment horizontal="center" vertical="center" wrapText="1"/>
    </xf>
    <xf numFmtId="4" fontId="8" fillId="0" borderId="109" xfId="0" applyNumberFormat="1" applyFont="1" applyBorder="1" applyAlignment="1">
      <alignment horizontal="center" vertical="center"/>
    </xf>
    <xf numFmtId="0" fontId="46" fillId="8" borderId="109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2" fillId="8" borderId="109" xfId="0" applyFont="1" applyFill="1" applyBorder="1" applyAlignment="1">
      <alignment horizontal="center" wrapText="1"/>
    </xf>
    <xf numFmtId="0" fontId="2" fillId="8" borderId="109" xfId="0" applyFont="1" applyFill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wrapText="1"/>
    </xf>
    <xf numFmtId="49" fontId="2" fillId="0" borderId="26" xfId="0" applyNumberFormat="1" applyFont="1" applyBorder="1" applyAlignment="1">
      <alignment horizontal="center" wrapText="1"/>
    </xf>
    <xf numFmtId="4" fontId="1" fillId="0" borderId="2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/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8" xfId="0" applyFont="1" applyBorder="1"/>
    <xf numFmtId="0" fontId="13" fillId="0" borderId="9" xfId="0" applyFont="1" applyBorder="1"/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7" xfId="0" applyFont="1" applyBorder="1"/>
    <xf numFmtId="0" fontId="13" fillId="0" borderId="13" xfId="0" applyFont="1" applyBorder="1"/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/>
    <xf numFmtId="0" fontId="13" fillId="0" borderId="6" xfId="0" applyFont="1" applyBorder="1"/>
    <xf numFmtId="10" fontId="14" fillId="0" borderId="12" xfId="0" applyNumberFormat="1" applyFont="1" applyBorder="1" applyAlignment="1">
      <alignment horizontal="center" vertical="center"/>
    </xf>
    <xf numFmtId="0" fontId="48" fillId="0" borderId="52" xfId="0" applyFont="1" applyBorder="1" applyAlignment="1">
      <alignment horizontal="center" wrapText="1"/>
    </xf>
    <xf numFmtId="0" fontId="49" fillId="0" borderId="32" xfId="0" applyFont="1" applyBorder="1" applyAlignment="1">
      <alignment horizontal="center"/>
    </xf>
    <xf numFmtId="0" fontId="50" fillId="0" borderId="32" xfId="0" applyFont="1" applyBorder="1"/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4" fontId="7" fillId="0" borderId="62" xfId="0" applyNumberFormat="1" applyFont="1" applyBorder="1" applyAlignment="1">
      <alignment horizontal="right" vertical="center"/>
    </xf>
    <xf numFmtId="4" fontId="7" fillId="0" borderId="74" xfId="0" applyNumberFormat="1" applyFont="1" applyBorder="1" applyAlignment="1">
      <alignment horizontal="right" vertical="center"/>
    </xf>
    <xf numFmtId="4" fontId="7" fillId="0" borderId="88" xfId="0" applyNumberFormat="1" applyFont="1" applyBorder="1" applyAlignment="1">
      <alignment horizontal="right" vertical="center"/>
    </xf>
    <xf numFmtId="4" fontId="7" fillId="0" borderId="79" xfId="0" applyNumberFormat="1" applyFont="1" applyBorder="1" applyAlignment="1">
      <alignment horizontal="right" vertical="center"/>
    </xf>
    <xf numFmtId="4" fontId="7" fillId="0" borderId="89" xfId="0" applyNumberFormat="1" applyFont="1" applyBorder="1" applyAlignment="1">
      <alignment horizontal="right" vertical="center"/>
    </xf>
    <xf numFmtId="4" fontId="7" fillId="0" borderId="96" xfId="0" applyNumberFormat="1" applyFont="1" applyBorder="1" applyAlignment="1">
      <alignment horizontal="right" vertical="center"/>
    </xf>
    <xf numFmtId="165" fontId="22" fillId="7" borderId="4" xfId="0" applyNumberFormat="1" applyFont="1" applyFill="1" applyBorder="1" applyAlignment="1">
      <alignment horizontal="left"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4" fontId="4" fillId="0" borderId="52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3" fillId="0" borderId="37" xfId="0" applyFont="1" applyBorder="1"/>
    <xf numFmtId="0" fontId="4" fillId="2" borderId="33" xfId="0" applyFont="1" applyFill="1" applyBorder="1" applyAlignment="1">
      <alignment horizontal="center" vertical="center"/>
    </xf>
    <xf numFmtId="0" fontId="13" fillId="0" borderId="35" xfId="0" applyFont="1" applyBorder="1"/>
    <xf numFmtId="0" fontId="13" fillId="0" borderId="38" xfId="0" applyFont="1" applyBorder="1"/>
    <xf numFmtId="0" fontId="4" fillId="2" borderId="34" xfId="0" applyFont="1" applyFill="1" applyBorder="1" applyAlignment="1">
      <alignment horizontal="center" vertical="center" wrapText="1"/>
    </xf>
    <xf numFmtId="0" fontId="13" fillId="0" borderId="36" xfId="0" applyFont="1" applyBorder="1"/>
    <xf numFmtId="0" fontId="13" fillId="0" borderId="39" xfId="0" applyFont="1" applyBorder="1"/>
    <xf numFmtId="165" fontId="22" fillId="7" borderId="100" xfId="0" applyNumberFormat="1" applyFont="1" applyFill="1" applyBorder="1" applyAlignment="1">
      <alignment horizontal="left" vertical="center" wrapText="1"/>
    </xf>
    <xf numFmtId="0" fontId="13" fillId="0" borderId="101" xfId="0" applyFont="1" applyBorder="1"/>
    <xf numFmtId="0" fontId="13" fillId="0" borderId="102" xfId="0" applyFont="1" applyBorder="1"/>
    <xf numFmtId="165" fontId="3" fillId="0" borderId="0" xfId="0" applyNumberFormat="1" applyFont="1" applyAlignment="1">
      <alignment horizontal="center" vertical="center"/>
    </xf>
    <xf numFmtId="165" fontId="5" fillId="4" borderId="4" xfId="0" applyNumberFormat="1" applyFont="1" applyFill="1" applyBorder="1" applyAlignment="1">
      <alignment horizontal="left" vertical="center"/>
    </xf>
    <xf numFmtId="0" fontId="13" fillId="0" borderId="108" xfId="0" applyFont="1" applyBorder="1"/>
    <xf numFmtId="0" fontId="11" fillId="5" borderId="91" xfId="0" applyFont="1" applyFill="1" applyBorder="1" applyAlignment="1">
      <alignment horizontal="center" vertical="center" wrapText="1"/>
    </xf>
    <xf numFmtId="0" fontId="13" fillId="0" borderId="59" xfId="0" applyFont="1" applyBorder="1"/>
    <xf numFmtId="0" fontId="13" fillId="0" borderId="60" xfId="0" applyFont="1" applyBorder="1"/>
    <xf numFmtId="4" fontId="11" fillId="5" borderId="91" xfId="0" applyNumberFormat="1" applyFont="1" applyFill="1" applyBorder="1" applyAlignment="1">
      <alignment horizontal="center" vertical="center" wrapText="1"/>
    </xf>
    <xf numFmtId="0" fontId="11" fillId="0" borderId="91" xfId="0" applyFont="1" applyBorder="1" applyAlignment="1">
      <alignment horizontal="left" wrapText="1"/>
    </xf>
    <xf numFmtId="0" fontId="35" fillId="0" borderId="0" xfId="0" applyFont="1" applyAlignment="1">
      <alignment horizontal="right" wrapText="1"/>
    </xf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11" fillId="5" borderId="94" xfId="0" applyFont="1" applyFill="1" applyBorder="1" applyAlignment="1">
      <alignment horizontal="center" vertical="center" wrapText="1"/>
    </xf>
    <xf numFmtId="0" fontId="13" fillId="0" borderId="74" xfId="0" applyFont="1" applyBorder="1"/>
    <xf numFmtId="0" fontId="13" fillId="0" borderId="66" xfId="0" applyFont="1" applyBorder="1"/>
    <xf numFmtId="4" fontId="11" fillId="5" borderId="94" xfId="0" applyNumberFormat="1" applyFont="1" applyFill="1" applyBorder="1" applyAlignment="1">
      <alignment horizontal="center" vertical="center" wrapText="1"/>
    </xf>
    <xf numFmtId="0" fontId="11" fillId="0" borderId="99" xfId="0" applyFont="1" applyBorder="1" applyAlignment="1">
      <alignment horizontal="left" wrapText="1"/>
    </xf>
    <xf numFmtId="0" fontId="13" fillId="0" borderId="52" xfId="0" applyFont="1" applyBorder="1"/>
    <xf numFmtId="4" fontId="10" fillId="0" borderId="22" xfId="0" applyNumberFormat="1" applyFont="1" applyFill="1" applyBorder="1" applyAlignment="1">
      <alignment horizontal="center" vertical="center"/>
    </xf>
    <xf numFmtId="4" fontId="10" fillId="0" borderId="26" xfId="0" applyNumberFormat="1" applyFont="1" applyFill="1" applyBorder="1" applyAlignment="1">
      <alignment horizontal="center" vertical="center"/>
    </xf>
    <xf numFmtId="4" fontId="10" fillId="0" borderId="30" xfId="0" applyNumberFormat="1" applyFont="1" applyFill="1" applyBorder="1" applyAlignment="1">
      <alignment horizontal="center" vertical="center"/>
    </xf>
    <xf numFmtId="4" fontId="10" fillId="0" borderId="29" xfId="0" applyNumberFormat="1" applyFont="1" applyFill="1" applyBorder="1" applyAlignment="1">
      <alignment horizontal="center" vertical="center"/>
    </xf>
    <xf numFmtId="4" fontId="43" fillId="0" borderId="26" xfId="0" applyNumberFormat="1" applyFont="1" applyFill="1" applyBorder="1" applyAlignment="1">
      <alignment horizontal="right" vertical="top"/>
    </xf>
  </cellXfs>
  <cellStyles count="2">
    <cellStyle name="Обычный" xfId="0" builtinId="0"/>
    <cellStyle name="Excel Built-in Normal" xfId="1" xr:uid="{3F116859-CB63-6049-8111-1F5CB77B0C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abSelected="1" topLeftCell="A9" workbookViewId="0">
      <selection activeCell="C15" sqref="C15"/>
    </sheetView>
  </sheetViews>
  <sheetFormatPr baseColWidth="10" defaultColWidth="14.5" defaultRowHeight="15" customHeight="1" x14ac:dyDescent="0.2"/>
  <cols>
    <col min="1" max="1" width="16" customWidth="1"/>
    <col min="2" max="2" width="16.5" customWidth="1"/>
    <col min="3" max="8" width="20.5" customWidth="1"/>
    <col min="9" max="9" width="12.5" customWidth="1"/>
    <col min="10" max="10" width="20.5" customWidth="1"/>
    <col min="11" max="11" width="12.5" customWidth="1"/>
    <col min="12" max="12" width="20.5" customWidth="1"/>
    <col min="13" max="13" width="12.5" customWidth="1"/>
    <col min="14" max="14" width="20.5" customWidth="1"/>
    <col min="15" max="23" width="4.83203125" customWidth="1"/>
    <col min="24" max="26" width="9.5" customWidth="1"/>
    <col min="27" max="31" width="11" customWidth="1"/>
  </cols>
  <sheetData>
    <row r="1" spans="1:31" ht="15" customHeight="1" x14ac:dyDescent="0.2">
      <c r="A1" s="409" t="s">
        <v>0</v>
      </c>
      <c r="B1" s="404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">
      <c r="A2" s="3"/>
      <c r="B2" s="1"/>
      <c r="C2" s="1"/>
      <c r="D2" s="2"/>
      <c r="E2" s="1"/>
      <c r="F2" s="1"/>
      <c r="G2" s="1"/>
      <c r="H2" s="409" t="s">
        <v>623</v>
      </c>
      <c r="I2" s="404"/>
      <c r="J2" s="40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">
      <c r="A3" s="3"/>
      <c r="B3" s="1"/>
      <c r="C3" s="1"/>
      <c r="D3" s="2"/>
      <c r="E3" s="1"/>
      <c r="F3" s="1"/>
      <c r="G3" s="1"/>
      <c r="H3" s="409" t="s">
        <v>624</v>
      </c>
      <c r="I3" s="404"/>
      <c r="J3" s="40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">
      <c r="A10" s="4" t="s">
        <v>2</v>
      </c>
      <c r="B10" s="1"/>
      <c r="C10" s="4" t="s">
        <v>544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">
      <c r="A11" s="3" t="s">
        <v>3</v>
      </c>
      <c r="B11" s="1"/>
      <c r="C11" s="3" t="s">
        <v>543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">
      <c r="A12" s="3" t="s">
        <v>4</v>
      </c>
      <c r="B12" s="1"/>
      <c r="C12" s="3" t="s">
        <v>540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">
      <c r="A13" s="3" t="s">
        <v>5</v>
      </c>
      <c r="B13" s="1"/>
      <c r="C13" s="72" t="s">
        <v>541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">
      <c r="A14" s="3" t="s">
        <v>6</v>
      </c>
      <c r="B14" s="1"/>
      <c r="C14" s="3" t="s">
        <v>632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">
      <c r="A15" s="3" t="s">
        <v>7</v>
      </c>
      <c r="B15" s="1"/>
      <c r="C15" s="3" t="s">
        <v>542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6" x14ac:dyDescent="0.2">
      <c r="A18" s="8"/>
      <c r="B18" s="410" t="s">
        <v>8</v>
      </c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6" x14ac:dyDescent="0.2">
      <c r="A19" s="8"/>
      <c r="B19" s="410" t="s">
        <v>9</v>
      </c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4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6" x14ac:dyDescent="0.2">
      <c r="A20" s="8"/>
      <c r="B20" s="411" t="s">
        <v>633</v>
      </c>
      <c r="C20" s="404"/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4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">
      <c r="A23" s="412"/>
      <c r="B23" s="405" t="s">
        <v>10</v>
      </c>
      <c r="C23" s="406"/>
      <c r="D23" s="415" t="s">
        <v>11</v>
      </c>
      <c r="E23" s="416"/>
      <c r="F23" s="416"/>
      <c r="G23" s="416"/>
      <c r="H23" s="416"/>
      <c r="I23" s="416"/>
      <c r="J23" s="417"/>
      <c r="K23" s="405" t="s">
        <v>12</v>
      </c>
      <c r="L23" s="406"/>
      <c r="M23" s="405" t="s">
        <v>13</v>
      </c>
      <c r="N23" s="406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">
      <c r="A24" s="413"/>
      <c r="B24" s="407"/>
      <c r="C24" s="408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418" t="s">
        <v>19</v>
      </c>
      <c r="J24" s="408"/>
      <c r="K24" s="407"/>
      <c r="L24" s="408"/>
      <c r="M24" s="407"/>
      <c r="N24" s="408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">
      <c r="A25" s="414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">
      <c r="A27" s="32" t="s">
        <v>37</v>
      </c>
      <c r="B27" s="33">
        <f t="shared" ref="B27:B28" si="0">C27/N27</f>
        <v>0.96121437783013841</v>
      </c>
      <c r="C27" s="34">
        <f>'Кошторис  витрат'!G254</f>
        <v>991310</v>
      </c>
      <c r="D27" s="35">
        <v>0</v>
      </c>
      <c r="E27" s="36">
        <v>0</v>
      </c>
      <c r="F27" s="36">
        <v>0</v>
      </c>
      <c r="G27" s="36">
        <v>0</v>
      </c>
      <c r="H27" s="464">
        <v>40000</v>
      </c>
      <c r="I27" s="37">
        <f t="shared" ref="I27:I28" si="1">J27/N27</f>
        <v>3.878562216986163E-2</v>
      </c>
      <c r="J27" s="34">
        <v>40000</v>
      </c>
      <c r="K27" s="33">
        <f t="shared" ref="K27:K28" si="2">L27/N27</f>
        <v>0</v>
      </c>
      <c r="L27" s="34">
        <f>'Кошторис  витрат'!S254</f>
        <v>0</v>
      </c>
      <c r="M27" s="38">
        <v>1</v>
      </c>
      <c r="N27" s="39">
        <f t="shared" ref="N27:N29" si="3">C27+J27+L27</f>
        <v>1031310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">
      <c r="A28" s="40" t="s">
        <v>38</v>
      </c>
      <c r="B28" s="41">
        <f t="shared" si="0"/>
        <v>0.96121437783013841</v>
      </c>
      <c r="C28" s="42">
        <f>'Кошторис  витрат'!J254</f>
        <v>991310</v>
      </c>
      <c r="D28" s="43">
        <v>0</v>
      </c>
      <c r="E28" s="44">
        <v>0</v>
      </c>
      <c r="F28" s="44">
        <v>0</v>
      </c>
      <c r="G28" s="44">
        <v>0</v>
      </c>
      <c r="H28" s="465">
        <v>40000</v>
      </c>
      <c r="I28" s="45">
        <f t="shared" si="1"/>
        <v>3.878562216986163E-2</v>
      </c>
      <c r="J28" s="42">
        <f t="shared" ref="J28:J29" si="4">D28+E28+F28+G28+H28</f>
        <v>40000</v>
      </c>
      <c r="K28" s="41">
        <f t="shared" si="2"/>
        <v>0</v>
      </c>
      <c r="L28" s="42">
        <f>'Кошторис  витрат'!V254</f>
        <v>0</v>
      </c>
      <c r="M28" s="46">
        <v>1</v>
      </c>
      <c r="N28" s="47">
        <f t="shared" si="3"/>
        <v>1031310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">
      <c r="A29" s="48" t="s">
        <v>39</v>
      </c>
      <c r="B29" s="49">
        <f>C29/N28</f>
        <v>0.76897150226411071</v>
      </c>
      <c r="C29" s="467">
        <v>793048</v>
      </c>
      <c r="D29" s="51">
        <v>0</v>
      </c>
      <c r="E29" s="52">
        <v>0</v>
      </c>
      <c r="F29" s="52">
        <v>0</v>
      </c>
      <c r="G29" s="52">
        <v>0</v>
      </c>
      <c r="H29" s="466">
        <v>40000</v>
      </c>
      <c r="I29" s="53">
        <f>J29/N28</f>
        <v>3.878562216986163E-2</v>
      </c>
      <c r="J29" s="50">
        <f t="shared" si="4"/>
        <v>40000</v>
      </c>
      <c r="K29" s="49">
        <f>L29/N28</f>
        <v>0</v>
      </c>
      <c r="L29" s="50">
        <v>0</v>
      </c>
      <c r="M29" s="54">
        <f>(N29*M28)/N28</f>
        <v>0.8077571244339723</v>
      </c>
      <c r="N29" s="55">
        <f t="shared" si="3"/>
        <v>833048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">
      <c r="A30" s="56" t="s">
        <v>40</v>
      </c>
      <c r="B30" s="57">
        <f t="shared" ref="B30:N30" si="5">B28-B29</f>
        <v>0.1922428755660277</v>
      </c>
      <c r="C30" s="58">
        <f t="shared" si="5"/>
        <v>198262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0.1922428755660277</v>
      </c>
      <c r="N30" s="64">
        <f t="shared" si="5"/>
        <v>198262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">
      <c r="A32" s="65"/>
      <c r="B32" s="65" t="s">
        <v>41</v>
      </c>
      <c r="C32" s="419" t="s">
        <v>625</v>
      </c>
      <c r="D32" s="419"/>
      <c r="E32" s="419"/>
      <c r="F32" s="65"/>
      <c r="G32" s="66"/>
      <c r="H32" s="66"/>
      <c r="I32" s="67"/>
      <c r="J32" s="420" t="s">
        <v>626</v>
      </c>
      <c r="K32" s="421"/>
      <c r="L32" s="421"/>
      <c r="M32" s="421"/>
      <c r="N32" s="421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">
      <c r="A33" s="5"/>
      <c r="B33" s="5"/>
      <c r="C33" s="5"/>
      <c r="D33" s="68" t="s">
        <v>42</v>
      </c>
      <c r="E33" s="5"/>
      <c r="F33" s="69"/>
      <c r="G33" s="403" t="s">
        <v>43</v>
      </c>
      <c r="H33" s="404"/>
      <c r="I33" s="13"/>
      <c r="J33" s="403" t="s">
        <v>44</v>
      </c>
      <c r="K33" s="404"/>
      <c r="L33" s="404"/>
      <c r="M33" s="404"/>
      <c r="N33" s="404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0.25" right="0.25" top="0.75" bottom="0.75" header="0.3" footer="0.3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76"/>
  <sheetViews>
    <sheetView topLeftCell="B1" workbookViewId="0">
      <selection activeCell="C5" sqref="C5"/>
    </sheetView>
  </sheetViews>
  <sheetFormatPr baseColWidth="10" defaultColWidth="14.5" defaultRowHeight="15" customHeight="1" outlineLevelCol="1" x14ac:dyDescent="0.2"/>
  <cols>
    <col min="1" max="1" width="13.33203125" customWidth="1"/>
    <col min="2" max="2" width="8.83203125" customWidth="1"/>
    <col min="3" max="3" width="49" customWidth="1"/>
    <col min="4" max="4" width="12.6640625" customWidth="1"/>
    <col min="5" max="5" width="11.83203125" customWidth="1"/>
    <col min="6" max="6" width="13" customWidth="1"/>
    <col min="7" max="7" width="17.6640625" customWidth="1"/>
    <col min="8" max="8" width="11.83203125" customWidth="1"/>
    <col min="9" max="9" width="13" customWidth="1"/>
    <col min="10" max="10" width="17.6640625" customWidth="1"/>
    <col min="11" max="11" width="11.83203125" customWidth="1" outlineLevel="1"/>
    <col min="12" max="12" width="13" customWidth="1" outlineLevel="1"/>
    <col min="13" max="13" width="17.6640625" customWidth="1" outlineLevel="1"/>
    <col min="14" max="14" width="12.1640625" customWidth="1" outlineLevel="1"/>
    <col min="15" max="15" width="13" customWidth="1" outlineLevel="1"/>
    <col min="16" max="16" width="16.6640625" customWidth="1" outlineLevel="1"/>
    <col min="17" max="17" width="12.1640625" customWidth="1" outlineLevel="1"/>
    <col min="18" max="18" width="13" customWidth="1" outlineLevel="1"/>
    <col min="19" max="19" width="16.6640625" customWidth="1" outlineLevel="1"/>
    <col min="20" max="20" width="12.164062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1.83203125" customWidth="1"/>
    <col min="27" max="27" width="33.83203125" customWidth="1"/>
    <col min="28" max="28" width="14" customWidth="1"/>
    <col min="29" max="33" width="5.1640625" customWidth="1"/>
  </cols>
  <sheetData>
    <row r="1" spans="1:33" ht="18" customHeight="1" x14ac:dyDescent="0.2">
      <c r="A1" s="434" t="s">
        <v>45</v>
      </c>
      <c r="B1" s="435"/>
      <c r="C1" s="435"/>
      <c r="D1" s="435"/>
      <c r="E1" s="435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2">
      <c r="A2" s="72" t="str">
        <f>Фінансування!A12</f>
        <v>Назва Грантоотримувача:</v>
      </c>
      <c r="B2" s="73"/>
      <c r="C2" s="72" t="s">
        <v>540</v>
      </c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2">
      <c r="A3" s="3" t="str">
        <f>Фінансування!A13</f>
        <v>Назва проєкту:</v>
      </c>
      <c r="B3" s="73"/>
      <c r="C3" s="72" t="s">
        <v>541</v>
      </c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2">
      <c r="A4" s="3" t="str">
        <f>Фінансування!A14</f>
        <v>Дата початку проєкту:</v>
      </c>
      <c r="B4" s="1"/>
      <c r="C4" s="3" t="s">
        <v>632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">
      <c r="A5" s="3" t="str">
        <f>Фінансування!A15</f>
        <v>Дата завершення проєкту:</v>
      </c>
      <c r="B5" s="1"/>
      <c r="C5" s="3" t="s">
        <v>542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2">
      <c r="A7" s="436" t="s">
        <v>46</v>
      </c>
      <c r="B7" s="438" t="s">
        <v>47</v>
      </c>
      <c r="C7" s="441" t="s">
        <v>48</v>
      </c>
      <c r="D7" s="441" t="s">
        <v>49</v>
      </c>
      <c r="E7" s="432" t="s">
        <v>50</v>
      </c>
      <c r="F7" s="416"/>
      <c r="G7" s="416"/>
      <c r="H7" s="416"/>
      <c r="I7" s="416"/>
      <c r="J7" s="417"/>
      <c r="K7" s="432" t="s">
        <v>51</v>
      </c>
      <c r="L7" s="416"/>
      <c r="M7" s="416"/>
      <c r="N7" s="416"/>
      <c r="O7" s="416"/>
      <c r="P7" s="417"/>
      <c r="Q7" s="432" t="s">
        <v>52</v>
      </c>
      <c r="R7" s="416"/>
      <c r="S7" s="416"/>
      <c r="T7" s="416"/>
      <c r="U7" s="416"/>
      <c r="V7" s="417"/>
      <c r="W7" s="424" t="s">
        <v>53</v>
      </c>
      <c r="X7" s="416"/>
      <c r="Y7" s="416"/>
      <c r="Z7" s="417"/>
      <c r="AA7" s="422" t="s">
        <v>54</v>
      </c>
      <c r="AB7" s="1"/>
      <c r="AC7" s="1"/>
      <c r="AD7" s="1"/>
      <c r="AE7" s="1"/>
      <c r="AF7" s="1"/>
      <c r="AG7" s="1"/>
    </row>
    <row r="8" spans="1:33" ht="42" customHeight="1" x14ac:dyDescent="0.2">
      <c r="A8" s="413"/>
      <c r="B8" s="439"/>
      <c r="C8" s="442"/>
      <c r="D8" s="442"/>
      <c r="E8" s="423" t="s">
        <v>55</v>
      </c>
      <c r="F8" s="416"/>
      <c r="G8" s="417"/>
      <c r="H8" s="423" t="s">
        <v>56</v>
      </c>
      <c r="I8" s="416"/>
      <c r="J8" s="417"/>
      <c r="K8" s="423" t="s">
        <v>55</v>
      </c>
      <c r="L8" s="416"/>
      <c r="M8" s="417"/>
      <c r="N8" s="423" t="s">
        <v>56</v>
      </c>
      <c r="O8" s="416"/>
      <c r="P8" s="417"/>
      <c r="Q8" s="423" t="s">
        <v>55</v>
      </c>
      <c r="R8" s="416"/>
      <c r="S8" s="417"/>
      <c r="T8" s="423" t="s">
        <v>56</v>
      </c>
      <c r="U8" s="416"/>
      <c r="V8" s="417"/>
      <c r="W8" s="422" t="s">
        <v>57</v>
      </c>
      <c r="X8" s="422" t="s">
        <v>58</v>
      </c>
      <c r="Y8" s="424" t="s">
        <v>59</v>
      </c>
      <c r="Z8" s="417"/>
      <c r="AA8" s="413"/>
      <c r="AB8" s="1"/>
      <c r="AC8" s="1"/>
      <c r="AD8" s="1"/>
      <c r="AE8" s="1"/>
      <c r="AF8" s="1"/>
      <c r="AG8" s="1"/>
    </row>
    <row r="9" spans="1:33" ht="30" customHeight="1" x14ac:dyDescent="0.2">
      <c r="A9" s="437"/>
      <c r="B9" s="440"/>
      <c r="C9" s="443"/>
      <c r="D9" s="443"/>
      <c r="E9" s="84" t="s">
        <v>60</v>
      </c>
      <c r="F9" s="85" t="s">
        <v>61</v>
      </c>
      <c r="G9" s="86" t="s">
        <v>62</v>
      </c>
      <c r="H9" s="84" t="s">
        <v>60</v>
      </c>
      <c r="I9" s="85" t="s">
        <v>61</v>
      </c>
      <c r="J9" s="86" t="s">
        <v>63</v>
      </c>
      <c r="K9" s="84" t="s">
        <v>60</v>
      </c>
      <c r="L9" s="85" t="s">
        <v>64</v>
      </c>
      <c r="M9" s="86" t="s">
        <v>65</v>
      </c>
      <c r="N9" s="84" t="s">
        <v>60</v>
      </c>
      <c r="O9" s="85" t="s">
        <v>64</v>
      </c>
      <c r="P9" s="86" t="s">
        <v>66</v>
      </c>
      <c r="Q9" s="84" t="s">
        <v>60</v>
      </c>
      <c r="R9" s="85" t="s">
        <v>64</v>
      </c>
      <c r="S9" s="86" t="s">
        <v>67</v>
      </c>
      <c r="T9" s="84" t="s">
        <v>60</v>
      </c>
      <c r="U9" s="85" t="s">
        <v>64</v>
      </c>
      <c r="V9" s="86" t="s">
        <v>68</v>
      </c>
      <c r="W9" s="414"/>
      <c r="X9" s="414"/>
      <c r="Y9" s="87" t="s">
        <v>69</v>
      </c>
      <c r="Z9" s="88" t="s">
        <v>20</v>
      </c>
      <c r="AA9" s="414"/>
      <c r="AB9" s="1"/>
      <c r="AC9" s="1"/>
      <c r="AD9" s="1"/>
      <c r="AE9" s="1"/>
      <c r="AF9" s="1"/>
      <c r="AG9" s="1"/>
    </row>
    <row r="10" spans="1:33" ht="24.75" customHeight="1" x14ac:dyDescent="0.2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2">
      <c r="A11" s="93" t="s">
        <v>70</v>
      </c>
      <c r="B11" s="94"/>
      <c r="C11" s="95" t="s">
        <v>71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2">
      <c r="A12" s="101" t="s">
        <v>72</v>
      </c>
      <c r="B12" s="102">
        <v>1</v>
      </c>
      <c r="C12" s="103" t="s">
        <v>73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2">
      <c r="A13" s="108" t="s">
        <v>74</v>
      </c>
      <c r="B13" s="109" t="s">
        <v>75</v>
      </c>
      <c r="C13" s="110" t="s">
        <v>76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7" si="6">W13-X13</f>
        <v>0</v>
      </c>
      <c r="Z13" s="116" t="e">
        <f t="shared" ref="Z13:Z37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2">
      <c r="A14" s="119" t="s">
        <v>77</v>
      </c>
      <c r="B14" s="120" t="s">
        <v>78</v>
      </c>
      <c r="C14" s="121" t="s">
        <v>79</v>
      </c>
      <c r="D14" s="122" t="s">
        <v>80</v>
      </c>
      <c r="E14" s="123"/>
      <c r="F14" s="124"/>
      <c r="G14" s="125">
        <f t="shared" ref="G14:G16" si="8">E14*F14</f>
        <v>0</v>
      </c>
      <c r="H14" s="123"/>
      <c r="I14" s="124"/>
      <c r="J14" s="125">
        <f t="shared" ref="J14:J16" si="9">H14*I14</f>
        <v>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0</v>
      </c>
      <c r="X14" s="127">
        <f t="shared" ref="X14:X16" si="15">J14+P14+V14</f>
        <v>0</v>
      </c>
      <c r="Y14" s="127">
        <f t="shared" si="6"/>
        <v>0</v>
      </c>
      <c r="Z14" s="128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2">
      <c r="A15" s="119" t="s">
        <v>77</v>
      </c>
      <c r="B15" s="120" t="s">
        <v>81</v>
      </c>
      <c r="C15" s="121" t="s">
        <v>79</v>
      </c>
      <c r="D15" s="122" t="s">
        <v>80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2">
      <c r="A16" s="132" t="s">
        <v>77</v>
      </c>
      <c r="B16" s="133" t="s">
        <v>82</v>
      </c>
      <c r="C16" s="121" t="s">
        <v>79</v>
      </c>
      <c r="D16" s="134" t="s">
        <v>80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2">
      <c r="A17" s="108" t="s">
        <v>74</v>
      </c>
      <c r="B17" s="109" t="s">
        <v>83</v>
      </c>
      <c r="C17" s="140" t="s">
        <v>84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2">
      <c r="A18" s="119" t="s">
        <v>77</v>
      </c>
      <c r="B18" s="120" t="s">
        <v>85</v>
      </c>
      <c r="C18" s="121" t="s">
        <v>79</v>
      </c>
      <c r="D18" s="122" t="s">
        <v>80</v>
      </c>
      <c r="E18" s="123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2">
      <c r="A19" s="119" t="s">
        <v>77</v>
      </c>
      <c r="B19" s="120" t="s">
        <v>86</v>
      </c>
      <c r="C19" s="121" t="s">
        <v>79</v>
      </c>
      <c r="D19" s="122" t="s">
        <v>80</v>
      </c>
      <c r="E19" s="123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2">
      <c r="A20" s="147" t="s">
        <v>77</v>
      </c>
      <c r="B20" s="133" t="s">
        <v>87</v>
      </c>
      <c r="C20" s="121" t="s">
        <v>79</v>
      </c>
      <c r="D20" s="148" t="s">
        <v>80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2">
      <c r="A21" s="108" t="s">
        <v>74</v>
      </c>
      <c r="B21" s="109" t="s">
        <v>88</v>
      </c>
      <c r="C21" s="153" t="s">
        <v>89</v>
      </c>
      <c r="D21" s="141"/>
      <c r="E21" s="142">
        <f>SUM(E22:E28)</f>
        <v>29</v>
      </c>
      <c r="F21" s="143"/>
      <c r="G21" s="144">
        <f t="shared" ref="G21:H21" si="30">SUM(G22:G28)</f>
        <v>280500</v>
      </c>
      <c r="H21" s="142">
        <f t="shared" si="30"/>
        <v>29</v>
      </c>
      <c r="I21" s="143"/>
      <c r="J21" s="144">
        <f t="shared" ref="J21:K21" si="31">SUM(J22:J28)</f>
        <v>280500</v>
      </c>
      <c r="K21" s="142">
        <f t="shared" si="31"/>
        <v>0</v>
      </c>
      <c r="L21" s="143"/>
      <c r="M21" s="144">
        <f t="shared" ref="M21:N21" si="32">SUM(M22:M28)</f>
        <v>0</v>
      </c>
      <c r="N21" s="142">
        <f t="shared" si="32"/>
        <v>0</v>
      </c>
      <c r="O21" s="143"/>
      <c r="P21" s="144">
        <f t="shared" ref="P21:Q21" si="33">SUM(P22:P28)</f>
        <v>0</v>
      </c>
      <c r="Q21" s="142">
        <f t="shared" si="33"/>
        <v>0</v>
      </c>
      <c r="R21" s="143"/>
      <c r="S21" s="144">
        <f t="shared" ref="S21:T21" si="34">SUM(S22:S28)</f>
        <v>0</v>
      </c>
      <c r="T21" s="142">
        <f t="shared" si="34"/>
        <v>0</v>
      </c>
      <c r="U21" s="143"/>
      <c r="V21" s="144">
        <f t="shared" ref="V21:X21" si="35">SUM(V22:V28)</f>
        <v>0</v>
      </c>
      <c r="W21" s="144">
        <f t="shared" si="35"/>
        <v>280500</v>
      </c>
      <c r="X21" s="144">
        <f t="shared" si="35"/>
        <v>280500</v>
      </c>
      <c r="Y21" s="115">
        <f t="shared" si="6"/>
        <v>0</v>
      </c>
      <c r="Z21" s="116">
        <f t="shared" si="7"/>
        <v>0</v>
      </c>
      <c r="AA21" s="146"/>
      <c r="AB21" s="118"/>
      <c r="AC21" s="118"/>
      <c r="AD21" s="118"/>
      <c r="AE21" s="118"/>
      <c r="AF21" s="118"/>
      <c r="AG21" s="118"/>
    </row>
    <row r="22" spans="1:33" ht="19.75" customHeight="1" x14ac:dyDescent="0.2">
      <c r="A22" s="119" t="s">
        <v>77</v>
      </c>
      <c r="B22" s="120" t="s">
        <v>90</v>
      </c>
      <c r="C22" s="366" t="s">
        <v>456</v>
      </c>
      <c r="D22" s="342" t="s">
        <v>80</v>
      </c>
      <c r="E22" s="343">
        <v>4.5</v>
      </c>
      <c r="F22" s="344">
        <v>13000</v>
      </c>
      <c r="G22" s="125">
        <f t="shared" ref="G22:G28" si="36">E22*F22</f>
        <v>58500</v>
      </c>
      <c r="H22" s="343">
        <v>4.5</v>
      </c>
      <c r="I22" s="344">
        <v>13000</v>
      </c>
      <c r="J22" s="125">
        <f t="shared" ref="J22:J28" si="37">H22*I22</f>
        <v>58500</v>
      </c>
      <c r="K22" s="123"/>
      <c r="L22" s="124"/>
      <c r="M22" s="125">
        <f t="shared" ref="M22:M28" si="38">K22*L22</f>
        <v>0</v>
      </c>
      <c r="N22" s="123"/>
      <c r="O22" s="124"/>
      <c r="P22" s="125">
        <f t="shared" ref="P22:P28" si="39">N22*O22</f>
        <v>0</v>
      </c>
      <c r="Q22" s="123"/>
      <c r="R22" s="124"/>
      <c r="S22" s="125">
        <f t="shared" ref="S22:S28" si="40">Q22*R22</f>
        <v>0</v>
      </c>
      <c r="T22" s="123"/>
      <c r="U22" s="124"/>
      <c r="V22" s="125">
        <f t="shared" ref="V22:V28" si="41">T22*U22</f>
        <v>0</v>
      </c>
      <c r="W22" s="126">
        <f t="shared" ref="W22:W28" si="42">G22+M22+S22</f>
        <v>58500</v>
      </c>
      <c r="X22" s="127">
        <f t="shared" ref="X22:X28" si="43">J22+P22+V22</f>
        <v>58500</v>
      </c>
      <c r="Y22" s="127">
        <f t="shared" si="6"/>
        <v>0</v>
      </c>
      <c r="Z22" s="128">
        <f t="shared" si="7"/>
        <v>0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2">
      <c r="A23" s="119" t="s">
        <v>77</v>
      </c>
      <c r="B23" s="120" t="s">
        <v>92</v>
      </c>
      <c r="C23" s="366" t="s">
        <v>457</v>
      </c>
      <c r="D23" s="342" t="s">
        <v>80</v>
      </c>
      <c r="E23" s="343">
        <v>4</v>
      </c>
      <c r="F23" s="344">
        <v>11000</v>
      </c>
      <c r="G23" s="125">
        <f t="shared" si="36"/>
        <v>44000</v>
      </c>
      <c r="H23" s="343">
        <v>4</v>
      </c>
      <c r="I23" s="344">
        <v>11000</v>
      </c>
      <c r="J23" s="125">
        <f t="shared" si="37"/>
        <v>44000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44000</v>
      </c>
      <c r="X23" s="127">
        <f t="shared" si="43"/>
        <v>44000</v>
      </c>
      <c r="Y23" s="127">
        <f t="shared" si="6"/>
        <v>0</v>
      </c>
      <c r="Z23" s="128">
        <f t="shared" si="7"/>
        <v>0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2">
      <c r="A24" s="119" t="s">
        <v>77</v>
      </c>
      <c r="B24" s="120" t="s">
        <v>93</v>
      </c>
      <c r="C24" s="366" t="s">
        <v>458</v>
      </c>
      <c r="D24" s="342" t="s">
        <v>80</v>
      </c>
      <c r="E24" s="345">
        <v>4</v>
      </c>
      <c r="F24" s="346">
        <v>11000</v>
      </c>
      <c r="G24" s="125">
        <f t="shared" si="36"/>
        <v>44000</v>
      </c>
      <c r="H24" s="345">
        <v>4</v>
      </c>
      <c r="I24" s="346">
        <v>11000</v>
      </c>
      <c r="J24" s="125">
        <f t="shared" si="37"/>
        <v>44000</v>
      </c>
      <c r="K24" s="135"/>
      <c r="L24" s="136"/>
      <c r="M24" s="125">
        <f t="shared" si="38"/>
        <v>0</v>
      </c>
      <c r="N24" s="135"/>
      <c r="O24" s="136"/>
      <c r="P24" s="125">
        <f t="shared" si="39"/>
        <v>0</v>
      </c>
      <c r="Q24" s="135"/>
      <c r="R24" s="136"/>
      <c r="S24" s="125">
        <f t="shared" si="40"/>
        <v>0</v>
      </c>
      <c r="T24" s="135"/>
      <c r="U24" s="136"/>
      <c r="V24" s="125">
        <f t="shared" si="41"/>
        <v>0</v>
      </c>
      <c r="W24" s="126">
        <f t="shared" si="42"/>
        <v>44000</v>
      </c>
      <c r="X24" s="127">
        <f t="shared" si="43"/>
        <v>44000</v>
      </c>
      <c r="Y24" s="127">
        <f t="shared" si="6"/>
        <v>0</v>
      </c>
      <c r="Z24" s="128">
        <f t="shared" si="7"/>
        <v>0</v>
      </c>
      <c r="AA24" s="139"/>
      <c r="AB24" s="131"/>
      <c r="AC24" s="131"/>
      <c r="AD24" s="131"/>
      <c r="AE24" s="131"/>
      <c r="AF24" s="131"/>
      <c r="AG24" s="131"/>
    </row>
    <row r="25" spans="1:33" ht="30" customHeight="1" x14ac:dyDescent="0.2">
      <c r="A25" s="119" t="s">
        <v>77</v>
      </c>
      <c r="B25" s="120" t="s">
        <v>452</v>
      </c>
      <c r="C25" s="366" t="s">
        <v>459</v>
      </c>
      <c r="D25" s="342" t="s">
        <v>80</v>
      </c>
      <c r="E25" s="345">
        <v>4</v>
      </c>
      <c r="F25" s="346">
        <v>11000</v>
      </c>
      <c r="G25" s="125">
        <f t="shared" si="36"/>
        <v>44000</v>
      </c>
      <c r="H25" s="345">
        <v>4</v>
      </c>
      <c r="I25" s="346">
        <v>11000</v>
      </c>
      <c r="J25" s="125">
        <f t="shared" si="37"/>
        <v>44000</v>
      </c>
      <c r="K25" s="135"/>
      <c r="L25" s="136"/>
      <c r="M25" s="125">
        <f t="shared" si="38"/>
        <v>0</v>
      </c>
      <c r="N25" s="135"/>
      <c r="O25" s="136"/>
      <c r="P25" s="125">
        <f t="shared" si="39"/>
        <v>0</v>
      </c>
      <c r="Q25" s="135"/>
      <c r="R25" s="136"/>
      <c r="S25" s="125">
        <f t="shared" si="40"/>
        <v>0</v>
      </c>
      <c r="T25" s="135"/>
      <c r="U25" s="136"/>
      <c r="V25" s="125">
        <f t="shared" si="41"/>
        <v>0</v>
      </c>
      <c r="W25" s="126">
        <f t="shared" si="42"/>
        <v>44000</v>
      </c>
      <c r="X25" s="127">
        <f t="shared" si="43"/>
        <v>44000</v>
      </c>
      <c r="Y25" s="127">
        <f t="shared" si="6"/>
        <v>0</v>
      </c>
      <c r="Z25" s="128">
        <f t="shared" si="7"/>
        <v>0</v>
      </c>
      <c r="AA25" s="139"/>
      <c r="AB25" s="131"/>
      <c r="AC25" s="131"/>
      <c r="AD25" s="131"/>
      <c r="AE25" s="131"/>
      <c r="AF25" s="131"/>
      <c r="AG25" s="131"/>
    </row>
    <row r="26" spans="1:33" ht="30" customHeight="1" x14ac:dyDescent="0.2">
      <c r="A26" s="119" t="s">
        <v>77</v>
      </c>
      <c r="B26" s="120" t="s">
        <v>453</v>
      </c>
      <c r="C26" s="366" t="s">
        <v>460</v>
      </c>
      <c r="D26" s="342" t="s">
        <v>80</v>
      </c>
      <c r="E26" s="345">
        <v>4</v>
      </c>
      <c r="F26" s="346">
        <v>9000</v>
      </c>
      <c r="G26" s="125">
        <f t="shared" si="36"/>
        <v>36000</v>
      </c>
      <c r="H26" s="345">
        <v>4</v>
      </c>
      <c r="I26" s="346">
        <v>9000</v>
      </c>
      <c r="J26" s="125">
        <f t="shared" si="37"/>
        <v>36000</v>
      </c>
      <c r="K26" s="135"/>
      <c r="L26" s="136"/>
      <c r="M26" s="125">
        <f t="shared" si="38"/>
        <v>0</v>
      </c>
      <c r="N26" s="135"/>
      <c r="O26" s="136"/>
      <c r="P26" s="125">
        <f t="shared" si="39"/>
        <v>0</v>
      </c>
      <c r="Q26" s="135"/>
      <c r="R26" s="136"/>
      <c r="S26" s="125">
        <f t="shared" si="40"/>
        <v>0</v>
      </c>
      <c r="T26" s="135"/>
      <c r="U26" s="136"/>
      <c r="V26" s="125">
        <f t="shared" si="41"/>
        <v>0</v>
      </c>
      <c r="W26" s="126">
        <f t="shared" si="42"/>
        <v>36000</v>
      </c>
      <c r="X26" s="127">
        <f t="shared" si="43"/>
        <v>36000</v>
      </c>
      <c r="Y26" s="127">
        <f t="shared" si="6"/>
        <v>0</v>
      </c>
      <c r="Z26" s="128">
        <f t="shared" si="7"/>
        <v>0</v>
      </c>
      <c r="AA26" s="139"/>
      <c r="AB26" s="131"/>
      <c r="AC26" s="131"/>
      <c r="AD26" s="131"/>
      <c r="AE26" s="131"/>
      <c r="AF26" s="131"/>
      <c r="AG26" s="131"/>
    </row>
    <row r="27" spans="1:33" ht="30" customHeight="1" x14ac:dyDescent="0.2">
      <c r="A27" s="119" t="s">
        <v>77</v>
      </c>
      <c r="B27" s="120" t="s">
        <v>454</v>
      </c>
      <c r="C27" s="366" t="s">
        <v>461</v>
      </c>
      <c r="D27" s="342" t="s">
        <v>80</v>
      </c>
      <c r="E27" s="345">
        <v>4</v>
      </c>
      <c r="F27" s="346">
        <v>9000</v>
      </c>
      <c r="G27" s="125">
        <f t="shared" si="36"/>
        <v>36000</v>
      </c>
      <c r="H27" s="345">
        <v>4</v>
      </c>
      <c r="I27" s="346">
        <v>9000</v>
      </c>
      <c r="J27" s="125">
        <f t="shared" si="37"/>
        <v>36000</v>
      </c>
      <c r="K27" s="135"/>
      <c r="L27" s="136"/>
      <c r="M27" s="125">
        <f t="shared" si="38"/>
        <v>0</v>
      </c>
      <c r="N27" s="135"/>
      <c r="O27" s="136"/>
      <c r="P27" s="125">
        <f t="shared" si="39"/>
        <v>0</v>
      </c>
      <c r="Q27" s="135"/>
      <c r="R27" s="136"/>
      <c r="S27" s="125">
        <f t="shared" si="40"/>
        <v>0</v>
      </c>
      <c r="T27" s="135"/>
      <c r="U27" s="136"/>
      <c r="V27" s="125">
        <f t="shared" si="41"/>
        <v>0</v>
      </c>
      <c r="W27" s="126">
        <f t="shared" si="42"/>
        <v>36000</v>
      </c>
      <c r="X27" s="127">
        <f t="shared" si="43"/>
        <v>36000</v>
      </c>
      <c r="Y27" s="127">
        <f t="shared" si="6"/>
        <v>0</v>
      </c>
      <c r="Z27" s="128">
        <f t="shared" si="7"/>
        <v>0</v>
      </c>
      <c r="AA27" s="139"/>
      <c r="AB27" s="131"/>
      <c r="AC27" s="131"/>
      <c r="AD27" s="131"/>
      <c r="AE27" s="131"/>
      <c r="AF27" s="131"/>
      <c r="AG27" s="131"/>
    </row>
    <row r="28" spans="1:33" ht="19.25" customHeight="1" x14ac:dyDescent="0.2">
      <c r="A28" s="132" t="s">
        <v>77</v>
      </c>
      <c r="B28" s="120" t="s">
        <v>455</v>
      </c>
      <c r="C28" s="366" t="s">
        <v>462</v>
      </c>
      <c r="D28" s="347" t="s">
        <v>80</v>
      </c>
      <c r="E28" s="345">
        <v>4.5</v>
      </c>
      <c r="F28" s="346">
        <v>4000</v>
      </c>
      <c r="G28" s="125">
        <f t="shared" si="36"/>
        <v>18000</v>
      </c>
      <c r="H28" s="345">
        <v>4.5</v>
      </c>
      <c r="I28" s="346">
        <v>4000</v>
      </c>
      <c r="J28" s="125">
        <f t="shared" si="37"/>
        <v>18000</v>
      </c>
      <c r="K28" s="149"/>
      <c r="L28" s="150"/>
      <c r="M28" s="151">
        <f t="shared" si="38"/>
        <v>0</v>
      </c>
      <c r="N28" s="149"/>
      <c r="O28" s="150"/>
      <c r="P28" s="125">
        <f t="shared" si="39"/>
        <v>0</v>
      </c>
      <c r="Q28" s="149"/>
      <c r="R28" s="150"/>
      <c r="S28" s="125">
        <f t="shared" si="40"/>
        <v>0</v>
      </c>
      <c r="T28" s="149"/>
      <c r="U28" s="150"/>
      <c r="V28" s="151">
        <f t="shared" si="41"/>
        <v>0</v>
      </c>
      <c r="W28" s="138">
        <f t="shared" si="42"/>
        <v>18000</v>
      </c>
      <c r="X28" s="127">
        <f t="shared" si="43"/>
        <v>18000</v>
      </c>
      <c r="Y28" s="127">
        <f t="shared" si="6"/>
        <v>0</v>
      </c>
      <c r="Z28" s="128">
        <f t="shared" si="7"/>
        <v>0</v>
      </c>
      <c r="AA28" s="152"/>
      <c r="AB28" s="131"/>
      <c r="AC28" s="131"/>
      <c r="AD28" s="131"/>
      <c r="AE28" s="131"/>
      <c r="AF28" s="131"/>
      <c r="AG28" s="131"/>
    </row>
    <row r="29" spans="1:33" ht="30" customHeight="1" x14ac:dyDescent="0.2">
      <c r="A29" s="108" t="s">
        <v>72</v>
      </c>
      <c r="B29" s="155" t="s">
        <v>94</v>
      </c>
      <c r="C29" s="140" t="s">
        <v>95</v>
      </c>
      <c r="D29" s="141"/>
      <c r="E29" s="142">
        <f>SUM(E30:E32)</f>
        <v>280500</v>
      </c>
      <c r="F29" s="143"/>
      <c r="G29" s="144">
        <f t="shared" ref="G29:H29" si="44">SUM(G30:G32)</f>
        <v>61710</v>
      </c>
      <c r="H29" s="142">
        <f t="shared" si="44"/>
        <v>280500</v>
      </c>
      <c r="I29" s="143"/>
      <c r="J29" s="144">
        <f t="shared" ref="J29:K29" si="45">SUM(J30:J32)</f>
        <v>61710</v>
      </c>
      <c r="K29" s="142">
        <f t="shared" si="45"/>
        <v>0</v>
      </c>
      <c r="L29" s="143"/>
      <c r="M29" s="144">
        <f t="shared" ref="M29:N29" si="46">SUM(M30:M32)</f>
        <v>0</v>
      </c>
      <c r="N29" s="142">
        <f t="shared" si="46"/>
        <v>0</v>
      </c>
      <c r="O29" s="143"/>
      <c r="P29" s="144">
        <f t="shared" ref="P29:Q29" si="47">SUM(P30:P32)</f>
        <v>0</v>
      </c>
      <c r="Q29" s="142">
        <f t="shared" si="47"/>
        <v>0</v>
      </c>
      <c r="R29" s="143"/>
      <c r="S29" s="144">
        <f t="shared" ref="S29:T29" si="48">SUM(S30:S32)</f>
        <v>0</v>
      </c>
      <c r="T29" s="142">
        <f t="shared" si="48"/>
        <v>0</v>
      </c>
      <c r="U29" s="143"/>
      <c r="V29" s="144">
        <f t="shared" ref="V29:X29" si="49">SUM(V30:V32)</f>
        <v>0</v>
      </c>
      <c r="W29" s="144">
        <f t="shared" si="49"/>
        <v>61710</v>
      </c>
      <c r="X29" s="144">
        <f t="shared" si="49"/>
        <v>61710</v>
      </c>
      <c r="Y29" s="115">
        <f t="shared" si="6"/>
        <v>0</v>
      </c>
      <c r="Z29" s="116">
        <f t="shared" si="7"/>
        <v>0</v>
      </c>
      <c r="AA29" s="146"/>
      <c r="AB29" s="7"/>
      <c r="AC29" s="7"/>
      <c r="AD29" s="7"/>
      <c r="AE29" s="7"/>
      <c r="AF29" s="7"/>
      <c r="AG29" s="7"/>
    </row>
    <row r="30" spans="1:33" ht="30" customHeight="1" x14ac:dyDescent="0.2">
      <c r="A30" s="156" t="s">
        <v>77</v>
      </c>
      <c r="B30" s="157" t="s">
        <v>96</v>
      </c>
      <c r="C30" s="121" t="s">
        <v>97</v>
      </c>
      <c r="D30" s="158"/>
      <c r="E30" s="159">
        <f>G13</f>
        <v>0</v>
      </c>
      <c r="F30" s="160">
        <v>0.22</v>
      </c>
      <c r="G30" s="161">
        <f t="shared" ref="G30:G32" si="50">E30*F30</f>
        <v>0</v>
      </c>
      <c r="H30" s="159">
        <f>J13</f>
        <v>0</v>
      </c>
      <c r="I30" s="160">
        <v>0.22</v>
      </c>
      <c r="J30" s="161">
        <f t="shared" ref="J30:J32" si="51">H30*I30</f>
        <v>0</v>
      </c>
      <c r="K30" s="159">
        <f>M13</f>
        <v>0</v>
      </c>
      <c r="L30" s="160">
        <v>0.22</v>
      </c>
      <c r="M30" s="161">
        <f t="shared" ref="M30:M32" si="52">K30*L30</f>
        <v>0</v>
      </c>
      <c r="N30" s="159">
        <f>P13</f>
        <v>0</v>
      </c>
      <c r="O30" s="160">
        <v>0.22</v>
      </c>
      <c r="P30" s="161">
        <f t="shared" ref="P30:P32" si="53">N30*O30</f>
        <v>0</v>
      </c>
      <c r="Q30" s="159">
        <f>S13</f>
        <v>0</v>
      </c>
      <c r="R30" s="160">
        <v>0.22</v>
      </c>
      <c r="S30" s="161">
        <f t="shared" ref="S30:S32" si="54">Q30*R30</f>
        <v>0</v>
      </c>
      <c r="T30" s="159">
        <f>V13</f>
        <v>0</v>
      </c>
      <c r="U30" s="160">
        <v>0.22</v>
      </c>
      <c r="V30" s="161">
        <f t="shared" ref="V30:V32" si="55">T30*U30</f>
        <v>0</v>
      </c>
      <c r="W30" s="127">
        <f t="shared" ref="W30:W32" si="56">G30+M30+S30</f>
        <v>0</v>
      </c>
      <c r="X30" s="127">
        <f t="shared" ref="X30:X32" si="57">J30+P30+V30</f>
        <v>0</v>
      </c>
      <c r="Y30" s="127">
        <f t="shared" si="6"/>
        <v>0</v>
      </c>
      <c r="Z30" s="128" t="e">
        <f t="shared" si="7"/>
        <v>#DIV/0!</v>
      </c>
      <c r="AA30" s="162"/>
      <c r="AB30" s="130"/>
      <c r="AC30" s="131"/>
      <c r="AD30" s="131"/>
      <c r="AE30" s="131"/>
      <c r="AF30" s="131"/>
      <c r="AG30" s="131"/>
    </row>
    <row r="31" spans="1:33" ht="30" customHeight="1" x14ac:dyDescent="0.2">
      <c r="A31" s="119" t="s">
        <v>77</v>
      </c>
      <c r="B31" s="120" t="s">
        <v>98</v>
      </c>
      <c r="C31" s="121" t="s">
        <v>99</v>
      </c>
      <c r="D31" s="122"/>
      <c r="E31" s="123">
        <f>G17</f>
        <v>0</v>
      </c>
      <c r="F31" s="124">
        <v>0.22</v>
      </c>
      <c r="G31" s="125">
        <f t="shared" si="50"/>
        <v>0</v>
      </c>
      <c r="H31" s="123">
        <f>J17</f>
        <v>0</v>
      </c>
      <c r="I31" s="124">
        <v>0.22</v>
      </c>
      <c r="J31" s="125">
        <f t="shared" si="51"/>
        <v>0</v>
      </c>
      <c r="K31" s="123">
        <f>M17</f>
        <v>0</v>
      </c>
      <c r="L31" s="124">
        <v>0.22</v>
      </c>
      <c r="M31" s="125">
        <f t="shared" si="52"/>
        <v>0</v>
      </c>
      <c r="N31" s="123">
        <f>P17</f>
        <v>0</v>
      </c>
      <c r="O31" s="124">
        <v>0.22</v>
      </c>
      <c r="P31" s="125">
        <f t="shared" si="53"/>
        <v>0</v>
      </c>
      <c r="Q31" s="123">
        <f>S17</f>
        <v>0</v>
      </c>
      <c r="R31" s="124">
        <v>0.22</v>
      </c>
      <c r="S31" s="125">
        <f t="shared" si="54"/>
        <v>0</v>
      </c>
      <c r="T31" s="123">
        <f>V17</f>
        <v>0</v>
      </c>
      <c r="U31" s="124">
        <v>0.22</v>
      </c>
      <c r="V31" s="125">
        <f t="shared" si="55"/>
        <v>0</v>
      </c>
      <c r="W31" s="126">
        <f t="shared" si="56"/>
        <v>0</v>
      </c>
      <c r="X31" s="127">
        <f t="shared" si="57"/>
        <v>0</v>
      </c>
      <c r="Y31" s="127">
        <f t="shared" si="6"/>
        <v>0</v>
      </c>
      <c r="Z31" s="128" t="e">
        <f t="shared" si="7"/>
        <v>#DIV/0!</v>
      </c>
      <c r="AA31" s="129"/>
      <c r="AB31" s="131"/>
      <c r="AC31" s="131"/>
      <c r="AD31" s="131"/>
      <c r="AE31" s="131"/>
      <c r="AF31" s="131"/>
      <c r="AG31" s="131"/>
    </row>
    <row r="32" spans="1:33" ht="30" customHeight="1" x14ac:dyDescent="0.2">
      <c r="A32" s="132" t="s">
        <v>77</v>
      </c>
      <c r="B32" s="154" t="s">
        <v>100</v>
      </c>
      <c r="C32" s="163" t="s">
        <v>89</v>
      </c>
      <c r="D32" s="134"/>
      <c r="E32" s="135">
        <f>G21</f>
        <v>280500</v>
      </c>
      <c r="F32" s="136">
        <v>0.22</v>
      </c>
      <c r="G32" s="137">
        <f t="shared" si="50"/>
        <v>61710</v>
      </c>
      <c r="H32" s="135">
        <f>J21</f>
        <v>280500</v>
      </c>
      <c r="I32" s="136">
        <v>0.22</v>
      </c>
      <c r="J32" s="137">
        <f t="shared" si="51"/>
        <v>61710</v>
      </c>
      <c r="K32" s="135">
        <f>M21</f>
        <v>0</v>
      </c>
      <c r="L32" s="136">
        <v>0.22</v>
      </c>
      <c r="M32" s="137">
        <f t="shared" si="52"/>
        <v>0</v>
      </c>
      <c r="N32" s="135">
        <f>P21</f>
        <v>0</v>
      </c>
      <c r="O32" s="136">
        <v>0.22</v>
      </c>
      <c r="P32" s="137">
        <f t="shared" si="53"/>
        <v>0</v>
      </c>
      <c r="Q32" s="135">
        <f>S21</f>
        <v>0</v>
      </c>
      <c r="R32" s="136">
        <v>0.22</v>
      </c>
      <c r="S32" s="137">
        <f t="shared" si="54"/>
        <v>0</v>
      </c>
      <c r="T32" s="135">
        <f>V21</f>
        <v>0</v>
      </c>
      <c r="U32" s="136">
        <v>0.22</v>
      </c>
      <c r="V32" s="137">
        <f t="shared" si="55"/>
        <v>0</v>
      </c>
      <c r="W32" s="138">
        <f t="shared" si="56"/>
        <v>61710</v>
      </c>
      <c r="X32" s="127">
        <f t="shared" si="57"/>
        <v>61710</v>
      </c>
      <c r="Y32" s="127">
        <f t="shared" si="6"/>
        <v>0</v>
      </c>
      <c r="Z32" s="128">
        <f t="shared" si="7"/>
        <v>0</v>
      </c>
      <c r="AA32" s="139"/>
      <c r="AB32" s="131"/>
      <c r="AC32" s="131"/>
      <c r="AD32" s="131"/>
      <c r="AE32" s="131"/>
      <c r="AF32" s="131"/>
      <c r="AG32" s="131"/>
    </row>
    <row r="33" spans="1:33" ht="30" customHeight="1" x14ac:dyDescent="0.2">
      <c r="A33" s="108" t="s">
        <v>74</v>
      </c>
      <c r="B33" s="155" t="s">
        <v>101</v>
      </c>
      <c r="C33" s="140" t="s">
        <v>102</v>
      </c>
      <c r="D33" s="141"/>
      <c r="E33" s="142">
        <f>SUM(E34:E36)</f>
        <v>4.5</v>
      </c>
      <c r="F33" s="143"/>
      <c r="G33" s="144">
        <f t="shared" ref="G33:H33" si="58">SUM(G34:G36)</f>
        <v>22500</v>
      </c>
      <c r="H33" s="142">
        <f t="shared" si="58"/>
        <v>4.5</v>
      </c>
      <c r="I33" s="143"/>
      <c r="J33" s="144">
        <f t="shared" ref="J33:K33" si="59">SUM(J34:J36)</f>
        <v>22500</v>
      </c>
      <c r="K33" s="142">
        <f t="shared" si="59"/>
        <v>0</v>
      </c>
      <c r="L33" s="143"/>
      <c r="M33" s="144">
        <f t="shared" ref="M33:N33" si="60">SUM(M34:M36)</f>
        <v>0</v>
      </c>
      <c r="N33" s="142">
        <f t="shared" si="60"/>
        <v>0</v>
      </c>
      <c r="O33" s="143"/>
      <c r="P33" s="144">
        <f t="shared" ref="P33:Q33" si="61">SUM(P34:P36)</f>
        <v>0</v>
      </c>
      <c r="Q33" s="142">
        <f t="shared" si="61"/>
        <v>0</v>
      </c>
      <c r="R33" s="143"/>
      <c r="S33" s="144">
        <f t="shared" ref="S33:T33" si="62">SUM(S34:S36)</f>
        <v>0</v>
      </c>
      <c r="T33" s="142">
        <f t="shared" si="62"/>
        <v>0</v>
      </c>
      <c r="U33" s="143"/>
      <c r="V33" s="144">
        <f t="shared" ref="V33:X33" si="63">SUM(V34:V36)</f>
        <v>0</v>
      </c>
      <c r="W33" s="144">
        <f t="shared" si="63"/>
        <v>22500</v>
      </c>
      <c r="X33" s="144">
        <f t="shared" si="63"/>
        <v>22500</v>
      </c>
      <c r="Y33" s="144">
        <f t="shared" si="6"/>
        <v>0</v>
      </c>
      <c r="Z33" s="144">
        <f t="shared" si="7"/>
        <v>0</v>
      </c>
      <c r="AA33" s="146"/>
      <c r="AB33" s="7"/>
      <c r="AC33" s="7"/>
      <c r="AD33" s="7"/>
      <c r="AE33" s="7"/>
      <c r="AF33" s="7"/>
      <c r="AG33" s="7"/>
    </row>
    <row r="34" spans="1:33" ht="30" customHeight="1" x14ac:dyDescent="0.2">
      <c r="A34" s="119" t="s">
        <v>77</v>
      </c>
      <c r="B34" s="157" t="s">
        <v>103</v>
      </c>
      <c r="C34" s="366" t="s">
        <v>463</v>
      </c>
      <c r="D34" s="342" t="s">
        <v>80</v>
      </c>
      <c r="E34" s="343">
        <v>4.5</v>
      </c>
      <c r="F34" s="344">
        <v>5000</v>
      </c>
      <c r="G34" s="125">
        <f t="shared" ref="G34:G36" si="64">E34*F34</f>
        <v>22500</v>
      </c>
      <c r="H34" s="343">
        <v>4.5</v>
      </c>
      <c r="I34" s="344">
        <v>5000</v>
      </c>
      <c r="J34" s="125">
        <f t="shared" ref="J34:J36" si="65">H34*I34</f>
        <v>22500</v>
      </c>
      <c r="K34" s="123"/>
      <c r="L34" s="124"/>
      <c r="M34" s="125">
        <f t="shared" ref="M34:M36" si="66">K34*L34</f>
        <v>0</v>
      </c>
      <c r="N34" s="123"/>
      <c r="O34" s="124"/>
      <c r="P34" s="125">
        <f t="shared" ref="P34:P36" si="67">N34*O34</f>
        <v>0</v>
      </c>
      <c r="Q34" s="123"/>
      <c r="R34" s="124"/>
      <c r="S34" s="125">
        <f t="shared" ref="S34:S36" si="68">Q34*R34</f>
        <v>0</v>
      </c>
      <c r="T34" s="123"/>
      <c r="U34" s="124"/>
      <c r="V34" s="125">
        <f t="shared" ref="V34:V36" si="69">T34*U34</f>
        <v>0</v>
      </c>
      <c r="W34" s="126">
        <f t="shared" ref="W34:W36" si="70">G34+M34+S34</f>
        <v>22500</v>
      </c>
      <c r="X34" s="127">
        <f t="shared" ref="X34:X36" si="71">J34+P34+V34</f>
        <v>22500</v>
      </c>
      <c r="Y34" s="127">
        <f t="shared" si="6"/>
        <v>0</v>
      </c>
      <c r="Z34" s="128">
        <f t="shared" si="7"/>
        <v>0</v>
      </c>
      <c r="AA34" s="129"/>
      <c r="AB34" s="7"/>
      <c r="AC34" s="7"/>
      <c r="AD34" s="7"/>
      <c r="AE34" s="7"/>
      <c r="AF34" s="7"/>
      <c r="AG34" s="7"/>
    </row>
    <row r="35" spans="1:33" ht="30" customHeight="1" x14ac:dyDescent="0.2">
      <c r="A35" s="119" t="s">
        <v>77</v>
      </c>
      <c r="B35" s="120" t="s">
        <v>104</v>
      </c>
      <c r="C35" s="121" t="s">
        <v>91</v>
      </c>
      <c r="D35" s="122" t="s">
        <v>80</v>
      </c>
      <c r="E35" s="123"/>
      <c r="F35" s="124"/>
      <c r="G35" s="125">
        <f t="shared" si="64"/>
        <v>0</v>
      </c>
      <c r="H35" s="123"/>
      <c r="I35" s="124"/>
      <c r="J35" s="125">
        <f t="shared" si="65"/>
        <v>0</v>
      </c>
      <c r="K35" s="123"/>
      <c r="L35" s="124"/>
      <c r="M35" s="125">
        <f t="shared" si="66"/>
        <v>0</v>
      </c>
      <c r="N35" s="123"/>
      <c r="O35" s="124"/>
      <c r="P35" s="125">
        <f t="shared" si="67"/>
        <v>0</v>
      </c>
      <c r="Q35" s="123"/>
      <c r="R35" s="124"/>
      <c r="S35" s="125">
        <f t="shared" si="68"/>
        <v>0</v>
      </c>
      <c r="T35" s="123"/>
      <c r="U35" s="124"/>
      <c r="V35" s="125">
        <f t="shared" si="69"/>
        <v>0</v>
      </c>
      <c r="W35" s="126">
        <f t="shared" si="70"/>
        <v>0</v>
      </c>
      <c r="X35" s="127">
        <f t="shared" si="71"/>
        <v>0</v>
      </c>
      <c r="Y35" s="127">
        <f t="shared" si="6"/>
        <v>0</v>
      </c>
      <c r="Z35" s="128" t="e">
        <f t="shared" si="7"/>
        <v>#DIV/0!</v>
      </c>
      <c r="AA35" s="129"/>
      <c r="AB35" s="7"/>
      <c r="AC35" s="7"/>
      <c r="AD35" s="7"/>
      <c r="AE35" s="7"/>
      <c r="AF35" s="7"/>
      <c r="AG35" s="7"/>
    </row>
    <row r="36" spans="1:33" ht="30" customHeight="1" thickBot="1" x14ac:dyDescent="0.25">
      <c r="A36" s="132" t="s">
        <v>77</v>
      </c>
      <c r="B36" s="133" t="s">
        <v>105</v>
      </c>
      <c r="C36" s="164" t="s">
        <v>91</v>
      </c>
      <c r="D36" s="134" t="s">
        <v>80</v>
      </c>
      <c r="E36" s="135"/>
      <c r="F36" s="136"/>
      <c r="G36" s="137">
        <f t="shared" si="64"/>
        <v>0</v>
      </c>
      <c r="H36" s="123"/>
      <c r="I36" s="136"/>
      <c r="J36" s="137">
        <f t="shared" si="65"/>
        <v>0</v>
      </c>
      <c r="K36" s="149"/>
      <c r="L36" s="150"/>
      <c r="M36" s="151">
        <f t="shared" si="66"/>
        <v>0</v>
      </c>
      <c r="N36" s="149"/>
      <c r="O36" s="150"/>
      <c r="P36" s="151">
        <f t="shared" si="67"/>
        <v>0</v>
      </c>
      <c r="Q36" s="149"/>
      <c r="R36" s="150"/>
      <c r="S36" s="151">
        <f t="shared" si="68"/>
        <v>0</v>
      </c>
      <c r="T36" s="149"/>
      <c r="U36" s="150"/>
      <c r="V36" s="151">
        <f t="shared" si="69"/>
        <v>0</v>
      </c>
      <c r="W36" s="138">
        <f t="shared" si="70"/>
        <v>0</v>
      </c>
      <c r="X36" s="127">
        <f t="shared" si="71"/>
        <v>0</v>
      </c>
      <c r="Y36" s="165">
        <f t="shared" si="6"/>
        <v>0</v>
      </c>
      <c r="Z36" s="128" t="e">
        <f t="shared" si="7"/>
        <v>#DIV/0!</v>
      </c>
      <c r="AA36" s="152"/>
      <c r="AB36" s="7"/>
      <c r="AC36" s="7"/>
      <c r="AD36" s="7"/>
      <c r="AE36" s="7"/>
      <c r="AF36" s="7"/>
      <c r="AG36" s="7"/>
    </row>
    <row r="37" spans="1:33" ht="30" customHeight="1" thickBot="1" x14ac:dyDescent="0.25">
      <c r="A37" s="166" t="s">
        <v>106</v>
      </c>
      <c r="B37" s="167"/>
      <c r="C37" s="168"/>
      <c r="D37" s="169"/>
      <c r="E37" s="170"/>
      <c r="F37" s="171"/>
      <c r="G37" s="172">
        <f>G13+G17+G21+G29+G33</f>
        <v>364710</v>
      </c>
      <c r="H37" s="171"/>
      <c r="I37" s="171"/>
      <c r="J37" s="172">
        <f>J13+J17+J21+J29+J33</f>
        <v>364710</v>
      </c>
      <c r="K37" s="170"/>
      <c r="L37" s="173"/>
      <c r="M37" s="172">
        <f>M13+M17+M21+M29+M33</f>
        <v>0</v>
      </c>
      <c r="N37" s="170"/>
      <c r="O37" s="173"/>
      <c r="P37" s="172">
        <f>P13+P17+P21+P29+P33</f>
        <v>0</v>
      </c>
      <c r="Q37" s="170"/>
      <c r="R37" s="173"/>
      <c r="S37" s="172">
        <f>S13+S17+S21+S29+S33</f>
        <v>0</v>
      </c>
      <c r="T37" s="170"/>
      <c r="U37" s="173"/>
      <c r="V37" s="172">
        <f t="shared" ref="V37:X37" si="72">V13+V17+V21+V29+V33</f>
        <v>0</v>
      </c>
      <c r="W37" s="172">
        <f t="shared" si="72"/>
        <v>364710</v>
      </c>
      <c r="X37" s="174">
        <f t="shared" si="72"/>
        <v>364710</v>
      </c>
      <c r="Y37" s="175">
        <f t="shared" si="6"/>
        <v>0</v>
      </c>
      <c r="Z37" s="176">
        <f t="shared" si="7"/>
        <v>0</v>
      </c>
      <c r="AA37" s="177"/>
      <c r="AB37" s="6"/>
      <c r="AC37" s="7"/>
      <c r="AD37" s="7"/>
      <c r="AE37" s="7"/>
      <c r="AF37" s="7"/>
      <c r="AG37" s="7"/>
    </row>
    <row r="38" spans="1:33" ht="30" customHeight="1" thickBot="1" x14ac:dyDescent="0.25">
      <c r="A38" s="178" t="s">
        <v>72</v>
      </c>
      <c r="B38" s="179">
        <v>2</v>
      </c>
      <c r="C38" s="180" t="s">
        <v>107</v>
      </c>
      <c r="D38" s="181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6"/>
      <c r="X38" s="106"/>
      <c r="Y38" s="182"/>
      <c r="Z38" s="106"/>
      <c r="AA38" s="107"/>
      <c r="AB38" s="7"/>
      <c r="AC38" s="7"/>
      <c r="AD38" s="7"/>
      <c r="AE38" s="7"/>
      <c r="AF38" s="7"/>
      <c r="AG38" s="7"/>
    </row>
    <row r="39" spans="1:33" ht="30" customHeight="1" x14ac:dyDescent="0.2">
      <c r="A39" s="108" t="s">
        <v>74</v>
      </c>
      <c r="B39" s="155" t="s">
        <v>108</v>
      </c>
      <c r="C39" s="110" t="s">
        <v>109</v>
      </c>
      <c r="D39" s="111"/>
      <c r="E39" s="112">
        <f>SUM(E40:E42)</f>
        <v>0</v>
      </c>
      <c r="F39" s="113"/>
      <c r="G39" s="114">
        <f t="shared" ref="G39:H39" si="73">SUM(G40:G42)</f>
        <v>0</v>
      </c>
      <c r="H39" s="112">
        <f t="shared" si="73"/>
        <v>0</v>
      </c>
      <c r="I39" s="113"/>
      <c r="J39" s="114">
        <f t="shared" ref="J39:K39" si="74">SUM(J40:J42)</f>
        <v>0</v>
      </c>
      <c r="K39" s="112">
        <f t="shared" si="74"/>
        <v>0</v>
      </c>
      <c r="L39" s="113"/>
      <c r="M39" s="114">
        <f t="shared" ref="M39:N39" si="75">SUM(M40:M42)</f>
        <v>0</v>
      </c>
      <c r="N39" s="112">
        <f t="shared" si="75"/>
        <v>0</v>
      </c>
      <c r="O39" s="113"/>
      <c r="P39" s="114">
        <f t="shared" ref="P39:Q39" si="76">SUM(P40:P42)</f>
        <v>0</v>
      </c>
      <c r="Q39" s="112">
        <f t="shared" si="76"/>
        <v>0</v>
      </c>
      <c r="R39" s="113"/>
      <c r="S39" s="114">
        <f t="shared" ref="S39:T39" si="77">SUM(S40:S42)</f>
        <v>0</v>
      </c>
      <c r="T39" s="112">
        <f t="shared" si="77"/>
        <v>0</v>
      </c>
      <c r="U39" s="113"/>
      <c r="V39" s="114">
        <f t="shared" ref="V39:X39" si="78">SUM(V40:V42)</f>
        <v>0</v>
      </c>
      <c r="W39" s="114">
        <f t="shared" si="78"/>
        <v>0</v>
      </c>
      <c r="X39" s="183">
        <f t="shared" si="78"/>
        <v>0</v>
      </c>
      <c r="Y39" s="143">
        <f t="shared" ref="Y39:Y51" si="79">W39-X39</f>
        <v>0</v>
      </c>
      <c r="Z39" s="184" t="e">
        <f t="shared" ref="Z39:Z51" si="80">Y39/W39</f>
        <v>#DIV/0!</v>
      </c>
      <c r="AA39" s="117"/>
      <c r="AB39" s="185"/>
      <c r="AC39" s="118"/>
      <c r="AD39" s="118"/>
      <c r="AE39" s="118"/>
      <c r="AF39" s="118"/>
      <c r="AG39" s="118"/>
    </row>
    <row r="40" spans="1:33" ht="30" customHeight="1" x14ac:dyDescent="0.2">
      <c r="A40" s="119" t="s">
        <v>77</v>
      </c>
      <c r="B40" s="120" t="s">
        <v>110</v>
      </c>
      <c r="C40" s="121" t="s">
        <v>111</v>
      </c>
      <c r="D40" s="122" t="s">
        <v>112</v>
      </c>
      <c r="E40" s="123"/>
      <c r="F40" s="124"/>
      <c r="G40" s="125">
        <f t="shared" ref="G40:G42" si="81">E40*F40</f>
        <v>0</v>
      </c>
      <c r="H40" s="123"/>
      <c r="I40" s="124"/>
      <c r="J40" s="125">
        <f t="shared" ref="J40:J42" si="82">H40*I40</f>
        <v>0</v>
      </c>
      <c r="K40" s="123"/>
      <c r="L40" s="124"/>
      <c r="M40" s="125">
        <f t="shared" ref="M40:M42" si="83">K40*L40</f>
        <v>0</v>
      </c>
      <c r="N40" s="123"/>
      <c r="O40" s="124"/>
      <c r="P40" s="125">
        <f t="shared" ref="P40:P42" si="84">N40*O40</f>
        <v>0</v>
      </c>
      <c r="Q40" s="123"/>
      <c r="R40" s="124"/>
      <c r="S40" s="125">
        <f t="shared" ref="S40:S42" si="85">Q40*R40</f>
        <v>0</v>
      </c>
      <c r="T40" s="123"/>
      <c r="U40" s="124"/>
      <c r="V40" s="125">
        <f t="shared" ref="V40:V42" si="86">T40*U40</f>
        <v>0</v>
      </c>
      <c r="W40" s="126">
        <f t="shared" ref="W40:W42" si="87">G40+M40+S40</f>
        <v>0</v>
      </c>
      <c r="X40" s="127">
        <f t="shared" ref="X40:X42" si="88">J40+P40+V40</f>
        <v>0</v>
      </c>
      <c r="Y40" s="127">
        <f t="shared" si="79"/>
        <v>0</v>
      </c>
      <c r="Z40" s="128" t="e">
        <f t="shared" si="80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customHeight="1" x14ac:dyDescent="0.2">
      <c r="A41" s="119" t="s">
        <v>77</v>
      </c>
      <c r="B41" s="120" t="s">
        <v>113</v>
      </c>
      <c r="C41" s="121" t="s">
        <v>111</v>
      </c>
      <c r="D41" s="122" t="s">
        <v>112</v>
      </c>
      <c r="E41" s="123"/>
      <c r="F41" s="124"/>
      <c r="G41" s="125">
        <f t="shared" si="81"/>
        <v>0</v>
      </c>
      <c r="H41" s="123"/>
      <c r="I41" s="124"/>
      <c r="J41" s="125">
        <f t="shared" si="82"/>
        <v>0</v>
      </c>
      <c r="K41" s="123"/>
      <c r="L41" s="124"/>
      <c r="M41" s="125">
        <f t="shared" si="83"/>
        <v>0</v>
      </c>
      <c r="N41" s="123"/>
      <c r="O41" s="124"/>
      <c r="P41" s="125">
        <f t="shared" si="84"/>
        <v>0</v>
      </c>
      <c r="Q41" s="123"/>
      <c r="R41" s="124"/>
      <c r="S41" s="125">
        <f t="shared" si="85"/>
        <v>0</v>
      </c>
      <c r="T41" s="123"/>
      <c r="U41" s="124"/>
      <c r="V41" s="125">
        <f t="shared" si="86"/>
        <v>0</v>
      </c>
      <c r="W41" s="126">
        <f t="shared" si="87"/>
        <v>0</v>
      </c>
      <c r="X41" s="127">
        <f t="shared" si="88"/>
        <v>0</v>
      </c>
      <c r="Y41" s="127">
        <f t="shared" si="79"/>
        <v>0</v>
      </c>
      <c r="Z41" s="128" t="e">
        <f t="shared" si="80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2">
      <c r="A42" s="147" t="s">
        <v>77</v>
      </c>
      <c r="B42" s="154" t="s">
        <v>114</v>
      </c>
      <c r="C42" s="121" t="s">
        <v>111</v>
      </c>
      <c r="D42" s="148" t="s">
        <v>112</v>
      </c>
      <c r="E42" s="149"/>
      <c r="F42" s="150"/>
      <c r="G42" s="151">
        <f t="shared" si="81"/>
        <v>0</v>
      </c>
      <c r="H42" s="149"/>
      <c r="I42" s="150"/>
      <c r="J42" s="151">
        <f t="shared" si="82"/>
        <v>0</v>
      </c>
      <c r="K42" s="149"/>
      <c r="L42" s="150"/>
      <c r="M42" s="151">
        <f t="shared" si="83"/>
        <v>0</v>
      </c>
      <c r="N42" s="149"/>
      <c r="O42" s="150"/>
      <c r="P42" s="151">
        <f t="shared" si="84"/>
        <v>0</v>
      </c>
      <c r="Q42" s="149"/>
      <c r="R42" s="150"/>
      <c r="S42" s="151">
        <f t="shared" si="85"/>
        <v>0</v>
      </c>
      <c r="T42" s="149"/>
      <c r="U42" s="150"/>
      <c r="V42" s="151">
        <f t="shared" si="86"/>
        <v>0</v>
      </c>
      <c r="W42" s="138">
        <f t="shared" si="87"/>
        <v>0</v>
      </c>
      <c r="X42" s="127">
        <f t="shared" si="88"/>
        <v>0</v>
      </c>
      <c r="Y42" s="127">
        <f t="shared" si="79"/>
        <v>0</v>
      </c>
      <c r="Z42" s="128" t="e">
        <f t="shared" si="80"/>
        <v>#DIV/0!</v>
      </c>
      <c r="AA42" s="152"/>
      <c r="AB42" s="131"/>
      <c r="AC42" s="131"/>
      <c r="AD42" s="131"/>
      <c r="AE42" s="131"/>
      <c r="AF42" s="131"/>
      <c r="AG42" s="131"/>
    </row>
    <row r="43" spans="1:33" ht="30" customHeight="1" x14ac:dyDescent="0.2">
      <c r="A43" s="108" t="s">
        <v>74</v>
      </c>
      <c r="B43" s="155" t="s">
        <v>115</v>
      </c>
      <c r="C43" s="153" t="s">
        <v>116</v>
      </c>
      <c r="D43" s="141"/>
      <c r="E43" s="142">
        <f>SUM(E44:E46)</f>
        <v>0</v>
      </c>
      <c r="F43" s="143"/>
      <c r="G43" s="144">
        <f t="shared" ref="G43:H43" si="89">SUM(G44:G46)</f>
        <v>0</v>
      </c>
      <c r="H43" s="142">
        <f t="shared" si="89"/>
        <v>0</v>
      </c>
      <c r="I43" s="143"/>
      <c r="J43" s="144">
        <f t="shared" ref="J43:K43" si="90">SUM(J44:J46)</f>
        <v>0</v>
      </c>
      <c r="K43" s="142">
        <f t="shared" si="90"/>
        <v>0</v>
      </c>
      <c r="L43" s="143"/>
      <c r="M43" s="144">
        <f t="shared" ref="M43:N43" si="91">SUM(M44:M46)</f>
        <v>0</v>
      </c>
      <c r="N43" s="142">
        <f t="shared" si="91"/>
        <v>0</v>
      </c>
      <c r="O43" s="143"/>
      <c r="P43" s="144">
        <f t="shared" ref="P43:Q43" si="92">SUM(P44:P46)</f>
        <v>0</v>
      </c>
      <c r="Q43" s="142">
        <f t="shared" si="92"/>
        <v>0</v>
      </c>
      <c r="R43" s="143"/>
      <c r="S43" s="144">
        <f t="shared" ref="S43:T43" si="93">SUM(S44:S46)</f>
        <v>0</v>
      </c>
      <c r="T43" s="142">
        <f t="shared" si="93"/>
        <v>0</v>
      </c>
      <c r="U43" s="143"/>
      <c r="V43" s="144">
        <f t="shared" ref="V43:X43" si="94">SUM(V44:V46)</f>
        <v>0</v>
      </c>
      <c r="W43" s="144">
        <f t="shared" si="94"/>
        <v>0</v>
      </c>
      <c r="X43" s="144">
        <f t="shared" si="94"/>
        <v>0</v>
      </c>
      <c r="Y43" s="186">
        <f t="shared" si="79"/>
        <v>0</v>
      </c>
      <c r="Z43" s="186" t="e">
        <f t="shared" si="80"/>
        <v>#DIV/0!</v>
      </c>
      <c r="AA43" s="146"/>
      <c r="AB43" s="118"/>
      <c r="AC43" s="118"/>
      <c r="AD43" s="118"/>
      <c r="AE43" s="118"/>
      <c r="AF43" s="118"/>
      <c r="AG43" s="118"/>
    </row>
    <row r="44" spans="1:33" ht="30" customHeight="1" x14ac:dyDescent="0.2">
      <c r="A44" s="119" t="s">
        <v>77</v>
      </c>
      <c r="B44" s="120" t="s">
        <v>117</v>
      </c>
      <c r="C44" s="121" t="s">
        <v>118</v>
      </c>
      <c r="D44" s="122" t="s">
        <v>119</v>
      </c>
      <c r="E44" s="123"/>
      <c r="F44" s="124"/>
      <c r="G44" s="125">
        <f t="shared" ref="G44:G46" si="95">E44*F44</f>
        <v>0</v>
      </c>
      <c r="H44" s="123"/>
      <c r="I44" s="124"/>
      <c r="J44" s="125">
        <f t="shared" ref="J44:J46" si="96">H44*I44</f>
        <v>0</v>
      </c>
      <c r="K44" s="123"/>
      <c r="L44" s="124"/>
      <c r="M44" s="125">
        <f t="shared" ref="M44:M46" si="97">K44*L44</f>
        <v>0</v>
      </c>
      <c r="N44" s="123"/>
      <c r="O44" s="124"/>
      <c r="P44" s="125">
        <f t="shared" ref="P44:P46" si="98">N44*O44</f>
        <v>0</v>
      </c>
      <c r="Q44" s="123"/>
      <c r="R44" s="124"/>
      <c r="S44" s="125">
        <f t="shared" ref="S44:S46" si="99">Q44*R44</f>
        <v>0</v>
      </c>
      <c r="T44" s="123"/>
      <c r="U44" s="124"/>
      <c r="V44" s="125">
        <f t="shared" ref="V44:V46" si="100">T44*U44</f>
        <v>0</v>
      </c>
      <c r="W44" s="126">
        <f t="shared" ref="W44:W46" si="101">G44+M44+S44</f>
        <v>0</v>
      </c>
      <c r="X44" s="127">
        <f t="shared" ref="X44:X46" si="102">J44+P44+V44</f>
        <v>0</v>
      </c>
      <c r="Y44" s="127">
        <f t="shared" si="79"/>
        <v>0</v>
      </c>
      <c r="Z44" s="128" t="e">
        <f t="shared" si="80"/>
        <v>#DIV/0!</v>
      </c>
      <c r="AA44" s="129"/>
      <c r="AB44" s="131"/>
      <c r="AC44" s="131"/>
      <c r="AD44" s="131"/>
      <c r="AE44" s="131"/>
      <c r="AF44" s="131"/>
      <c r="AG44" s="131"/>
    </row>
    <row r="45" spans="1:33" ht="30" customHeight="1" x14ac:dyDescent="0.2">
      <c r="A45" s="119" t="s">
        <v>77</v>
      </c>
      <c r="B45" s="120" t="s">
        <v>120</v>
      </c>
      <c r="C45" s="187" t="s">
        <v>118</v>
      </c>
      <c r="D45" s="122" t="s">
        <v>119</v>
      </c>
      <c r="E45" s="123"/>
      <c r="F45" s="124"/>
      <c r="G45" s="125">
        <f t="shared" si="95"/>
        <v>0</v>
      </c>
      <c r="H45" s="123"/>
      <c r="I45" s="124"/>
      <c r="J45" s="125">
        <f t="shared" si="96"/>
        <v>0</v>
      </c>
      <c r="K45" s="123"/>
      <c r="L45" s="124"/>
      <c r="M45" s="125">
        <f t="shared" si="97"/>
        <v>0</v>
      </c>
      <c r="N45" s="123"/>
      <c r="O45" s="124"/>
      <c r="P45" s="125">
        <f t="shared" si="98"/>
        <v>0</v>
      </c>
      <c r="Q45" s="123"/>
      <c r="R45" s="124"/>
      <c r="S45" s="125">
        <f t="shared" si="99"/>
        <v>0</v>
      </c>
      <c r="T45" s="123"/>
      <c r="U45" s="124"/>
      <c r="V45" s="125">
        <f t="shared" si="100"/>
        <v>0</v>
      </c>
      <c r="W45" s="126">
        <f t="shared" si="101"/>
        <v>0</v>
      </c>
      <c r="X45" s="127">
        <f t="shared" si="102"/>
        <v>0</v>
      </c>
      <c r="Y45" s="127">
        <f t="shared" si="79"/>
        <v>0</v>
      </c>
      <c r="Z45" s="128" t="e">
        <f t="shared" si="80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 x14ac:dyDescent="0.2">
      <c r="A46" s="147" t="s">
        <v>77</v>
      </c>
      <c r="B46" s="154" t="s">
        <v>121</v>
      </c>
      <c r="C46" s="188" t="s">
        <v>118</v>
      </c>
      <c r="D46" s="148" t="s">
        <v>119</v>
      </c>
      <c r="E46" s="149"/>
      <c r="F46" s="150"/>
      <c r="G46" s="151">
        <f t="shared" si="95"/>
        <v>0</v>
      </c>
      <c r="H46" s="149"/>
      <c r="I46" s="150"/>
      <c r="J46" s="151">
        <f t="shared" si="96"/>
        <v>0</v>
      </c>
      <c r="K46" s="149"/>
      <c r="L46" s="150"/>
      <c r="M46" s="151">
        <f t="shared" si="97"/>
        <v>0</v>
      </c>
      <c r="N46" s="149"/>
      <c r="O46" s="150"/>
      <c r="P46" s="151">
        <f t="shared" si="98"/>
        <v>0</v>
      </c>
      <c r="Q46" s="149"/>
      <c r="R46" s="150"/>
      <c r="S46" s="151">
        <f t="shared" si="99"/>
        <v>0</v>
      </c>
      <c r="T46" s="149"/>
      <c r="U46" s="150"/>
      <c r="V46" s="151">
        <f t="shared" si="100"/>
        <v>0</v>
      </c>
      <c r="W46" s="138">
        <f t="shared" si="101"/>
        <v>0</v>
      </c>
      <c r="X46" s="127">
        <f t="shared" si="102"/>
        <v>0</v>
      </c>
      <c r="Y46" s="127">
        <f t="shared" si="79"/>
        <v>0</v>
      </c>
      <c r="Z46" s="128" t="e">
        <f t="shared" si="80"/>
        <v>#DIV/0!</v>
      </c>
      <c r="AA46" s="152"/>
      <c r="AB46" s="131"/>
      <c r="AC46" s="131"/>
      <c r="AD46" s="131"/>
      <c r="AE46" s="131"/>
      <c r="AF46" s="131"/>
      <c r="AG46" s="131"/>
    </row>
    <row r="47" spans="1:33" ht="30" customHeight="1" x14ac:dyDescent="0.2">
      <c r="A47" s="108" t="s">
        <v>74</v>
      </c>
      <c r="B47" s="155" t="s">
        <v>122</v>
      </c>
      <c r="C47" s="153" t="s">
        <v>123</v>
      </c>
      <c r="D47" s="141"/>
      <c r="E47" s="142">
        <f>SUM(E48:E50)</f>
        <v>0</v>
      </c>
      <c r="F47" s="143"/>
      <c r="G47" s="144">
        <f t="shared" ref="G47:H47" si="103">SUM(G48:G50)</f>
        <v>0</v>
      </c>
      <c r="H47" s="142">
        <f t="shared" si="103"/>
        <v>0</v>
      </c>
      <c r="I47" s="143"/>
      <c r="J47" s="144">
        <f t="shared" ref="J47:K47" si="104">SUM(J48:J50)</f>
        <v>0</v>
      </c>
      <c r="K47" s="142">
        <f t="shared" si="104"/>
        <v>0</v>
      </c>
      <c r="L47" s="143"/>
      <c r="M47" s="144">
        <f t="shared" ref="M47:N47" si="105">SUM(M48:M50)</f>
        <v>0</v>
      </c>
      <c r="N47" s="142">
        <f t="shared" si="105"/>
        <v>0</v>
      </c>
      <c r="O47" s="143"/>
      <c r="P47" s="144">
        <f t="shared" ref="P47:Q47" si="106">SUM(P48:P50)</f>
        <v>0</v>
      </c>
      <c r="Q47" s="142">
        <f t="shared" si="106"/>
        <v>0</v>
      </c>
      <c r="R47" s="143"/>
      <c r="S47" s="144">
        <f t="shared" ref="S47:T47" si="107">SUM(S48:S50)</f>
        <v>0</v>
      </c>
      <c r="T47" s="142">
        <f t="shared" si="107"/>
        <v>0</v>
      </c>
      <c r="U47" s="143"/>
      <c r="V47" s="144">
        <f t="shared" ref="V47:X47" si="108">SUM(V48:V50)</f>
        <v>0</v>
      </c>
      <c r="W47" s="144">
        <f t="shared" si="108"/>
        <v>0</v>
      </c>
      <c r="X47" s="144">
        <f t="shared" si="108"/>
        <v>0</v>
      </c>
      <c r="Y47" s="143">
        <f t="shared" si="79"/>
        <v>0</v>
      </c>
      <c r="Z47" s="143" t="e">
        <f t="shared" si="80"/>
        <v>#DIV/0!</v>
      </c>
      <c r="AA47" s="146"/>
      <c r="AB47" s="118"/>
      <c r="AC47" s="118"/>
      <c r="AD47" s="118"/>
      <c r="AE47" s="118"/>
      <c r="AF47" s="118"/>
      <c r="AG47" s="118"/>
    </row>
    <row r="48" spans="1:33" ht="30" customHeight="1" x14ac:dyDescent="0.2">
      <c r="A48" s="119" t="s">
        <v>77</v>
      </c>
      <c r="B48" s="120" t="s">
        <v>124</v>
      </c>
      <c r="C48" s="121" t="s">
        <v>125</v>
      </c>
      <c r="D48" s="122" t="s">
        <v>119</v>
      </c>
      <c r="E48" s="123"/>
      <c r="F48" s="124"/>
      <c r="G48" s="125">
        <f t="shared" ref="G48:G50" si="109">E48*F48</f>
        <v>0</v>
      </c>
      <c r="H48" s="123"/>
      <c r="I48" s="124"/>
      <c r="J48" s="125">
        <f t="shared" ref="J48:J50" si="110">H48*I48</f>
        <v>0</v>
      </c>
      <c r="K48" s="123"/>
      <c r="L48" s="124"/>
      <c r="M48" s="125">
        <f t="shared" ref="M48:M50" si="111">K48*L48</f>
        <v>0</v>
      </c>
      <c r="N48" s="123"/>
      <c r="O48" s="124"/>
      <c r="P48" s="125">
        <f t="shared" ref="P48:P50" si="112">N48*O48</f>
        <v>0</v>
      </c>
      <c r="Q48" s="123"/>
      <c r="R48" s="124"/>
      <c r="S48" s="125">
        <f t="shared" ref="S48:S50" si="113">Q48*R48</f>
        <v>0</v>
      </c>
      <c r="T48" s="123"/>
      <c r="U48" s="124"/>
      <c r="V48" s="125">
        <f t="shared" ref="V48:V50" si="114">T48*U48</f>
        <v>0</v>
      </c>
      <c r="W48" s="126">
        <f t="shared" ref="W48:W50" si="115">G48+M48+S48</f>
        <v>0</v>
      </c>
      <c r="X48" s="127">
        <f t="shared" ref="X48:X50" si="116">J48+P48+V48</f>
        <v>0</v>
      </c>
      <c r="Y48" s="127">
        <f t="shared" si="79"/>
        <v>0</v>
      </c>
      <c r="Z48" s="128" t="e">
        <f t="shared" si="80"/>
        <v>#DIV/0!</v>
      </c>
      <c r="AA48" s="129"/>
      <c r="AB48" s="130"/>
      <c r="AC48" s="131"/>
      <c r="AD48" s="131"/>
      <c r="AE48" s="131"/>
      <c r="AF48" s="131"/>
      <c r="AG48" s="131"/>
    </row>
    <row r="49" spans="1:33" ht="30" customHeight="1" x14ac:dyDescent="0.2">
      <c r="A49" s="119" t="s">
        <v>77</v>
      </c>
      <c r="B49" s="120" t="s">
        <v>126</v>
      </c>
      <c r="C49" s="121" t="s">
        <v>127</v>
      </c>
      <c r="D49" s="122" t="s">
        <v>119</v>
      </c>
      <c r="E49" s="123"/>
      <c r="F49" s="124"/>
      <c r="G49" s="125">
        <f t="shared" si="109"/>
        <v>0</v>
      </c>
      <c r="H49" s="123"/>
      <c r="I49" s="124"/>
      <c r="J49" s="125">
        <f t="shared" si="110"/>
        <v>0</v>
      </c>
      <c r="K49" s="123"/>
      <c r="L49" s="124"/>
      <c r="M49" s="125">
        <f t="shared" si="111"/>
        <v>0</v>
      </c>
      <c r="N49" s="123"/>
      <c r="O49" s="124"/>
      <c r="P49" s="125">
        <f t="shared" si="112"/>
        <v>0</v>
      </c>
      <c r="Q49" s="123"/>
      <c r="R49" s="124"/>
      <c r="S49" s="125">
        <f t="shared" si="113"/>
        <v>0</v>
      </c>
      <c r="T49" s="123"/>
      <c r="U49" s="124"/>
      <c r="V49" s="125">
        <f t="shared" si="114"/>
        <v>0</v>
      </c>
      <c r="W49" s="126">
        <f t="shared" si="115"/>
        <v>0</v>
      </c>
      <c r="X49" s="127">
        <f t="shared" si="116"/>
        <v>0</v>
      </c>
      <c r="Y49" s="127">
        <f t="shared" si="79"/>
        <v>0</v>
      </c>
      <c r="Z49" s="128" t="e">
        <f t="shared" si="80"/>
        <v>#DIV/0!</v>
      </c>
      <c r="AA49" s="129"/>
      <c r="AB49" s="131"/>
      <c r="AC49" s="131"/>
      <c r="AD49" s="131"/>
      <c r="AE49" s="131"/>
      <c r="AF49" s="131"/>
      <c r="AG49" s="131"/>
    </row>
    <row r="50" spans="1:33" ht="30" customHeight="1" x14ac:dyDescent="0.2">
      <c r="A50" s="132" t="s">
        <v>77</v>
      </c>
      <c r="B50" s="133" t="s">
        <v>128</v>
      </c>
      <c r="C50" s="164" t="s">
        <v>125</v>
      </c>
      <c r="D50" s="134" t="s">
        <v>119</v>
      </c>
      <c r="E50" s="149"/>
      <c r="F50" s="150"/>
      <c r="G50" s="151">
        <f t="shared" si="109"/>
        <v>0</v>
      </c>
      <c r="H50" s="149"/>
      <c r="I50" s="150"/>
      <c r="J50" s="151">
        <f t="shared" si="110"/>
        <v>0</v>
      </c>
      <c r="K50" s="149"/>
      <c r="L50" s="150"/>
      <c r="M50" s="151">
        <f t="shared" si="111"/>
        <v>0</v>
      </c>
      <c r="N50" s="149"/>
      <c r="O50" s="150"/>
      <c r="P50" s="151">
        <f t="shared" si="112"/>
        <v>0</v>
      </c>
      <c r="Q50" s="149"/>
      <c r="R50" s="150"/>
      <c r="S50" s="151">
        <f t="shared" si="113"/>
        <v>0</v>
      </c>
      <c r="T50" s="149"/>
      <c r="U50" s="150"/>
      <c r="V50" s="151">
        <f t="shared" si="114"/>
        <v>0</v>
      </c>
      <c r="W50" s="138">
        <f t="shared" si="115"/>
        <v>0</v>
      </c>
      <c r="X50" s="127">
        <f t="shared" si="116"/>
        <v>0</v>
      </c>
      <c r="Y50" s="127">
        <f t="shared" si="79"/>
        <v>0</v>
      </c>
      <c r="Z50" s="128" t="e">
        <f t="shared" si="80"/>
        <v>#DIV/0!</v>
      </c>
      <c r="AA50" s="152"/>
      <c r="AB50" s="131"/>
      <c r="AC50" s="131"/>
      <c r="AD50" s="131"/>
      <c r="AE50" s="131"/>
      <c r="AF50" s="131"/>
      <c r="AG50" s="131"/>
    </row>
    <row r="51" spans="1:33" ht="30" customHeight="1" x14ac:dyDescent="0.2">
      <c r="A51" s="166" t="s">
        <v>129</v>
      </c>
      <c r="B51" s="167"/>
      <c r="C51" s="168"/>
      <c r="D51" s="169"/>
      <c r="E51" s="173">
        <f>E47+E43+E39</f>
        <v>0</v>
      </c>
      <c r="F51" s="189"/>
      <c r="G51" s="172">
        <f t="shared" ref="G51:H51" si="117">G47+G43+G39</f>
        <v>0</v>
      </c>
      <c r="H51" s="173">
        <f t="shared" si="117"/>
        <v>0</v>
      </c>
      <c r="I51" s="189"/>
      <c r="J51" s="172">
        <f t="shared" ref="J51:K51" si="118">J47+J43+J39</f>
        <v>0</v>
      </c>
      <c r="K51" s="190">
        <f t="shared" si="118"/>
        <v>0</v>
      </c>
      <c r="L51" s="189"/>
      <c r="M51" s="172">
        <f t="shared" ref="M51:N51" si="119">M47+M43+M39</f>
        <v>0</v>
      </c>
      <c r="N51" s="190">
        <f t="shared" si="119"/>
        <v>0</v>
      </c>
      <c r="O51" s="189"/>
      <c r="P51" s="172">
        <f t="shared" ref="P51:Q51" si="120">P47+P43+P39</f>
        <v>0</v>
      </c>
      <c r="Q51" s="190">
        <f t="shared" si="120"/>
        <v>0</v>
      </c>
      <c r="R51" s="189"/>
      <c r="S51" s="172">
        <f t="shared" ref="S51:T51" si="121">S47+S43+S39</f>
        <v>0</v>
      </c>
      <c r="T51" s="190">
        <f t="shared" si="121"/>
        <v>0</v>
      </c>
      <c r="U51" s="189"/>
      <c r="V51" s="172">
        <f t="shared" ref="V51:X51" si="122">V47+V43+V39</f>
        <v>0</v>
      </c>
      <c r="W51" s="191">
        <f t="shared" si="122"/>
        <v>0</v>
      </c>
      <c r="X51" s="191">
        <f t="shared" si="122"/>
        <v>0</v>
      </c>
      <c r="Y51" s="191">
        <f t="shared" si="79"/>
        <v>0</v>
      </c>
      <c r="Z51" s="191" t="e">
        <f t="shared" si="80"/>
        <v>#DIV/0!</v>
      </c>
      <c r="AA51" s="177"/>
      <c r="AB51" s="7"/>
      <c r="AC51" s="7"/>
      <c r="AD51" s="7"/>
      <c r="AE51" s="7"/>
      <c r="AF51" s="7"/>
      <c r="AG51" s="7"/>
    </row>
    <row r="52" spans="1:33" ht="30" customHeight="1" x14ac:dyDescent="0.2">
      <c r="A52" s="178" t="s">
        <v>72</v>
      </c>
      <c r="B52" s="179">
        <v>3</v>
      </c>
      <c r="C52" s="180" t="s">
        <v>130</v>
      </c>
      <c r="D52" s="181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6"/>
      <c r="X52" s="106"/>
      <c r="Y52" s="106"/>
      <c r="Z52" s="106"/>
      <c r="AA52" s="107"/>
      <c r="AB52" s="7"/>
      <c r="AC52" s="7"/>
      <c r="AD52" s="7"/>
      <c r="AE52" s="7"/>
      <c r="AF52" s="7"/>
      <c r="AG52" s="7"/>
    </row>
    <row r="53" spans="1:33" ht="45" customHeight="1" thickBot="1" x14ac:dyDescent="0.25">
      <c r="A53" s="108" t="s">
        <v>74</v>
      </c>
      <c r="B53" s="155" t="s">
        <v>131</v>
      </c>
      <c r="C53" s="110" t="s">
        <v>132</v>
      </c>
      <c r="D53" s="111"/>
      <c r="E53" s="112">
        <f>SUM(E54:E89)</f>
        <v>160</v>
      </c>
      <c r="F53" s="113"/>
      <c r="G53" s="114">
        <f>SUM(G54:G89)</f>
        <v>121545</v>
      </c>
      <c r="H53" s="112">
        <f t="shared" ref="H53" si="123">SUM(H54:H73)</f>
        <v>90</v>
      </c>
      <c r="I53" s="113"/>
      <c r="J53" s="114">
        <f>SUM(J54:J89)</f>
        <v>121545</v>
      </c>
      <c r="K53" s="112">
        <f t="shared" ref="K53" si="124">SUM(K54:K73)</f>
        <v>0</v>
      </c>
      <c r="L53" s="113"/>
      <c r="M53" s="114">
        <f>SUM(M54:M89)</f>
        <v>0</v>
      </c>
      <c r="N53" s="112">
        <f t="shared" ref="N53" si="125">SUM(N54:N73)</f>
        <v>0</v>
      </c>
      <c r="O53" s="113"/>
      <c r="P53" s="114">
        <f>SUM(P54:P89)</f>
        <v>0</v>
      </c>
      <c r="Q53" s="112">
        <f t="shared" ref="Q53" si="126">SUM(Q54:Q73)</f>
        <v>0</v>
      </c>
      <c r="R53" s="113"/>
      <c r="S53" s="114">
        <f>SUM(S54:S89)</f>
        <v>0</v>
      </c>
      <c r="T53" s="112">
        <f t="shared" ref="T53" si="127">SUM(T54:T73)</f>
        <v>0</v>
      </c>
      <c r="U53" s="113"/>
      <c r="V53" s="114">
        <f>SUM(V54:V89)</f>
        <v>0</v>
      </c>
      <c r="W53" s="114">
        <f>SUM(W54:W89)</f>
        <v>121545</v>
      </c>
      <c r="X53" s="114">
        <f>SUM(X54:X89)</f>
        <v>121545</v>
      </c>
      <c r="Y53" s="115">
        <f t="shared" ref="Y53:Y93" si="128">W53-X53</f>
        <v>0</v>
      </c>
      <c r="Z53" s="116">
        <f t="shared" ref="Z53:Z93" si="129">Y53/W53</f>
        <v>0</v>
      </c>
      <c r="AA53" s="117"/>
      <c r="AB53" s="118"/>
      <c r="AC53" s="118"/>
      <c r="AD53" s="118"/>
      <c r="AE53" s="118"/>
      <c r="AF53" s="118"/>
      <c r="AG53" s="118"/>
    </row>
    <row r="54" spans="1:33" ht="49" customHeight="1" x14ac:dyDescent="0.2">
      <c r="A54" s="119" t="s">
        <v>77</v>
      </c>
      <c r="B54" s="120" t="s">
        <v>133</v>
      </c>
      <c r="C54" s="348" t="s">
        <v>350</v>
      </c>
      <c r="D54" s="349" t="s">
        <v>112</v>
      </c>
      <c r="E54" s="350">
        <v>16</v>
      </c>
      <c r="F54" s="344">
        <v>900</v>
      </c>
      <c r="G54" s="125">
        <f t="shared" ref="G54:G89" si="130">E54*F54</f>
        <v>14400</v>
      </c>
      <c r="H54" s="350">
        <v>16</v>
      </c>
      <c r="I54" s="344">
        <v>900</v>
      </c>
      <c r="J54" s="125">
        <f t="shared" ref="J54:J89" si="131">H54*I54</f>
        <v>14400</v>
      </c>
      <c r="K54" s="123"/>
      <c r="L54" s="124"/>
      <c r="M54" s="125">
        <f t="shared" ref="M54:M89" si="132">K54*L54</f>
        <v>0</v>
      </c>
      <c r="N54" s="123"/>
      <c r="O54" s="124"/>
      <c r="P54" s="125">
        <f t="shared" ref="P54:P89" si="133">N54*O54</f>
        <v>0</v>
      </c>
      <c r="Q54" s="123"/>
      <c r="R54" s="124"/>
      <c r="S54" s="125">
        <f t="shared" ref="S54:S89" si="134">Q54*R54</f>
        <v>0</v>
      </c>
      <c r="T54" s="123"/>
      <c r="U54" s="124"/>
      <c r="V54" s="125">
        <f t="shared" ref="V54:V89" si="135">T54*U54</f>
        <v>0</v>
      </c>
      <c r="W54" s="126">
        <f t="shared" ref="W54:W89" si="136">G54+M54+S54</f>
        <v>14400</v>
      </c>
      <c r="X54" s="127">
        <f t="shared" ref="X54:X89" si="137">J54+P54+V54</f>
        <v>14400</v>
      </c>
      <c r="Y54" s="127">
        <f t="shared" si="128"/>
        <v>0</v>
      </c>
      <c r="Z54" s="128">
        <f t="shared" si="129"/>
        <v>0</v>
      </c>
      <c r="AA54" s="129"/>
      <c r="AB54" s="131"/>
      <c r="AC54" s="131"/>
      <c r="AD54" s="131"/>
      <c r="AE54" s="131"/>
      <c r="AF54" s="131"/>
      <c r="AG54" s="131"/>
    </row>
    <row r="55" spans="1:33" ht="55" customHeight="1" x14ac:dyDescent="0.2">
      <c r="A55" s="119" t="s">
        <v>77</v>
      </c>
      <c r="B55" s="120" t="s">
        <v>134</v>
      </c>
      <c r="C55" s="348" t="s">
        <v>352</v>
      </c>
      <c r="D55" s="351" t="s">
        <v>112</v>
      </c>
      <c r="E55" s="350">
        <v>8</v>
      </c>
      <c r="F55" s="344">
        <v>2100</v>
      </c>
      <c r="G55" s="125">
        <f t="shared" si="130"/>
        <v>16800</v>
      </c>
      <c r="H55" s="350">
        <v>8</v>
      </c>
      <c r="I55" s="344">
        <v>2100</v>
      </c>
      <c r="J55" s="125">
        <f t="shared" si="131"/>
        <v>16800</v>
      </c>
      <c r="K55" s="123"/>
      <c r="L55" s="124"/>
      <c r="M55" s="125">
        <f t="shared" si="132"/>
        <v>0</v>
      </c>
      <c r="N55" s="123"/>
      <c r="O55" s="124"/>
      <c r="P55" s="125">
        <f t="shared" si="133"/>
        <v>0</v>
      </c>
      <c r="Q55" s="123"/>
      <c r="R55" s="124"/>
      <c r="S55" s="125">
        <f t="shared" si="134"/>
        <v>0</v>
      </c>
      <c r="T55" s="123"/>
      <c r="U55" s="124"/>
      <c r="V55" s="125">
        <f t="shared" si="135"/>
        <v>0</v>
      </c>
      <c r="W55" s="126">
        <f t="shared" si="136"/>
        <v>16800</v>
      </c>
      <c r="X55" s="127">
        <f t="shared" si="137"/>
        <v>16800</v>
      </c>
      <c r="Y55" s="127">
        <f t="shared" si="128"/>
        <v>0</v>
      </c>
      <c r="Z55" s="128">
        <f t="shared" si="129"/>
        <v>0</v>
      </c>
      <c r="AA55" s="129"/>
      <c r="AB55" s="131"/>
      <c r="AC55" s="131"/>
      <c r="AD55" s="131"/>
      <c r="AE55" s="131"/>
      <c r="AF55" s="131"/>
      <c r="AG55" s="131"/>
    </row>
    <row r="56" spans="1:33" ht="30" customHeight="1" x14ac:dyDescent="0.2">
      <c r="A56" s="119" t="s">
        <v>77</v>
      </c>
      <c r="B56" s="120" t="s">
        <v>135</v>
      </c>
      <c r="C56" s="348" t="s">
        <v>353</v>
      </c>
      <c r="D56" s="351" t="s">
        <v>112</v>
      </c>
      <c r="E56" s="350">
        <v>1</v>
      </c>
      <c r="F56" s="344">
        <v>6400</v>
      </c>
      <c r="G56" s="125">
        <f t="shared" si="130"/>
        <v>6400</v>
      </c>
      <c r="H56" s="350">
        <v>1</v>
      </c>
      <c r="I56" s="344">
        <v>6400</v>
      </c>
      <c r="J56" s="125">
        <f t="shared" si="131"/>
        <v>6400</v>
      </c>
      <c r="K56" s="123"/>
      <c r="L56" s="124"/>
      <c r="M56" s="125">
        <f t="shared" si="132"/>
        <v>0</v>
      </c>
      <c r="N56" s="123"/>
      <c r="O56" s="124"/>
      <c r="P56" s="125">
        <f t="shared" si="133"/>
        <v>0</v>
      </c>
      <c r="Q56" s="123"/>
      <c r="R56" s="124"/>
      <c r="S56" s="125">
        <f t="shared" si="134"/>
        <v>0</v>
      </c>
      <c r="T56" s="123"/>
      <c r="U56" s="124"/>
      <c r="V56" s="125">
        <f t="shared" si="135"/>
        <v>0</v>
      </c>
      <c r="W56" s="126">
        <f t="shared" si="136"/>
        <v>6400</v>
      </c>
      <c r="X56" s="127">
        <f t="shared" si="137"/>
        <v>6400</v>
      </c>
      <c r="Y56" s="127">
        <f t="shared" si="128"/>
        <v>0</v>
      </c>
      <c r="Z56" s="128">
        <f t="shared" si="129"/>
        <v>0</v>
      </c>
      <c r="AA56" s="129"/>
      <c r="AB56" s="131"/>
      <c r="AC56" s="131"/>
      <c r="AD56" s="131"/>
      <c r="AE56" s="131"/>
      <c r="AF56" s="131"/>
      <c r="AG56" s="131"/>
    </row>
    <row r="57" spans="1:33" ht="30" customHeight="1" x14ac:dyDescent="0.2">
      <c r="A57" s="119" t="s">
        <v>77</v>
      </c>
      <c r="B57" s="120" t="s">
        <v>464</v>
      </c>
      <c r="C57" s="352" t="s">
        <v>354</v>
      </c>
      <c r="D57" s="351" t="s">
        <v>112</v>
      </c>
      <c r="E57" s="350">
        <v>2</v>
      </c>
      <c r="F57" s="344">
        <v>3200</v>
      </c>
      <c r="G57" s="125">
        <f t="shared" si="130"/>
        <v>6400</v>
      </c>
      <c r="H57" s="350">
        <v>2</v>
      </c>
      <c r="I57" s="344">
        <v>3200</v>
      </c>
      <c r="J57" s="125">
        <f t="shared" si="131"/>
        <v>6400</v>
      </c>
      <c r="K57" s="123"/>
      <c r="L57" s="124"/>
      <c r="M57" s="125">
        <f t="shared" si="132"/>
        <v>0</v>
      </c>
      <c r="N57" s="123"/>
      <c r="O57" s="124"/>
      <c r="P57" s="125">
        <f t="shared" si="133"/>
        <v>0</v>
      </c>
      <c r="Q57" s="123"/>
      <c r="R57" s="124"/>
      <c r="S57" s="125">
        <f t="shared" si="134"/>
        <v>0</v>
      </c>
      <c r="T57" s="123"/>
      <c r="U57" s="124"/>
      <c r="V57" s="125">
        <f t="shared" si="135"/>
        <v>0</v>
      </c>
      <c r="W57" s="126">
        <f t="shared" si="136"/>
        <v>6400</v>
      </c>
      <c r="X57" s="127">
        <f t="shared" si="137"/>
        <v>6400</v>
      </c>
      <c r="Y57" s="127">
        <f t="shared" si="128"/>
        <v>0</v>
      </c>
      <c r="Z57" s="128">
        <f t="shared" si="129"/>
        <v>0</v>
      </c>
      <c r="AA57" s="129"/>
      <c r="AB57" s="131"/>
      <c r="AC57" s="131"/>
      <c r="AD57" s="131"/>
      <c r="AE57" s="131"/>
      <c r="AF57" s="131"/>
      <c r="AG57" s="131"/>
    </row>
    <row r="58" spans="1:33" ht="63" customHeight="1" x14ac:dyDescent="0.2">
      <c r="A58" s="119" t="s">
        <v>77</v>
      </c>
      <c r="B58" s="120" t="s">
        <v>465</v>
      </c>
      <c r="C58" s="348" t="s">
        <v>355</v>
      </c>
      <c r="D58" s="351" t="s">
        <v>112</v>
      </c>
      <c r="E58" s="350">
        <v>1</v>
      </c>
      <c r="F58" s="344">
        <v>2900</v>
      </c>
      <c r="G58" s="125">
        <f t="shared" si="130"/>
        <v>2900</v>
      </c>
      <c r="H58" s="350">
        <v>1</v>
      </c>
      <c r="I58" s="344">
        <v>2900</v>
      </c>
      <c r="J58" s="125">
        <f t="shared" si="131"/>
        <v>2900</v>
      </c>
      <c r="K58" s="123"/>
      <c r="L58" s="124"/>
      <c r="M58" s="125">
        <f t="shared" si="132"/>
        <v>0</v>
      </c>
      <c r="N58" s="123"/>
      <c r="O58" s="124"/>
      <c r="P58" s="125">
        <f t="shared" si="133"/>
        <v>0</v>
      </c>
      <c r="Q58" s="123"/>
      <c r="R58" s="124"/>
      <c r="S58" s="125">
        <f t="shared" si="134"/>
        <v>0</v>
      </c>
      <c r="T58" s="123"/>
      <c r="U58" s="124"/>
      <c r="V58" s="125">
        <f t="shared" si="135"/>
        <v>0</v>
      </c>
      <c r="W58" s="126">
        <f t="shared" si="136"/>
        <v>2900</v>
      </c>
      <c r="X58" s="127">
        <f t="shared" si="137"/>
        <v>2900</v>
      </c>
      <c r="Y58" s="127">
        <f t="shared" si="128"/>
        <v>0</v>
      </c>
      <c r="Z58" s="128">
        <f t="shared" si="129"/>
        <v>0</v>
      </c>
      <c r="AA58" s="129"/>
      <c r="AB58" s="131"/>
      <c r="AC58" s="131"/>
      <c r="AD58" s="131"/>
      <c r="AE58" s="131"/>
      <c r="AF58" s="131"/>
      <c r="AG58" s="131"/>
    </row>
    <row r="59" spans="1:33" ht="30" customHeight="1" x14ac:dyDescent="0.2">
      <c r="A59" s="119" t="s">
        <v>77</v>
      </c>
      <c r="B59" s="120" t="s">
        <v>466</v>
      </c>
      <c r="C59" s="348" t="s">
        <v>356</v>
      </c>
      <c r="D59" s="351" t="s">
        <v>112</v>
      </c>
      <c r="E59" s="350">
        <v>1</v>
      </c>
      <c r="F59" s="344">
        <v>4300</v>
      </c>
      <c r="G59" s="125">
        <f t="shared" si="130"/>
        <v>4300</v>
      </c>
      <c r="H59" s="350">
        <v>1</v>
      </c>
      <c r="I59" s="344">
        <v>4300</v>
      </c>
      <c r="J59" s="125">
        <f t="shared" si="131"/>
        <v>4300</v>
      </c>
      <c r="K59" s="123"/>
      <c r="L59" s="124"/>
      <c r="M59" s="125">
        <f t="shared" si="132"/>
        <v>0</v>
      </c>
      <c r="N59" s="123"/>
      <c r="O59" s="124"/>
      <c r="P59" s="125">
        <f t="shared" si="133"/>
        <v>0</v>
      </c>
      <c r="Q59" s="123"/>
      <c r="R59" s="124"/>
      <c r="S59" s="125">
        <f t="shared" si="134"/>
        <v>0</v>
      </c>
      <c r="T59" s="123"/>
      <c r="U59" s="124"/>
      <c r="V59" s="125">
        <f t="shared" si="135"/>
        <v>0</v>
      </c>
      <c r="W59" s="126">
        <f t="shared" si="136"/>
        <v>4300</v>
      </c>
      <c r="X59" s="127">
        <f t="shared" si="137"/>
        <v>4300</v>
      </c>
      <c r="Y59" s="127">
        <f t="shared" si="128"/>
        <v>0</v>
      </c>
      <c r="Z59" s="128">
        <f t="shared" si="129"/>
        <v>0</v>
      </c>
      <c r="AA59" s="129"/>
      <c r="AB59" s="131"/>
      <c r="AC59" s="131"/>
      <c r="AD59" s="131"/>
      <c r="AE59" s="131"/>
      <c r="AF59" s="131"/>
      <c r="AG59" s="131"/>
    </row>
    <row r="60" spans="1:33" ht="30" customHeight="1" x14ac:dyDescent="0.2">
      <c r="A60" s="119" t="s">
        <v>77</v>
      </c>
      <c r="B60" s="120" t="s">
        <v>467</v>
      </c>
      <c r="C60" s="348" t="s">
        <v>357</v>
      </c>
      <c r="D60" s="351" t="s">
        <v>112</v>
      </c>
      <c r="E60" s="350">
        <v>1</v>
      </c>
      <c r="F60" s="344">
        <v>6800</v>
      </c>
      <c r="G60" s="125">
        <f t="shared" si="130"/>
        <v>6800</v>
      </c>
      <c r="H60" s="350">
        <v>1</v>
      </c>
      <c r="I60" s="344">
        <v>6800</v>
      </c>
      <c r="J60" s="125">
        <f t="shared" si="131"/>
        <v>6800</v>
      </c>
      <c r="K60" s="123"/>
      <c r="L60" s="124"/>
      <c r="M60" s="125">
        <f t="shared" si="132"/>
        <v>0</v>
      </c>
      <c r="N60" s="123"/>
      <c r="O60" s="124"/>
      <c r="P60" s="125">
        <f t="shared" si="133"/>
        <v>0</v>
      </c>
      <c r="Q60" s="123"/>
      <c r="R60" s="124"/>
      <c r="S60" s="125">
        <f t="shared" si="134"/>
        <v>0</v>
      </c>
      <c r="T60" s="123"/>
      <c r="U60" s="124"/>
      <c r="V60" s="125">
        <f t="shared" si="135"/>
        <v>0</v>
      </c>
      <c r="W60" s="126">
        <f t="shared" si="136"/>
        <v>6800</v>
      </c>
      <c r="X60" s="127">
        <f t="shared" si="137"/>
        <v>6800</v>
      </c>
      <c r="Y60" s="127">
        <f t="shared" si="128"/>
        <v>0</v>
      </c>
      <c r="Z60" s="128">
        <f t="shared" si="129"/>
        <v>0</v>
      </c>
      <c r="AA60" s="129"/>
      <c r="AB60" s="131"/>
      <c r="AC60" s="131"/>
      <c r="AD60" s="131"/>
      <c r="AE60" s="131"/>
      <c r="AF60" s="131"/>
      <c r="AG60" s="131"/>
    </row>
    <row r="61" spans="1:33" ht="30" customHeight="1" x14ac:dyDescent="0.2">
      <c r="A61" s="119" t="s">
        <v>77</v>
      </c>
      <c r="B61" s="120" t="s">
        <v>468</v>
      </c>
      <c r="C61" s="348" t="s">
        <v>358</v>
      </c>
      <c r="D61" s="351" t="s">
        <v>112</v>
      </c>
      <c r="E61" s="350">
        <v>3</v>
      </c>
      <c r="F61" s="344">
        <v>445</v>
      </c>
      <c r="G61" s="125">
        <f t="shared" si="130"/>
        <v>1335</v>
      </c>
      <c r="H61" s="350">
        <v>3</v>
      </c>
      <c r="I61" s="344">
        <v>445</v>
      </c>
      <c r="J61" s="125">
        <f t="shared" si="131"/>
        <v>1335</v>
      </c>
      <c r="K61" s="135"/>
      <c r="L61" s="136"/>
      <c r="M61" s="125">
        <f t="shared" si="132"/>
        <v>0</v>
      </c>
      <c r="N61" s="135"/>
      <c r="O61" s="136"/>
      <c r="P61" s="125">
        <f t="shared" si="133"/>
        <v>0</v>
      </c>
      <c r="Q61" s="135"/>
      <c r="R61" s="136"/>
      <c r="S61" s="125">
        <f t="shared" si="134"/>
        <v>0</v>
      </c>
      <c r="T61" s="135"/>
      <c r="U61" s="136"/>
      <c r="V61" s="125">
        <f t="shared" si="135"/>
        <v>0</v>
      </c>
      <c r="W61" s="126">
        <f t="shared" si="136"/>
        <v>1335</v>
      </c>
      <c r="X61" s="127">
        <f t="shared" si="137"/>
        <v>1335</v>
      </c>
      <c r="Y61" s="127">
        <f t="shared" si="128"/>
        <v>0</v>
      </c>
      <c r="Z61" s="128">
        <f t="shared" si="129"/>
        <v>0</v>
      </c>
      <c r="AA61" s="139"/>
      <c r="AB61" s="131"/>
      <c r="AC61" s="131"/>
      <c r="AD61" s="131"/>
      <c r="AE61" s="131"/>
      <c r="AF61" s="131"/>
      <c r="AG61" s="131"/>
    </row>
    <row r="62" spans="1:33" ht="30" customHeight="1" x14ac:dyDescent="0.2">
      <c r="A62" s="119" t="s">
        <v>77</v>
      </c>
      <c r="B62" s="120" t="s">
        <v>469</v>
      </c>
      <c r="C62" s="348" t="s">
        <v>359</v>
      </c>
      <c r="D62" s="351" t="s">
        <v>112</v>
      </c>
      <c r="E62" s="350">
        <v>8</v>
      </c>
      <c r="F62" s="344">
        <v>465</v>
      </c>
      <c r="G62" s="125">
        <f t="shared" si="130"/>
        <v>3720</v>
      </c>
      <c r="H62" s="350">
        <v>8</v>
      </c>
      <c r="I62" s="344">
        <v>465</v>
      </c>
      <c r="J62" s="125">
        <f t="shared" si="131"/>
        <v>3720</v>
      </c>
      <c r="K62" s="123"/>
      <c r="L62" s="124"/>
      <c r="M62" s="125">
        <f t="shared" si="132"/>
        <v>0</v>
      </c>
      <c r="N62" s="123"/>
      <c r="O62" s="124"/>
      <c r="P62" s="125">
        <f t="shared" si="133"/>
        <v>0</v>
      </c>
      <c r="Q62" s="123"/>
      <c r="R62" s="124"/>
      <c r="S62" s="125">
        <f t="shared" si="134"/>
        <v>0</v>
      </c>
      <c r="T62" s="123"/>
      <c r="U62" s="124"/>
      <c r="V62" s="125">
        <f t="shared" si="135"/>
        <v>0</v>
      </c>
      <c r="W62" s="126">
        <f t="shared" si="136"/>
        <v>3720</v>
      </c>
      <c r="X62" s="127">
        <f t="shared" si="137"/>
        <v>3720</v>
      </c>
      <c r="Y62" s="127">
        <f t="shared" si="128"/>
        <v>0</v>
      </c>
      <c r="Z62" s="128">
        <f t="shared" si="129"/>
        <v>0</v>
      </c>
      <c r="AA62" s="129"/>
      <c r="AB62" s="131"/>
      <c r="AC62" s="131"/>
      <c r="AD62" s="131"/>
      <c r="AE62" s="131"/>
      <c r="AF62" s="131"/>
      <c r="AG62" s="131"/>
    </row>
    <row r="63" spans="1:33" ht="30" customHeight="1" x14ac:dyDescent="0.2">
      <c r="A63" s="119" t="s">
        <v>77</v>
      </c>
      <c r="B63" s="120" t="s">
        <v>470</v>
      </c>
      <c r="C63" s="353" t="s">
        <v>360</v>
      </c>
      <c r="D63" s="351" t="s">
        <v>112</v>
      </c>
      <c r="E63" s="350">
        <v>5</v>
      </c>
      <c r="F63" s="344">
        <v>360</v>
      </c>
      <c r="G63" s="125">
        <f t="shared" si="130"/>
        <v>1800</v>
      </c>
      <c r="H63" s="350">
        <v>5</v>
      </c>
      <c r="I63" s="344">
        <v>360</v>
      </c>
      <c r="J63" s="125">
        <f t="shared" si="131"/>
        <v>1800</v>
      </c>
      <c r="K63" s="123"/>
      <c r="L63" s="124"/>
      <c r="M63" s="125">
        <f t="shared" si="132"/>
        <v>0</v>
      </c>
      <c r="N63" s="123"/>
      <c r="O63" s="124"/>
      <c r="P63" s="125">
        <f t="shared" si="133"/>
        <v>0</v>
      </c>
      <c r="Q63" s="123"/>
      <c r="R63" s="124"/>
      <c r="S63" s="125">
        <f t="shared" si="134"/>
        <v>0</v>
      </c>
      <c r="T63" s="123"/>
      <c r="U63" s="124"/>
      <c r="V63" s="125">
        <f t="shared" si="135"/>
        <v>0</v>
      </c>
      <c r="W63" s="126">
        <f t="shared" si="136"/>
        <v>1800</v>
      </c>
      <c r="X63" s="127">
        <f t="shared" si="137"/>
        <v>1800</v>
      </c>
      <c r="Y63" s="127">
        <f t="shared" si="128"/>
        <v>0</v>
      </c>
      <c r="Z63" s="128">
        <f t="shared" si="129"/>
        <v>0</v>
      </c>
      <c r="AA63" s="129"/>
      <c r="AB63" s="131"/>
      <c r="AC63" s="131"/>
      <c r="AD63" s="131"/>
      <c r="AE63" s="131"/>
      <c r="AF63" s="131"/>
      <c r="AG63" s="131"/>
    </row>
    <row r="64" spans="1:33" ht="30" customHeight="1" x14ac:dyDescent="0.2">
      <c r="A64" s="119" t="s">
        <v>77</v>
      </c>
      <c r="B64" s="120" t="s">
        <v>471</v>
      </c>
      <c r="C64" s="348" t="s">
        <v>361</v>
      </c>
      <c r="D64" s="351" t="s">
        <v>112</v>
      </c>
      <c r="E64" s="350">
        <v>2</v>
      </c>
      <c r="F64" s="344">
        <v>520</v>
      </c>
      <c r="G64" s="125">
        <f t="shared" si="130"/>
        <v>1040</v>
      </c>
      <c r="H64" s="350">
        <v>2</v>
      </c>
      <c r="I64" s="344">
        <v>520</v>
      </c>
      <c r="J64" s="125">
        <f t="shared" si="131"/>
        <v>1040</v>
      </c>
      <c r="K64" s="123"/>
      <c r="L64" s="124"/>
      <c r="M64" s="125">
        <f t="shared" si="132"/>
        <v>0</v>
      </c>
      <c r="N64" s="123"/>
      <c r="O64" s="124"/>
      <c r="P64" s="125">
        <f t="shared" si="133"/>
        <v>0</v>
      </c>
      <c r="Q64" s="123"/>
      <c r="R64" s="124"/>
      <c r="S64" s="125">
        <f t="shared" si="134"/>
        <v>0</v>
      </c>
      <c r="T64" s="123"/>
      <c r="U64" s="124"/>
      <c r="V64" s="125">
        <f t="shared" si="135"/>
        <v>0</v>
      </c>
      <c r="W64" s="126">
        <f t="shared" si="136"/>
        <v>1040</v>
      </c>
      <c r="X64" s="127">
        <f t="shared" si="137"/>
        <v>1040</v>
      </c>
      <c r="Y64" s="127">
        <f t="shared" si="128"/>
        <v>0</v>
      </c>
      <c r="Z64" s="128">
        <f t="shared" si="129"/>
        <v>0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2">
      <c r="A65" s="119" t="s">
        <v>77</v>
      </c>
      <c r="B65" s="120" t="s">
        <v>472</v>
      </c>
      <c r="C65" s="348" t="s">
        <v>362</v>
      </c>
      <c r="D65" s="351" t="s">
        <v>112</v>
      </c>
      <c r="E65" s="350">
        <v>8</v>
      </c>
      <c r="F65" s="344">
        <v>370</v>
      </c>
      <c r="G65" s="125">
        <f t="shared" si="130"/>
        <v>2960</v>
      </c>
      <c r="H65" s="350">
        <v>8</v>
      </c>
      <c r="I65" s="344">
        <v>370</v>
      </c>
      <c r="J65" s="125">
        <f t="shared" si="131"/>
        <v>2960</v>
      </c>
      <c r="K65" s="123"/>
      <c r="L65" s="124"/>
      <c r="M65" s="125">
        <f t="shared" si="132"/>
        <v>0</v>
      </c>
      <c r="N65" s="123"/>
      <c r="O65" s="124"/>
      <c r="P65" s="125">
        <f t="shared" si="133"/>
        <v>0</v>
      </c>
      <c r="Q65" s="123"/>
      <c r="R65" s="124"/>
      <c r="S65" s="125">
        <f t="shared" si="134"/>
        <v>0</v>
      </c>
      <c r="T65" s="123"/>
      <c r="U65" s="124"/>
      <c r="V65" s="125">
        <f t="shared" si="135"/>
        <v>0</v>
      </c>
      <c r="W65" s="126">
        <f t="shared" si="136"/>
        <v>2960</v>
      </c>
      <c r="X65" s="127">
        <f t="shared" si="137"/>
        <v>2960</v>
      </c>
      <c r="Y65" s="127">
        <f t="shared" si="128"/>
        <v>0</v>
      </c>
      <c r="Z65" s="128">
        <f t="shared" si="129"/>
        <v>0</v>
      </c>
      <c r="AA65" s="129"/>
      <c r="AB65" s="131"/>
      <c r="AC65" s="131"/>
      <c r="AD65" s="131"/>
      <c r="AE65" s="131"/>
      <c r="AF65" s="131"/>
      <c r="AG65" s="131"/>
    </row>
    <row r="66" spans="1:33" ht="30" customHeight="1" x14ac:dyDescent="0.2">
      <c r="A66" s="119" t="s">
        <v>77</v>
      </c>
      <c r="B66" s="120" t="s">
        <v>473</v>
      </c>
      <c r="C66" s="348" t="s">
        <v>363</v>
      </c>
      <c r="D66" s="351" t="s">
        <v>112</v>
      </c>
      <c r="E66" s="350">
        <v>3</v>
      </c>
      <c r="F66" s="344">
        <v>2100</v>
      </c>
      <c r="G66" s="125">
        <f t="shared" si="130"/>
        <v>6300</v>
      </c>
      <c r="H66" s="350">
        <v>3</v>
      </c>
      <c r="I66" s="344">
        <v>2100</v>
      </c>
      <c r="J66" s="125">
        <f t="shared" si="131"/>
        <v>6300</v>
      </c>
      <c r="K66" s="123"/>
      <c r="L66" s="124"/>
      <c r="M66" s="125">
        <f t="shared" si="132"/>
        <v>0</v>
      </c>
      <c r="N66" s="123"/>
      <c r="O66" s="124"/>
      <c r="P66" s="125">
        <f t="shared" si="133"/>
        <v>0</v>
      </c>
      <c r="Q66" s="123"/>
      <c r="R66" s="124"/>
      <c r="S66" s="125">
        <f t="shared" si="134"/>
        <v>0</v>
      </c>
      <c r="T66" s="123"/>
      <c r="U66" s="124"/>
      <c r="V66" s="125">
        <f t="shared" si="135"/>
        <v>0</v>
      </c>
      <c r="W66" s="126">
        <f t="shared" si="136"/>
        <v>6300</v>
      </c>
      <c r="X66" s="127">
        <f t="shared" si="137"/>
        <v>6300</v>
      </c>
      <c r="Y66" s="127">
        <f t="shared" si="128"/>
        <v>0</v>
      </c>
      <c r="Z66" s="128">
        <f t="shared" si="129"/>
        <v>0</v>
      </c>
      <c r="AA66" s="129"/>
      <c r="AB66" s="131"/>
      <c r="AC66" s="131"/>
      <c r="AD66" s="131"/>
      <c r="AE66" s="131"/>
      <c r="AF66" s="131"/>
      <c r="AG66" s="131"/>
    </row>
    <row r="67" spans="1:33" ht="30" customHeight="1" x14ac:dyDescent="0.2">
      <c r="A67" s="119" t="s">
        <v>77</v>
      </c>
      <c r="B67" s="120" t="s">
        <v>474</v>
      </c>
      <c r="C67" s="348" t="s">
        <v>364</v>
      </c>
      <c r="D67" s="351" t="s">
        <v>112</v>
      </c>
      <c r="E67" s="350">
        <v>3</v>
      </c>
      <c r="F67" s="344">
        <v>320</v>
      </c>
      <c r="G67" s="125">
        <f t="shared" si="130"/>
        <v>960</v>
      </c>
      <c r="H67" s="350">
        <v>3</v>
      </c>
      <c r="I67" s="344">
        <v>320</v>
      </c>
      <c r="J67" s="125">
        <f t="shared" si="131"/>
        <v>960</v>
      </c>
      <c r="K67" s="135"/>
      <c r="L67" s="136"/>
      <c r="M67" s="125">
        <f t="shared" si="132"/>
        <v>0</v>
      </c>
      <c r="N67" s="135"/>
      <c r="O67" s="136"/>
      <c r="P67" s="125">
        <f t="shared" si="133"/>
        <v>0</v>
      </c>
      <c r="Q67" s="135"/>
      <c r="R67" s="136"/>
      <c r="S67" s="125">
        <f t="shared" si="134"/>
        <v>0</v>
      </c>
      <c r="T67" s="135"/>
      <c r="U67" s="136"/>
      <c r="V67" s="125">
        <f t="shared" si="135"/>
        <v>0</v>
      </c>
      <c r="W67" s="126">
        <f t="shared" si="136"/>
        <v>960</v>
      </c>
      <c r="X67" s="127">
        <f t="shared" si="137"/>
        <v>960</v>
      </c>
      <c r="Y67" s="127">
        <f t="shared" si="128"/>
        <v>0</v>
      </c>
      <c r="Z67" s="128">
        <f t="shared" si="129"/>
        <v>0</v>
      </c>
      <c r="AA67" s="139"/>
      <c r="AB67" s="131"/>
      <c r="AC67" s="131"/>
      <c r="AD67" s="131"/>
      <c r="AE67" s="131"/>
      <c r="AF67" s="131"/>
      <c r="AG67" s="131"/>
    </row>
    <row r="68" spans="1:33" ht="30" customHeight="1" x14ac:dyDescent="0.2">
      <c r="A68" s="119" t="s">
        <v>77</v>
      </c>
      <c r="B68" s="120" t="s">
        <v>475</v>
      </c>
      <c r="C68" s="353" t="s">
        <v>365</v>
      </c>
      <c r="D68" s="351" t="s">
        <v>112</v>
      </c>
      <c r="E68" s="350">
        <v>3</v>
      </c>
      <c r="F68" s="344">
        <v>160</v>
      </c>
      <c r="G68" s="125">
        <f t="shared" si="130"/>
        <v>480</v>
      </c>
      <c r="H68" s="350">
        <v>3</v>
      </c>
      <c r="I68" s="344">
        <v>160</v>
      </c>
      <c r="J68" s="125">
        <f t="shared" si="131"/>
        <v>480</v>
      </c>
      <c r="K68" s="123"/>
      <c r="L68" s="124"/>
      <c r="M68" s="125">
        <f t="shared" si="132"/>
        <v>0</v>
      </c>
      <c r="N68" s="123"/>
      <c r="O68" s="124"/>
      <c r="P68" s="125">
        <f t="shared" si="133"/>
        <v>0</v>
      </c>
      <c r="Q68" s="123"/>
      <c r="R68" s="124"/>
      <c r="S68" s="125">
        <f t="shared" si="134"/>
        <v>0</v>
      </c>
      <c r="T68" s="123"/>
      <c r="U68" s="124"/>
      <c r="V68" s="125">
        <f t="shared" si="135"/>
        <v>0</v>
      </c>
      <c r="W68" s="126">
        <f t="shared" si="136"/>
        <v>480</v>
      </c>
      <c r="X68" s="127">
        <f t="shared" si="137"/>
        <v>480</v>
      </c>
      <c r="Y68" s="127">
        <f t="shared" si="128"/>
        <v>0</v>
      </c>
      <c r="Z68" s="128">
        <f t="shared" si="129"/>
        <v>0</v>
      </c>
      <c r="AA68" s="129"/>
      <c r="AB68" s="131"/>
      <c r="AC68" s="131"/>
      <c r="AD68" s="131"/>
      <c r="AE68" s="131"/>
      <c r="AF68" s="131"/>
      <c r="AG68" s="131"/>
    </row>
    <row r="69" spans="1:33" ht="30" customHeight="1" x14ac:dyDescent="0.2">
      <c r="A69" s="119" t="s">
        <v>77</v>
      </c>
      <c r="B69" s="120" t="s">
        <v>476</v>
      </c>
      <c r="C69" s="353" t="s">
        <v>366</v>
      </c>
      <c r="D69" s="351" t="s">
        <v>112</v>
      </c>
      <c r="E69" s="350">
        <v>3</v>
      </c>
      <c r="F69" s="344">
        <v>270</v>
      </c>
      <c r="G69" s="125">
        <f t="shared" si="130"/>
        <v>810</v>
      </c>
      <c r="H69" s="350">
        <v>3</v>
      </c>
      <c r="I69" s="344">
        <v>270</v>
      </c>
      <c r="J69" s="125">
        <f t="shared" si="131"/>
        <v>810</v>
      </c>
      <c r="K69" s="123"/>
      <c r="L69" s="124"/>
      <c r="M69" s="125">
        <f t="shared" si="132"/>
        <v>0</v>
      </c>
      <c r="N69" s="123"/>
      <c r="O69" s="124"/>
      <c r="P69" s="125">
        <f t="shared" si="133"/>
        <v>0</v>
      </c>
      <c r="Q69" s="123"/>
      <c r="R69" s="124"/>
      <c r="S69" s="125">
        <f t="shared" si="134"/>
        <v>0</v>
      </c>
      <c r="T69" s="123"/>
      <c r="U69" s="124"/>
      <c r="V69" s="125">
        <f t="shared" si="135"/>
        <v>0</v>
      </c>
      <c r="W69" s="126">
        <f t="shared" si="136"/>
        <v>810</v>
      </c>
      <c r="X69" s="127">
        <f t="shared" si="137"/>
        <v>810</v>
      </c>
      <c r="Y69" s="127">
        <f t="shared" si="128"/>
        <v>0</v>
      </c>
      <c r="Z69" s="128">
        <f t="shared" si="129"/>
        <v>0</v>
      </c>
      <c r="AA69" s="129"/>
      <c r="AB69" s="131"/>
      <c r="AC69" s="131"/>
      <c r="AD69" s="131"/>
      <c r="AE69" s="131"/>
      <c r="AF69" s="131"/>
      <c r="AG69" s="131"/>
    </row>
    <row r="70" spans="1:33" ht="30" customHeight="1" x14ac:dyDescent="0.2">
      <c r="A70" s="119" t="s">
        <v>77</v>
      </c>
      <c r="B70" s="120" t="s">
        <v>477</v>
      </c>
      <c r="C70" s="353" t="s">
        <v>367</v>
      </c>
      <c r="D70" s="351" t="s">
        <v>112</v>
      </c>
      <c r="E70" s="350">
        <v>4</v>
      </c>
      <c r="F70" s="344">
        <v>520</v>
      </c>
      <c r="G70" s="125">
        <f t="shared" si="130"/>
        <v>2080</v>
      </c>
      <c r="H70" s="350">
        <v>4</v>
      </c>
      <c r="I70" s="344">
        <v>520</v>
      </c>
      <c r="J70" s="125">
        <f t="shared" si="131"/>
        <v>2080</v>
      </c>
      <c r="K70" s="123"/>
      <c r="L70" s="124"/>
      <c r="M70" s="125">
        <f t="shared" si="132"/>
        <v>0</v>
      </c>
      <c r="N70" s="123"/>
      <c r="O70" s="124"/>
      <c r="P70" s="125">
        <f t="shared" si="133"/>
        <v>0</v>
      </c>
      <c r="Q70" s="123"/>
      <c r="R70" s="124"/>
      <c r="S70" s="125">
        <f t="shared" si="134"/>
        <v>0</v>
      </c>
      <c r="T70" s="123"/>
      <c r="U70" s="124"/>
      <c r="V70" s="125">
        <f t="shared" si="135"/>
        <v>0</v>
      </c>
      <c r="W70" s="126">
        <f t="shared" si="136"/>
        <v>2080</v>
      </c>
      <c r="X70" s="127">
        <f t="shared" si="137"/>
        <v>2080</v>
      </c>
      <c r="Y70" s="127">
        <f t="shared" si="128"/>
        <v>0</v>
      </c>
      <c r="Z70" s="128">
        <f t="shared" si="129"/>
        <v>0</v>
      </c>
      <c r="AA70" s="129"/>
      <c r="AB70" s="131"/>
      <c r="AC70" s="131"/>
      <c r="AD70" s="131"/>
      <c r="AE70" s="131"/>
      <c r="AF70" s="131"/>
      <c r="AG70" s="131"/>
    </row>
    <row r="71" spans="1:33" ht="30" customHeight="1" x14ac:dyDescent="0.2">
      <c r="A71" s="119" t="s">
        <v>77</v>
      </c>
      <c r="B71" s="120" t="s">
        <v>478</v>
      </c>
      <c r="C71" s="353" t="s">
        <v>368</v>
      </c>
      <c r="D71" s="351" t="s">
        <v>112</v>
      </c>
      <c r="E71" s="350">
        <v>2</v>
      </c>
      <c r="F71" s="344">
        <v>670</v>
      </c>
      <c r="G71" s="125">
        <f t="shared" si="130"/>
        <v>1340</v>
      </c>
      <c r="H71" s="350">
        <v>2</v>
      </c>
      <c r="I71" s="344">
        <v>670</v>
      </c>
      <c r="J71" s="125">
        <f t="shared" si="131"/>
        <v>1340</v>
      </c>
      <c r="K71" s="123"/>
      <c r="L71" s="124"/>
      <c r="M71" s="125">
        <f t="shared" si="132"/>
        <v>0</v>
      </c>
      <c r="N71" s="123"/>
      <c r="O71" s="124"/>
      <c r="P71" s="125">
        <f t="shared" si="133"/>
        <v>0</v>
      </c>
      <c r="Q71" s="123"/>
      <c r="R71" s="124"/>
      <c r="S71" s="125">
        <f t="shared" si="134"/>
        <v>0</v>
      </c>
      <c r="T71" s="123"/>
      <c r="U71" s="124"/>
      <c r="V71" s="125">
        <f t="shared" si="135"/>
        <v>0</v>
      </c>
      <c r="W71" s="126">
        <f t="shared" si="136"/>
        <v>1340</v>
      </c>
      <c r="X71" s="127">
        <f t="shared" si="137"/>
        <v>1340</v>
      </c>
      <c r="Y71" s="127">
        <f t="shared" si="128"/>
        <v>0</v>
      </c>
      <c r="Z71" s="128">
        <f t="shared" si="129"/>
        <v>0</v>
      </c>
      <c r="AA71" s="129"/>
      <c r="AB71" s="131"/>
      <c r="AC71" s="131"/>
      <c r="AD71" s="131"/>
      <c r="AE71" s="131"/>
      <c r="AF71" s="131"/>
      <c r="AG71" s="131"/>
    </row>
    <row r="72" spans="1:33" ht="30" customHeight="1" x14ac:dyDescent="0.2">
      <c r="A72" s="119" t="s">
        <v>77</v>
      </c>
      <c r="B72" s="120" t="s">
        <v>479</v>
      </c>
      <c r="C72" s="353" t="s">
        <v>369</v>
      </c>
      <c r="D72" s="351" t="s">
        <v>112</v>
      </c>
      <c r="E72" s="350">
        <v>8</v>
      </c>
      <c r="F72" s="344">
        <v>920</v>
      </c>
      <c r="G72" s="125">
        <f t="shared" si="130"/>
        <v>7360</v>
      </c>
      <c r="H72" s="350">
        <v>8</v>
      </c>
      <c r="I72" s="344">
        <v>920</v>
      </c>
      <c r="J72" s="125">
        <f t="shared" si="131"/>
        <v>7360</v>
      </c>
      <c r="K72" s="123"/>
      <c r="L72" s="124"/>
      <c r="M72" s="125">
        <f t="shared" si="132"/>
        <v>0</v>
      </c>
      <c r="N72" s="123"/>
      <c r="O72" s="124"/>
      <c r="P72" s="125">
        <f t="shared" si="133"/>
        <v>0</v>
      </c>
      <c r="Q72" s="123"/>
      <c r="R72" s="124"/>
      <c r="S72" s="125">
        <f t="shared" si="134"/>
        <v>0</v>
      </c>
      <c r="T72" s="123"/>
      <c r="U72" s="124"/>
      <c r="V72" s="125">
        <f t="shared" si="135"/>
        <v>0</v>
      </c>
      <c r="W72" s="126">
        <f t="shared" si="136"/>
        <v>7360</v>
      </c>
      <c r="X72" s="127">
        <f t="shared" si="137"/>
        <v>7360</v>
      </c>
      <c r="Y72" s="127">
        <f t="shared" si="128"/>
        <v>0</v>
      </c>
      <c r="Z72" s="128">
        <f t="shared" si="129"/>
        <v>0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2">
      <c r="A73" s="119" t="s">
        <v>77</v>
      </c>
      <c r="B73" s="120" t="s">
        <v>480</v>
      </c>
      <c r="C73" s="353" t="s">
        <v>370</v>
      </c>
      <c r="D73" s="351" t="s">
        <v>112</v>
      </c>
      <c r="E73" s="350">
        <v>8</v>
      </c>
      <c r="F73" s="344">
        <v>250</v>
      </c>
      <c r="G73" s="125">
        <f t="shared" si="130"/>
        <v>2000</v>
      </c>
      <c r="H73" s="350">
        <v>8</v>
      </c>
      <c r="I73" s="344">
        <v>250</v>
      </c>
      <c r="J73" s="125">
        <f t="shared" si="131"/>
        <v>2000</v>
      </c>
      <c r="K73" s="135"/>
      <c r="L73" s="136"/>
      <c r="M73" s="125">
        <f t="shared" si="132"/>
        <v>0</v>
      </c>
      <c r="N73" s="135"/>
      <c r="O73" s="136"/>
      <c r="P73" s="125">
        <f t="shared" si="133"/>
        <v>0</v>
      </c>
      <c r="Q73" s="135"/>
      <c r="R73" s="136"/>
      <c r="S73" s="125">
        <f t="shared" si="134"/>
        <v>0</v>
      </c>
      <c r="T73" s="135"/>
      <c r="U73" s="136"/>
      <c r="V73" s="125">
        <f t="shared" si="135"/>
        <v>0</v>
      </c>
      <c r="W73" s="126">
        <f t="shared" si="136"/>
        <v>2000</v>
      </c>
      <c r="X73" s="127">
        <f t="shared" si="137"/>
        <v>2000</v>
      </c>
      <c r="Y73" s="127">
        <f t="shared" si="128"/>
        <v>0</v>
      </c>
      <c r="Z73" s="128">
        <f t="shared" si="129"/>
        <v>0</v>
      </c>
      <c r="AA73" s="139"/>
      <c r="AB73" s="131"/>
      <c r="AC73" s="131"/>
      <c r="AD73" s="131"/>
      <c r="AE73" s="131"/>
      <c r="AF73" s="131"/>
      <c r="AG73" s="131"/>
    </row>
    <row r="74" spans="1:33" ht="30" customHeight="1" x14ac:dyDescent="0.2">
      <c r="A74" s="119" t="s">
        <v>77</v>
      </c>
      <c r="B74" s="120" t="s">
        <v>481</v>
      </c>
      <c r="C74" s="353" t="s">
        <v>371</v>
      </c>
      <c r="D74" s="351" t="s">
        <v>112</v>
      </c>
      <c r="E74" s="350">
        <v>5</v>
      </c>
      <c r="F74" s="344">
        <v>380</v>
      </c>
      <c r="G74" s="125">
        <f t="shared" si="130"/>
        <v>1900</v>
      </c>
      <c r="H74" s="350">
        <v>5</v>
      </c>
      <c r="I74" s="344">
        <v>380</v>
      </c>
      <c r="J74" s="125">
        <f t="shared" si="131"/>
        <v>1900</v>
      </c>
      <c r="K74" s="123"/>
      <c r="L74" s="124"/>
      <c r="M74" s="125">
        <f t="shared" si="132"/>
        <v>0</v>
      </c>
      <c r="N74" s="123"/>
      <c r="O74" s="124"/>
      <c r="P74" s="125">
        <f t="shared" si="133"/>
        <v>0</v>
      </c>
      <c r="Q74" s="123"/>
      <c r="R74" s="124"/>
      <c r="S74" s="125">
        <f t="shared" si="134"/>
        <v>0</v>
      </c>
      <c r="T74" s="123"/>
      <c r="U74" s="124"/>
      <c r="V74" s="125">
        <f t="shared" si="135"/>
        <v>0</v>
      </c>
      <c r="W74" s="126">
        <f t="shared" si="136"/>
        <v>1900</v>
      </c>
      <c r="X74" s="127">
        <f t="shared" si="137"/>
        <v>1900</v>
      </c>
      <c r="Y74" s="127">
        <f t="shared" si="128"/>
        <v>0</v>
      </c>
      <c r="Z74" s="128">
        <f t="shared" si="129"/>
        <v>0</v>
      </c>
      <c r="AA74" s="129"/>
      <c r="AB74" s="131"/>
      <c r="AC74" s="131"/>
      <c r="AD74" s="131"/>
      <c r="AE74" s="131"/>
      <c r="AF74" s="131"/>
      <c r="AG74" s="131"/>
    </row>
    <row r="75" spans="1:33" ht="30" customHeight="1" x14ac:dyDescent="0.2">
      <c r="A75" s="119" t="s">
        <v>77</v>
      </c>
      <c r="B75" s="120" t="s">
        <v>482</v>
      </c>
      <c r="C75" s="352" t="s">
        <v>372</v>
      </c>
      <c r="D75" s="351" t="s">
        <v>112</v>
      </c>
      <c r="E75" s="350">
        <v>1</v>
      </c>
      <c r="F75" s="344">
        <v>2300</v>
      </c>
      <c r="G75" s="125">
        <f t="shared" si="130"/>
        <v>2300</v>
      </c>
      <c r="H75" s="350">
        <v>1</v>
      </c>
      <c r="I75" s="344">
        <v>2300</v>
      </c>
      <c r="J75" s="125">
        <f t="shared" si="131"/>
        <v>2300</v>
      </c>
      <c r="K75" s="123"/>
      <c r="L75" s="124"/>
      <c r="M75" s="125">
        <f t="shared" si="132"/>
        <v>0</v>
      </c>
      <c r="N75" s="123"/>
      <c r="O75" s="124"/>
      <c r="P75" s="125">
        <f t="shared" si="133"/>
        <v>0</v>
      </c>
      <c r="Q75" s="123"/>
      <c r="R75" s="124"/>
      <c r="S75" s="125">
        <f t="shared" si="134"/>
        <v>0</v>
      </c>
      <c r="T75" s="123"/>
      <c r="U75" s="124"/>
      <c r="V75" s="125">
        <f t="shared" si="135"/>
        <v>0</v>
      </c>
      <c r="W75" s="126">
        <f t="shared" si="136"/>
        <v>2300</v>
      </c>
      <c r="X75" s="127">
        <f t="shared" si="137"/>
        <v>2300</v>
      </c>
      <c r="Y75" s="127">
        <f t="shared" si="128"/>
        <v>0</v>
      </c>
      <c r="Z75" s="128">
        <f t="shared" si="129"/>
        <v>0</v>
      </c>
      <c r="AA75" s="129"/>
      <c r="AB75" s="131"/>
      <c r="AC75" s="131"/>
      <c r="AD75" s="131"/>
      <c r="AE75" s="131"/>
      <c r="AF75" s="131"/>
      <c r="AG75" s="131"/>
    </row>
    <row r="76" spans="1:33" ht="30" customHeight="1" x14ac:dyDescent="0.2">
      <c r="A76" s="119" t="s">
        <v>77</v>
      </c>
      <c r="B76" s="120" t="s">
        <v>483</v>
      </c>
      <c r="C76" s="353" t="s">
        <v>373</v>
      </c>
      <c r="D76" s="351" t="s">
        <v>112</v>
      </c>
      <c r="E76" s="350">
        <v>8</v>
      </c>
      <c r="F76" s="344">
        <v>90</v>
      </c>
      <c r="G76" s="125">
        <f t="shared" si="130"/>
        <v>720</v>
      </c>
      <c r="H76" s="350">
        <v>8</v>
      </c>
      <c r="I76" s="344">
        <v>90</v>
      </c>
      <c r="J76" s="125">
        <f t="shared" si="131"/>
        <v>720</v>
      </c>
      <c r="K76" s="135"/>
      <c r="L76" s="136"/>
      <c r="M76" s="125">
        <f t="shared" si="132"/>
        <v>0</v>
      </c>
      <c r="N76" s="135"/>
      <c r="O76" s="136"/>
      <c r="P76" s="125">
        <f t="shared" si="133"/>
        <v>0</v>
      </c>
      <c r="Q76" s="135"/>
      <c r="R76" s="136"/>
      <c r="S76" s="125">
        <f t="shared" si="134"/>
        <v>0</v>
      </c>
      <c r="T76" s="135"/>
      <c r="U76" s="136"/>
      <c r="V76" s="125">
        <f t="shared" si="135"/>
        <v>0</v>
      </c>
      <c r="W76" s="126">
        <f t="shared" si="136"/>
        <v>720</v>
      </c>
      <c r="X76" s="127">
        <f t="shared" si="137"/>
        <v>720</v>
      </c>
      <c r="Y76" s="127">
        <f t="shared" si="128"/>
        <v>0</v>
      </c>
      <c r="Z76" s="128">
        <f t="shared" si="129"/>
        <v>0</v>
      </c>
      <c r="AA76" s="139"/>
      <c r="AB76" s="131"/>
      <c r="AC76" s="131"/>
      <c r="AD76" s="131"/>
      <c r="AE76" s="131"/>
      <c r="AF76" s="131"/>
      <c r="AG76" s="131"/>
    </row>
    <row r="77" spans="1:33" ht="30" customHeight="1" x14ac:dyDescent="0.2">
      <c r="A77" s="119" t="s">
        <v>77</v>
      </c>
      <c r="B77" s="120" t="s">
        <v>484</v>
      </c>
      <c r="C77" s="353" t="s">
        <v>374</v>
      </c>
      <c r="D77" s="351" t="s">
        <v>112</v>
      </c>
      <c r="E77" s="350">
        <v>5</v>
      </c>
      <c r="F77" s="344">
        <v>700</v>
      </c>
      <c r="G77" s="125">
        <f t="shared" si="130"/>
        <v>3500</v>
      </c>
      <c r="H77" s="350">
        <v>5</v>
      </c>
      <c r="I77" s="344">
        <v>700</v>
      </c>
      <c r="J77" s="125">
        <f t="shared" si="131"/>
        <v>3500</v>
      </c>
      <c r="K77" s="123"/>
      <c r="L77" s="124"/>
      <c r="M77" s="125">
        <f t="shared" si="132"/>
        <v>0</v>
      </c>
      <c r="N77" s="123"/>
      <c r="O77" s="124"/>
      <c r="P77" s="125">
        <f t="shared" si="133"/>
        <v>0</v>
      </c>
      <c r="Q77" s="123"/>
      <c r="R77" s="124"/>
      <c r="S77" s="125">
        <f t="shared" si="134"/>
        <v>0</v>
      </c>
      <c r="T77" s="123"/>
      <c r="U77" s="124"/>
      <c r="V77" s="125">
        <f t="shared" si="135"/>
        <v>0</v>
      </c>
      <c r="W77" s="126">
        <f t="shared" si="136"/>
        <v>3500</v>
      </c>
      <c r="X77" s="127">
        <f t="shared" si="137"/>
        <v>3500</v>
      </c>
      <c r="Y77" s="127">
        <f t="shared" si="128"/>
        <v>0</v>
      </c>
      <c r="Z77" s="128">
        <f t="shared" si="129"/>
        <v>0</v>
      </c>
      <c r="AA77" s="129"/>
      <c r="AB77" s="131"/>
      <c r="AC77" s="131"/>
      <c r="AD77" s="131"/>
      <c r="AE77" s="131"/>
      <c r="AF77" s="131"/>
      <c r="AG77" s="131"/>
    </row>
    <row r="78" spans="1:33" ht="30" customHeight="1" x14ac:dyDescent="0.2">
      <c r="A78" s="119" t="s">
        <v>77</v>
      </c>
      <c r="B78" s="120" t="s">
        <v>485</v>
      </c>
      <c r="C78" s="353" t="s">
        <v>375</v>
      </c>
      <c r="D78" s="351" t="s">
        <v>112</v>
      </c>
      <c r="E78" s="350">
        <v>8</v>
      </c>
      <c r="F78" s="344">
        <v>320</v>
      </c>
      <c r="G78" s="125">
        <f t="shared" si="130"/>
        <v>2560</v>
      </c>
      <c r="H78" s="350">
        <v>8</v>
      </c>
      <c r="I78" s="344">
        <v>320</v>
      </c>
      <c r="J78" s="125">
        <f t="shared" si="131"/>
        <v>2560</v>
      </c>
      <c r="K78" s="123"/>
      <c r="L78" s="124"/>
      <c r="M78" s="125">
        <f t="shared" si="132"/>
        <v>0</v>
      </c>
      <c r="N78" s="123"/>
      <c r="O78" s="124"/>
      <c r="P78" s="125">
        <f t="shared" si="133"/>
        <v>0</v>
      </c>
      <c r="Q78" s="123"/>
      <c r="R78" s="124"/>
      <c r="S78" s="125">
        <f t="shared" si="134"/>
        <v>0</v>
      </c>
      <c r="T78" s="123"/>
      <c r="U78" s="124"/>
      <c r="V78" s="125">
        <f t="shared" si="135"/>
        <v>0</v>
      </c>
      <c r="W78" s="126">
        <f t="shared" si="136"/>
        <v>2560</v>
      </c>
      <c r="X78" s="127">
        <f t="shared" si="137"/>
        <v>2560</v>
      </c>
      <c r="Y78" s="127">
        <f t="shared" si="128"/>
        <v>0</v>
      </c>
      <c r="Z78" s="128">
        <f t="shared" si="129"/>
        <v>0</v>
      </c>
      <c r="AA78" s="129"/>
      <c r="AB78" s="131"/>
      <c r="AC78" s="131"/>
      <c r="AD78" s="131"/>
      <c r="AE78" s="131"/>
      <c r="AF78" s="131"/>
      <c r="AG78" s="131"/>
    </row>
    <row r="79" spans="1:33" ht="30" customHeight="1" x14ac:dyDescent="0.2">
      <c r="A79" s="119" t="s">
        <v>77</v>
      </c>
      <c r="B79" s="120" t="s">
        <v>486</v>
      </c>
      <c r="C79" s="353" t="s">
        <v>376</v>
      </c>
      <c r="D79" s="351" t="s">
        <v>112</v>
      </c>
      <c r="E79" s="350">
        <v>16</v>
      </c>
      <c r="F79" s="344">
        <v>180</v>
      </c>
      <c r="G79" s="125">
        <f t="shared" si="130"/>
        <v>2880</v>
      </c>
      <c r="H79" s="350">
        <v>16</v>
      </c>
      <c r="I79" s="344">
        <v>180</v>
      </c>
      <c r="J79" s="125">
        <f t="shared" si="131"/>
        <v>2880</v>
      </c>
      <c r="K79" s="123"/>
      <c r="L79" s="124"/>
      <c r="M79" s="125">
        <f t="shared" si="132"/>
        <v>0</v>
      </c>
      <c r="N79" s="123"/>
      <c r="O79" s="124"/>
      <c r="P79" s="125">
        <f t="shared" si="133"/>
        <v>0</v>
      </c>
      <c r="Q79" s="123"/>
      <c r="R79" s="124"/>
      <c r="S79" s="125">
        <f t="shared" si="134"/>
        <v>0</v>
      </c>
      <c r="T79" s="123"/>
      <c r="U79" s="124"/>
      <c r="V79" s="125">
        <f t="shared" si="135"/>
        <v>0</v>
      </c>
      <c r="W79" s="126">
        <f t="shared" si="136"/>
        <v>2880</v>
      </c>
      <c r="X79" s="127">
        <f t="shared" si="137"/>
        <v>2880</v>
      </c>
      <c r="Y79" s="127">
        <f t="shared" si="128"/>
        <v>0</v>
      </c>
      <c r="Z79" s="128">
        <f t="shared" si="129"/>
        <v>0</v>
      </c>
      <c r="AA79" s="129"/>
      <c r="AB79" s="131"/>
      <c r="AC79" s="131"/>
      <c r="AD79" s="131"/>
      <c r="AE79" s="131"/>
      <c r="AF79" s="131"/>
      <c r="AG79" s="131"/>
    </row>
    <row r="80" spans="1:33" ht="30" customHeight="1" x14ac:dyDescent="0.2">
      <c r="A80" s="119" t="s">
        <v>77</v>
      </c>
      <c r="B80" s="120" t="s">
        <v>487</v>
      </c>
      <c r="C80" s="352" t="s">
        <v>377</v>
      </c>
      <c r="D80" s="351" t="s">
        <v>112</v>
      </c>
      <c r="E80" s="350">
        <v>8</v>
      </c>
      <c r="F80" s="344">
        <v>190</v>
      </c>
      <c r="G80" s="125">
        <f t="shared" si="130"/>
        <v>1520</v>
      </c>
      <c r="H80" s="350">
        <v>8</v>
      </c>
      <c r="I80" s="344">
        <v>190</v>
      </c>
      <c r="J80" s="125">
        <f t="shared" si="131"/>
        <v>1520</v>
      </c>
      <c r="K80" s="123"/>
      <c r="L80" s="124"/>
      <c r="M80" s="125">
        <f t="shared" si="132"/>
        <v>0</v>
      </c>
      <c r="N80" s="123"/>
      <c r="O80" s="124"/>
      <c r="P80" s="125">
        <f t="shared" si="133"/>
        <v>0</v>
      </c>
      <c r="Q80" s="123"/>
      <c r="R80" s="124"/>
      <c r="S80" s="125">
        <f t="shared" si="134"/>
        <v>0</v>
      </c>
      <c r="T80" s="123"/>
      <c r="U80" s="124"/>
      <c r="V80" s="125">
        <f t="shared" si="135"/>
        <v>0</v>
      </c>
      <c r="W80" s="126">
        <f t="shared" si="136"/>
        <v>1520</v>
      </c>
      <c r="X80" s="127">
        <f t="shared" si="137"/>
        <v>1520</v>
      </c>
      <c r="Y80" s="127">
        <f t="shared" si="128"/>
        <v>0</v>
      </c>
      <c r="Z80" s="128">
        <f t="shared" si="129"/>
        <v>0</v>
      </c>
      <c r="AA80" s="129"/>
      <c r="AB80" s="131"/>
      <c r="AC80" s="131"/>
      <c r="AD80" s="131"/>
      <c r="AE80" s="131"/>
      <c r="AF80" s="131"/>
      <c r="AG80" s="131"/>
    </row>
    <row r="81" spans="1:33" ht="30" customHeight="1" x14ac:dyDescent="0.2">
      <c r="A81" s="119" t="s">
        <v>77</v>
      </c>
      <c r="B81" s="120" t="s">
        <v>488</v>
      </c>
      <c r="C81" s="353" t="s">
        <v>378</v>
      </c>
      <c r="D81" s="351" t="s">
        <v>112</v>
      </c>
      <c r="E81" s="350">
        <v>6</v>
      </c>
      <c r="F81" s="344">
        <v>150</v>
      </c>
      <c r="G81" s="125">
        <f t="shared" si="130"/>
        <v>900</v>
      </c>
      <c r="H81" s="350">
        <v>6</v>
      </c>
      <c r="I81" s="344">
        <v>150</v>
      </c>
      <c r="J81" s="125">
        <f t="shared" si="131"/>
        <v>900</v>
      </c>
      <c r="K81" s="123"/>
      <c r="L81" s="124"/>
      <c r="M81" s="125">
        <f t="shared" si="132"/>
        <v>0</v>
      </c>
      <c r="N81" s="123"/>
      <c r="O81" s="124"/>
      <c r="P81" s="125">
        <f t="shared" si="133"/>
        <v>0</v>
      </c>
      <c r="Q81" s="123"/>
      <c r="R81" s="124"/>
      <c r="S81" s="125">
        <f t="shared" si="134"/>
        <v>0</v>
      </c>
      <c r="T81" s="123"/>
      <c r="U81" s="124"/>
      <c r="V81" s="125">
        <f t="shared" si="135"/>
        <v>0</v>
      </c>
      <c r="W81" s="126">
        <f t="shared" si="136"/>
        <v>900</v>
      </c>
      <c r="X81" s="127">
        <f t="shared" si="137"/>
        <v>900</v>
      </c>
      <c r="Y81" s="127">
        <f t="shared" si="128"/>
        <v>0</v>
      </c>
      <c r="Z81" s="128">
        <f t="shared" si="129"/>
        <v>0</v>
      </c>
      <c r="AA81" s="129"/>
      <c r="AB81" s="131"/>
      <c r="AC81" s="131"/>
      <c r="AD81" s="131"/>
      <c r="AE81" s="131"/>
      <c r="AF81" s="131"/>
      <c r="AG81" s="131"/>
    </row>
    <row r="82" spans="1:33" ht="30" customHeight="1" x14ac:dyDescent="0.2">
      <c r="A82" s="119" t="s">
        <v>77</v>
      </c>
      <c r="B82" s="120" t="s">
        <v>489</v>
      </c>
      <c r="C82" s="353" t="s">
        <v>379</v>
      </c>
      <c r="D82" s="351" t="s">
        <v>112</v>
      </c>
      <c r="E82" s="350">
        <v>1</v>
      </c>
      <c r="F82" s="344">
        <v>2200</v>
      </c>
      <c r="G82" s="125">
        <f t="shared" si="130"/>
        <v>2200</v>
      </c>
      <c r="H82" s="350">
        <v>1</v>
      </c>
      <c r="I82" s="344">
        <v>2200</v>
      </c>
      <c r="J82" s="125">
        <f t="shared" si="131"/>
        <v>2200</v>
      </c>
      <c r="K82" s="135"/>
      <c r="L82" s="136"/>
      <c r="M82" s="125">
        <f t="shared" si="132"/>
        <v>0</v>
      </c>
      <c r="N82" s="135"/>
      <c r="O82" s="136"/>
      <c r="P82" s="125">
        <f t="shared" si="133"/>
        <v>0</v>
      </c>
      <c r="Q82" s="135"/>
      <c r="R82" s="136"/>
      <c r="S82" s="125">
        <f t="shared" si="134"/>
        <v>0</v>
      </c>
      <c r="T82" s="135"/>
      <c r="U82" s="136"/>
      <c r="V82" s="125">
        <f t="shared" si="135"/>
        <v>0</v>
      </c>
      <c r="W82" s="126">
        <f t="shared" si="136"/>
        <v>2200</v>
      </c>
      <c r="X82" s="127">
        <f t="shared" si="137"/>
        <v>2200</v>
      </c>
      <c r="Y82" s="127">
        <f t="shared" si="128"/>
        <v>0</v>
      </c>
      <c r="Z82" s="128">
        <f t="shared" si="129"/>
        <v>0</v>
      </c>
      <c r="AA82" s="139"/>
      <c r="AB82" s="131"/>
      <c r="AC82" s="131"/>
      <c r="AD82" s="131"/>
      <c r="AE82" s="131"/>
      <c r="AF82" s="131"/>
      <c r="AG82" s="131"/>
    </row>
    <row r="83" spans="1:33" ht="30" customHeight="1" x14ac:dyDescent="0.2">
      <c r="A83" s="119" t="s">
        <v>77</v>
      </c>
      <c r="B83" s="120" t="s">
        <v>490</v>
      </c>
      <c r="C83" s="353" t="s">
        <v>380</v>
      </c>
      <c r="D83" s="351" t="s">
        <v>112</v>
      </c>
      <c r="E83" s="350">
        <v>1</v>
      </c>
      <c r="F83" s="344">
        <v>890</v>
      </c>
      <c r="G83" s="125">
        <f t="shared" si="130"/>
        <v>890</v>
      </c>
      <c r="H83" s="350">
        <v>1</v>
      </c>
      <c r="I83" s="344">
        <v>890</v>
      </c>
      <c r="J83" s="125">
        <f t="shared" si="131"/>
        <v>890</v>
      </c>
      <c r="K83" s="123"/>
      <c r="L83" s="124"/>
      <c r="M83" s="125">
        <f t="shared" si="132"/>
        <v>0</v>
      </c>
      <c r="N83" s="123"/>
      <c r="O83" s="124"/>
      <c r="P83" s="125">
        <f t="shared" si="133"/>
        <v>0</v>
      </c>
      <c r="Q83" s="123"/>
      <c r="R83" s="124"/>
      <c r="S83" s="125">
        <f t="shared" si="134"/>
        <v>0</v>
      </c>
      <c r="T83" s="123"/>
      <c r="U83" s="124"/>
      <c r="V83" s="125">
        <f t="shared" si="135"/>
        <v>0</v>
      </c>
      <c r="W83" s="126">
        <f t="shared" si="136"/>
        <v>890</v>
      </c>
      <c r="X83" s="127">
        <f t="shared" si="137"/>
        <v>890</v>
      </c>
      <c r="Y83" s="127">
        <f t="shared" si="128"/>
        <v>0</v>
      </c>
      <c r="Z83" s="128">
        <f t="shared" si="129"/>
        <v>0</v>
      </c>
      <c r="AA83" s="129"/>
      <c r="AB83" s="131"/>
      <c r="AC83" s="131"/>
      <c r="AD83" s="131"/>
      <c r="AE83" s="131"/>
      <c r="AF83" s="131"/>
      <c r="AG83" s="131"/>
    </row>
    <row r="84" spans="1:33" ht="30" customHeight="1" x14ac:dyDescent="0.2">
      <c r="A84" s="119" t="s">
        <v>77</v>
      </c>
      <c r="B84" s="120" t="s">
        <v>491</v>
      </c>
      <c r="C84" s="353" t="s">
        <v>381</v>
      </c>
      <c r="D84" s="351" t="s">
        <v>112</v>
      </c>
      <c r="E84" s="350">
        <v>2</v>
      </c>
      <c r="F84" s="344">
        <v>650</v>
      </c>
      <c r="G84" s="125">
        <f t="shared" si="130"/>
        <v>1300</v>
      </c>
      <c r="H84" s="350">
        <v>2</v>
      </c>
      <c r="I84" s="344">
        <v>650</v>
      </c>
      <c r="J84" s="125">
        <f t="shared" si="131"/>
        <v>1300</v>
      </c>
      <c r="K84" s="123"/>
      <c r="L84" s="124"/>
      <c r="M84" s="125">
        <f t="shared" si="132"/>
        <v>0</v>
      </c>
      <c r="N84" s="123"/>
      <c r="O84" s="124"/>
      <c r="P84" s="125">
        <f t="shared" si="133"/>
        <v>0</v>
      </c>
      <c r="Q84" s="123"/>
      <c r="R84" s="124"/>
      <c r="S84" s="125">
        <f t="shared" si="134"/>
        <v>0</v>
      </c>
      <c r="T84" s="123"/>
      <c r="U84" s="124"/>
      <c r="V84" s="125">
        <f t="shared" si="135"/>
        <v>0</v>
      </c>
      <c r="W84" s="126">
        <f t="shared" si="136"/>
        <v>1300</v>
      </c>
      <c r="X84" s="127">
        <f t="shared" si="137"/>
        <v>1300</v>
      </c>
      <c r="Y84" s="127">
        <f t="shared" si="128"/>
        <v>0</v>
      </c>
      <c r="Z84" s="128">
        <f t="shared" si="129"/>
        <v>0</v>
      </c>
      <c r="AA84" s="129"/>
      <c r="AB84" s="131"/>
      <c r="AC84" s="131"/>
      <c r="AD84" s="131"/>
      <c r="AE84" s="131"/>
      <c r="AF84" s="131"/>
      <c r="AG84" s="131"/>
    </row>
    <row r="85" spans="1:33" ht="30" customHeight="1" x14ac:dyDescent="0.2">
      <c r="A85" s="119" t="s">
        <v>77</v>
      </c>
      <c r="B85" s="120" t="s">
        <v>492</v>
      </c>
      <c r="C85" s="353" t="s">
        <v>382</v>
      </c>
      <c r="D85" s="351" t="s">
        <v>112</v>
      </c>
      <c r="E85" s="350">
        <v>2</v>
      </c>
      <c r="F85" s="344">
        <v>570</v>
      </c>
      <c r="G85" s="125">
        <f t="shared" si="130"/>
        <v>1140</v>
      </c>
      <c r="H85" s="350">
        <v>2</v>
      </c>
      <c r="I85" s="344">
        <v>570</v>
      </c>
      <c r="J85" s="125">
        <f t="shared" si="131"/>
        <v>1140</v>
      </c>
      <c r="K85" s="123"/>
      <c r="L85" s="124"/>
      <c r="M85" s="125">
        <f t="shared" si="132"/>
        <v>0</v>
      </c>
      <c r="N85" s="123"/>
      <c r="O85" s="124"/>
      <c r="P85" s="125">
        <f t="shared" si="133"/>
        <v>0</v>
      </c>
      <c r="Q85" s="123"/>
      <c r="R85" s="124"/>
      <c r="S85" s="125">
        <f t="shared" si="134"/>
        <v>0</v>
      </c>
      <c r="T85" s="123"/>
      <c r="U85" s="124"/>
      <c r="V85" s="125">
        <f t="shared" si="135"/>
        <v>0</v>
      </c>
      <c r="W85" s="126">
        <f t="shared" si="136"/>
        <v>1140</v>
      </c>
      <c r="X85" s="127">
        <f t="shared" si="137"/>
        <v>1140</v>
      </c>
      <c r="Y85" s="127">
        <f t="shared" si="128"/>
        <v>0</v>
      </c>
      <c r="Z85" s="128">
        <f t="shared" si="129"/>
        <v>0</v>
      </c>
      <c r="AA85" s="129"/>
      <c r="AB85" s="131"/>
      <c r="AC85" s="131"/>
      <c r="AD85" s="131"/>
      <c r="AE85" s="131"/>
      <c r="AF85" s="131"/>
      <c r="AG85" s="131"/>
    </row>
    <row r="86" spans="1:33" ht="30" customHeight="1" x14ac:dyDescent="0.2">
      <c r="A86" s="119" t="s">
        <v>77</v>
      </c>
      <c r="B86" s="120" t="s">
        <v>493</v>
      </c>
      <c r="C86" s="354" t="s">
        <v>383</v>
      </c>
      <c r="D86" s="351" t="s">
        <v>112</v>
      </c>
      <c r="E86" s="350">
        <v>1</v>
      </c>
      <c r="F86" s="344">
        <v>4600</v>
      </c>
      <c r="G86" s="125">
        <f t="shared" si="130"/>
        <v>4600</v>
      </c>
      <c r="H86" s="350">
        <v>1</v>
      </c>
      <c r="I86" s="344">
        <v>4600</v>
      </c>
      <c r="J86" s="125">
        <f t="shared" si="131"/>
        <v>4600</v>
      </c>
      <c r="K86" s="123"/>
      <c r="L86" s="124"/>
      <c r="M86" s="125">
        <f t="shared" si="132"/>
        <v>0</v>
      </c>
      <c r="N86" s="123"/>
      <c r="O86" s="124"/>
      <c r="P86" s="125">
        <f t="shared" si="133"/>
        <v>0</v>
      </c>
      <c r="Q86" s="123"/>
      <c r="R86" s="124"/>
      <c r="S86" s="125">
        <f t="shared" si="134"/>
        <v>0</v>
      </c>
      <c r="T86" s="123"/>
      <c r="U86" s="124"/>
      <c r="V86" s="125">
        <f t="shared" si="135"/>
        <v>0</v>
      </c>
      <c r="W86" s="126">
        <f t="shared" si="136"/>
        <v>4600</v>
      </c>
      <c r="X86" s="127">
        <f t="shared" si="137"/>
        <v>4600</v>
      </c>
      <c r="Y86" s="127">
        <f t="shared" si="128"/>
        <v>0</v>
      </c>
      <c r="Z86" s="128">
        <f t="shared" si="129"/>
        <v>0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2">
      <c r="A87" s="119" t="s">
        <v>77</v>
      </c>
      <c r="B87" s="120" t="s">
        <v>494</v>
      </c>
      <c r="C87" s="352" t="s">
        <v>384</v>
      </c>
      <c r="D87" s="351" t="s">
        <v>112</v>
      </c>
      <c r="E87" s="350">
        <v>1</v>
      </c>
      <c r="F87" s="344">
        <v>1650</v>
      </c>
      <c r="G87" s="125">
        <f t="shared" si="130"/>
        <v>1650</v>
      </c>
      <c r="H87" s="350">
        <v>1</v>
      </c>
      <c r="I87" s="344">
        <v>1650</v>
      </c>
      <c r="J87" s="125">
        <f t="shared" si="131"/>
        <v>1650</v>
      </c>
      <c r="K87" s="123"/>
      <c r="L87" s="124"/>
      <c r="M87" s="125">
        <f t="shared" si="132"/>
        <v>0</v>
      </c>
      <c r="N87" s="123"/>
      <c r="O87" s="124"/>
      <c r="P87" s="125">
        <f t="shared" si="133"/>
        <v>0</v>
      </c>
      <c r="Q87" s="123"/>
      <c r="R87" s="124"/>
      <c r="S87" s="125">
        <f t="shared" si="134"/>
        <v>0</v>
      </c>
      <c r="T87" s="123"/>
      <c r="U87" s="124"/>
      <c r="V87" s="125">
        <f t="shared" si="135"/>
        <v>0</v>
      </c>
      <c r="W87" s="126">
        <f t="shared" si="136"/>
        <v>1650</v>
      </c>
      <c r="X87" s="127">
        <f t="shared" si="137"/>
        <v>1650</v>
      </c>
      <c r="Y87" s="127">
        <f t="shared" si="128"/>
        <v>0</v>
      </c>
      <c r="Z87" s="128">
        <f t="shared" si="129"/>
        <v>0</v>
      </c>
      <c r="AA87" s="129"/>
      <c r="AB87" s="131"/>
      <c r="AC87" s="131"/>
      <c r="AD87" s="131"/>
      <c r="AE87" s="131"/>
      <c r="AF87" s="131"/>
      <c r="AG87" s="131"/>
    </row>
    <row r="88" spans="1:33" ht="30" customHeight="1" x14ac:dyDescent="0.2">
      <c r="A88" s="119" t="s">
        <v>77</v>
      </c>
      <c r="B88" s="120" t="s">
        <v>495</v>
      </c>
      <c r="C88" s="353" t="s">
        <v>385</v>
      </c>
      <c r="D88" s="351" t="s">
        <v>112</v>
      </c>
      <c r="E88" s="350">
        <v>4</v>
      </c>
      <c r="F88" s="344">
        <v>250</v>
      </c>
      <c r="G88" s="125">
        <f t="shared" si="130"/>
        <v>1000</v>
      </c>
      <c r="H88" s="350">
        <v>4</v>
      </c>
      <c r="I88" s="344">
        <v>250</v>
      </c>
      <c r="J88" s="125">
        <f t="shared" si="131"/>
        <v>1000</v>
      </c>
      <c r="K88" s="135"/>
      <c r="L88" s="136"/>
      <c r="M88" s="125">
        <f t="shared" si="132"/>
        <v>0</v>
      </c>
      <c r="N88" s="135"/>
      <c r="O88" s="136"/>
      <c r="P88" s="125">
        <f t="shared" si="133"/>
        <v>0</v>
      </c>
      <c r="Q88" s="135"/>
      <c r="R88" s="136"/>
      <c r="S88" s="125">
        <f t="shared" si="134"/>
        <v>0</v>
      </c>
      <c r="T88" s="135"/>
      <c r="U88" s="136"/>
      <c r="V88" s="125">
        <f t="shared" si="135"/>
        <v>0</v>
      </c>
      <c r="W88" s="126">
        <f t="shared" si="136"/>
        <v>1000</v>
      </c>
      <c r="X88" s="127">
        <f t="shared" si="137"/>
        <v>1000</v>
      </c>
      <c r="Y88" s="127">
        <f t="shared" si="128"/>
        <v>0</v>
      </c>
      <c r="Z88" s="128">
        <f t="shared" si="129"/>
        <v>0</v>
      </c>
      <c r="AA88" s="139"/>
      <c r="AB88" s="131"/>
      <c r="AC88" s="131"/>
      <c r="AD88" s="131"/>
      <c r="AE88" s="131"/>
      <c r="AF88" s="131"/>
      <c r="AG88" s="131"/>
    </row>
    <row r="89" spans="1:33" ht="30" customHeight="1" thickBot="1" x14ac:dyDescent="0.25">
      <c r="A89" s="119" t="s">
        <v>77</v>
      </c>
      <c r="B89" s="120" t="s">
        <v>496</v>
      </c>
      <c r="C89" s="352" t="s">
        <v>386</v>
      </c>
      <c r="D89" s="351" t="s">
        <v>112</v>
      </c>
      <c r="E89" s="350">
        <v>1</v>
      </c>
      <c r="F89" s="344">
        <v>2300</v>
      </c>
      <c r="G89" s="125">
        <f t="shared" si="130"/>
        <v>2300</v>
      </c>
      <c r="H89" s="350">
        <v>1</v>
      </c>
      <c r="I89" s="344">
        <v>2300</v>
      </c>
      <c r="J89" s="125">
        <f t="shared" si="131"/>
        <v>2300</v>
      </c>
      <c r="K89" s="135"/>
      <c r="L89" s="136"/>
      <c r="M89" s="125">
        <f t="shared" si="132"/>
        <v>0</v>
      </c>
      <c r="N89" s="135"/>
      <c r="O89" s="136"/>
      <c r="P89" s="125">
        <f t="shared" si="133"/>
        <v>0</v>
      </c>
      <c r="Q89" s="135"/>
      <c r="R89" s="136"/>
      <c r="S89" s="125">
        <f t="shared" si="134"/>
        <v>0</v>
      </c>
      <c r="T89" s="135"/>
      <c r="U89" s="136"/>
      <c r="V89" s="125">
        <f t="shared" si="135"/>
        <v>0</v>
      </c>
      <c r="W89" s="126">
        <f t="shared" si="136"/>
        <v>2300</v>
      </c>
      <c r="X89" s="127">
        <f t="shared" si="137"/>
        <v>2300</v>
      </c>
      <c r="Y89" s="127">
        <f t="shared" si="128"/>
        <v>0</v>
      </c>
      <c r="Z89" s="128">
        <f t="shared" si="129"/>
        <v>0</v>
      </c>
      <c r="AA89" s="139"/>
      <c r="AB89" s="131"/>
      <c r="AC89" s="131"/>
      <c r="AD89" s="131"/>
      <c r="AE89" s="131"/>
      <c r="AF89" s="131"/>
      <c r="AG89" s="131"/>
    </row>
    <row r="90" spans="1:33" ht="47.25" customHeight="1" x14ac:dyDescent="0.2">
      <c r="A90" s="108" t="s">
        <v>74</v>
      </c>
      <c r="B90" s="155" t="s">
        <v>136</v>
      </c>
      <c r="C90" s="140" t="s">
        <v>137</v>
      </c>
      <c r="D90" s="141"/>
      <c r="E90" s="142"/>
      <c r="F90" s="143"/>
      <c r="G90" s="144"/>
      <c r="H90" s="142"/>
      <c r="I90" s="143"/>
      <c r="J90" s="144"/>
      <c r="K90" s="142">
        <f>SUM(K91:K92)</f>
        <v>0</v>
      </c>
      <c r="L90" s="143"/>
      <c r="M90" s="144">
        <f t="shared" ref="M90:N90" si="138">SUM(M91:M92)</f>
        <v>0</v>
      </c>
      <c r="N90" s="142">
        <f t="shared" si="138"/>
        <v>0</v>
      </c>
      <c r="O90" s="143"/>
      <c r="P90" s="144">
        <f t="shared" ref="P90:Q90" si="139">SUM(P91:P92)</f>
        <v>0</v>
      </c>
      <c r="Q90" s="142">
        <f t="shared" si="139"/>
        <v>0</v>
      </c>
      <c r="R90" s="143"/>
      <c r="S90" s="144">
        <f t="shared" ref="S90:T90" si="140">SUM(S91:S92)</f>
        <v>0</v>
      </c>
      <c r="T90" s="142">
        <f t="shared" si="140"/>
        <v>0</v>
      </c>
      <c r="U90" s="143"/>
      <c r="V90" s="144">
        <f t="shared" ref="V90:X90" si="141">SUM(V91:V92)</f>
        <v>0</v>
      </c>
      <c r="W90" s="144">
        <f t="shared" si="141"/>
        <v>0</v>
      </c>
      <c r="X90" s="144">
        <f t="shared" si="141"/>
        <v>0</v>
      </c>
      <c r="Y90" s="144">
        <f t="shared" si="128"/>
        <v>0</v>
      </c>
      <c r="Z90" s="144" t="e">
        <f t="shared" si="129"/>
        <v>#DIV/0!</v>
      </c>
      <c r="AA90" s="146"/>
      <c r="AB90" s="118"/>
      <c r="AC90" s="118"/>
      <c r="AD90" s="118"/>
      <c r="AE90" s="118"/>
      <c r="AF90" s="118"/>
      <c r="AG90" s="118"/>
    </row>
    <row r="91" spans="1:33" ht="30" customHeight="1" x14ac:dyDescent="0.2">
      <c r="A91" s="119" t="s">
        <v>77</v>
      </c>
      <c r="B91" s="120" t="s">
        <v>138</v>
      </c>
      <c r="C91" s="187" t="s">
        <v>139</v>
      </c>
      <c r="D91" s="122" t="s">
        <v>140</v>
      </c>
      <c r="E91" s="425" t="s">
        <v>141</v>
      </c>
      <c r="F91" s="426"/>
      <c r="G91" s="427"/>
      <c r="H91" s="425" t="s">
        <v>141</v>
      </c>
      <c r="I91" s="426"/>
      <c r="J91" s="427"/>
      <c r="K91" s="123"/>
      <c r="L91" s="124"/>
      <c r="M91" s="125">
        <f t="shared" ref="M91:M92" si="142">K91*L91</f>
        <v>0</v>
      </c>
      <c r="N91" s="123"/>
      <c r="O91" s="124"/>
      <c r="P91" s="125">
        <f t="shared" ref="P91:P92" si="143">N91*O91</f>
        <v>0</v>
      </c>
      <c r="Q91" s="123"/>
      <c r="R91" s="124"/>
      <c r="S91" s="125">
        <f t="shared" ref="S91:S92" si="144">Q91*R91</f>
        <v>0</v>
      </c>
      <c r="T91" s="123"/>
      <c r="U91" s="124"/>
      <c r="V91" s="125">
        <f t="shared" ref="V91:V92" si="145">T91*U91</f>
        <v>0</v>
      </c>
      <c r="W91" s="138">
        <f t="shared" ref="W91:W92" si="146">G91+M91+S91</f>
        <v>0</v>
      </c>
      <c r="X91" s="127">
        <f t="shared" ref="X91:X92" si="147">J91+P91+V91</f>
        <v>0</v>
      </c>
      <c r="Y91" s="127">
        <f t="shared" si="128"/>
        <v>0</v>
      </c>
      <c r="Z91" s="128" t="e">
        <f t="shared" si="129"/>
        <v>#DIV/0!</v>
      </c>
      <c r="AA91" s="129"/>
      <c r="AB91" s="131"/>
      <c r="AC91" s="131"/>
      <c r="AD91" s="131"/>
      <c r="AE91" s="131"/>
      <c r="AF91" s="131"/>
      <c r="AG91" s="131"/>
    </row>
    <row r="92" spans="1:33" ht="30" customHeight="1" thickBot="1" x14ac:dyDescent="0.25">
      <c r="A92" s="132" t="s">
        <v>77</v>
      </c>
      <c r="B92" s="133" t="s">
        <v>142</v>
      </c>
      <c r="C92" s="163" t="s">
        <v>143</v>
      </c>
      <c r="D92" s="134" t="s">
        <v>140</v>
      </c>
      <c r="E92" s="428"/>
      <c r="F92" s="429"/>
      <c r="G92" s="430"/>
      <c r="H92" s="428"/>
      <c r="I92" s="429"/>
      <c r="J92" s="430"/>
      <c r="K92" s="149"/>
      <c r="L92" s="150"/>
      <c r="M92" s="151">
        <f t="shared" si="142"/>
        <v>0</v>
      </c>
      <c r="N92" s="149"/>
      <c r="O92" s="150"/>
      <c r="P92" s="151">
        <f t="shared" si="143"/>
        <v>0</v>
      </c>
      <c r="Q92" s="149"/>
      <c r="R92" s="150"/>
      <c r="S92" s="151">
        <f t="shared" si="144"/>
        <v>0</v>
      </c>
      <c r="T92" s="149"/>
      <c r="U92" s="150"/>
      <c r="V92" s="151">
        <f t="shared" si="145"/>
        <v>0</v>
      </c>
      <c r="W92" s="138">
        <f t="shared" si="146"/>
        <v>0</v>
      </c>
      <c r="X92" s="127">
        <f t="shared" si="147"/>
        <v>0</v>
      </c>
      <c r="Y92" s="165">
        <f t="shared" si="128"/>
        <v>0</v>
      </c>
      <c r="Z92" s="128" t="e">
        <f t="shared" si="129"/>
        <v>#DIV/0!</v>
      </c>
      <c r="AA92" s="152"/>
      <c r="AB92" s="131"/>
      <c r="AC92" s="131"/>
      <c r="AD92" s="131"/>
      <c r="AE92" s="131"/>
      <c r="AF92" s="131"/>
      <c r="AG92" s="131"/>
    </row>
    <row r="93" spans="1:33" ht="30" customHeight="1" thickBot="1" x14ac:dyDescent="0.25">
      <c r="A93" s="166" t="s">
        <v>144</v>
      </c>
      <c r="B93" s="167"/>
      <c r="C93" s="168"/>
      <c r="D93" s="169"/>
      <c r="E93" s="173">
        <f>E53</f>
        <v>160</v>
      </c>
      <c r="F93" s="189"/>
      <c r="G93" s="172">
        <f t="shared" ref="G93:H93" si="148">G53</f>
        <v>121545</v>
      </c>
      <c r="H93" s="173">
        <f t="shared" si="148"/>
        <v>90</v>
      </c>
      <c r="I93" s="189"/>
      <c r="J93" s="172">
        <f>J53</f>
        <v>121545</v>
      </c>
      <c r="K93" s="190">
        <f>K90+K53</f>
        <v>0</v>
      </c>
      <c r="L93" s="189"/>
      <c r="M93" s="172">
        <f t="shared" ref="M93:N93" si="149">M90+M53</f>
        <v>0</v>
      </c>
      <c r="N93" s="190">
        <f t="shared" si="149"/>
        <v>0</v>
      </c>
      <c r="O93" s="189"/>
      <c r="P93" s="172">
        <f t="shared" ref="P93:Q93" si="150">P90+P53</f>
        <v>0</v>
      </c>
      <c r="Q93" s="190">
        <f t="shared" si="150"/>
        <v>0</v>
      </c>
      <c r="R93" s="189"/>
      <c r="S93" s="172">
        <f t="shared" ref="S93:T93" si="151">S90+S53</f>
        <v>0</v>
      </c>
      <c r="T93" s="190">
        <f t="shared" si="151"/>
        <v>0</v>
      </c>
      <c r="U93" s="189"/>
      <c r="V93" s="172">
        <f t="shared" ref="V93:X93" si="152">V90+V53</f>
        <v>0</v>
      </c>
      <c r="W93" s="191">
        <f t="shared" si="152"/>
        <v>121545</v>
      </c>
      <c r="X93" s="191">
        <f t="shared" si="152"/>
        <v>121545</v>
      </c>
      <c r="Y93" s="191">
        <f t="shared" si="128"/>
        <v>0</v>
      </c>
      <c r="Z93" s="191">
        <f t="shared" si="129"/>
        <v>0</v>
      </c>
      <c r="AA93" s="177"/>
      <c r="AB93" s="131"/>
      <c r="AC93" s="131"/>
      <c r="AD93" s="131"/>
      <c r="AE93" s="7"/>
      <c r="AF93" s="7"/>
      <c r="AG93" s="7"/>
    </row>
    <row r="94" spans="1:33" ht="30" customHeight="1" thickBot="1" x14ac:dyDescent="0.25">
      <c r="A94" s="178" t="s">
        <v>72</v>
      </c>
      <c r="B94" s="179">
        <v>4</v>
      </c>
      <c r="C94" s="180" t="s">
        <v>145</v>
      </c>
      <c r="D94" s="181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6"/>
      <c r="X94" s="106"/>
      <c r="Y94" s="182"/>
      <c r="Z94" s="106"/>
      <c r="AA94" s="107"/>
      <c r="AB94" s="7"/>
      <c r="AC94" s="7"/>
      <c r="AD94" s="7"/>
      <c r="AE94" s="7"/>
      <c r="AF94" s="7"/>
      <c r="AG94" s="7"/>
    </row>
    <row r="95" spans="1:33" ht="30" customHeight="1" x14ac:dyDescent="0.2">
      <c r="A95" s="108" t="s">
        <v>74</v>
      </c>
      <c r="B95" s="155" t="s">
        <v>146</v>
      </c>
      <c r="C95" s="192" t="s">
        <v>147</v>
      </c>
      <c r="D95" s="111"/>
      <c r="E95" s="112">
        <f>SUM(E96:E98)</f>
        <v>0</v>
      </c>
      <c r="F95" s="113"/>
      <c r="G95" s="114">
        <f t="shared" ref="G95:H95" si="153">SUM(G96:G98)</f>
        <v>0</v>
      </c>
      <c r="H95" s="112">
        <f t="shared" si="153"/>
        <v>0</v>
      </c>
      <c r="I95" s="113"/>
      <c r="J95" s="114">
        <f t="shared" ref="J95:K95" si="154">SUM(J96:J98)</f>
        <v>0</v>
      </c>
      <c r="K95" s="112">
        <f t="shared" si="154"/>
        <v>0</v>
      </c>
      <c r="L95" s="113"/>
      <c r="M95" s="114">
        <f t="shared" ref="M95:N95" si="155">SUM(M96:M98)</f>
        <v>0</v>
      </c>
      <c r="N95" s="112">
        <f t="shared" si="155"/>
        <v>0</v>
      </c>
      <c r="O95" s="113"/>
      <c r="P95" s="114">
        <f t="shared" ref="P95:Q95" si="156">SUM(P96:P98)</f>
        <v>0</v>
      </c>
      <c r="Q95" s="112">
        <f t="shared" si="156"/>
        <v>0</v>
      </c>
      <c r="R95" s="113"/>
      <c r="S95" s="114">
        <f t="shared" ref="S95:T95" si="157">SUM(S96:S98)</f>
        <v>0</v>
      </c>
      <c r="T95" s="112">
        <f t="shared" si="157"/>
        <v>0</v>
      </c>
      <c r="U95" s="113"/>
      <c r="V95" s="114">
        <f t="shared" ref="V95:X95" si="158">SUM(V96:V98)</f>
        <v>0</v>
      </c>
      <c r="W95" s="114">
        <f t="shared" si="158"/>
        <v>0</v>
      </c>
      <c r="X95" s="114">
        <f t="shared" si="158"/>
        <v>0</v>
      </c>
      <c r="Y95" s="193">
        <f t="shared" ref="Y95:Y121" si="159">W95-X95</f>
        <v>0</v>
      </c>
      <c r="Z95" s="116" t="e">
        <f t="shared" ref="Z95:Z121" si="160">Y95/W95</f>
        <v>#DIV/0!</v>
      </c>
      <c r="AA95" s="117"/>
      <c r="AB95" s="118"/>
      <c r="AC95" s="118"/>
      <c r="AD95" s="118"/>
      <c r="AE95" s="118"/>
      <c r="AF95" s="118"/>
      <c r="AG95" s="118"/>
    </row>
    <row r="96" spans="1:33" ht="30" customHeight="1" x14ac:dyDescent="0.2">
      <c r="A96" s="119" t="s">
        <v>77</v>
      </c>
      <c r="B96" s="120" t="s">
        <v>148</v>
      </c>
      <c r="C96" s="187" t="s">
        <v>149</v>
      </c>
      <c r="D96" s="194" t="s">
        <v>150</v>
      </c>
      <c r="E96" s="195"/>
      <c r="F96" s="196"/>
      <c r="G96" s="197">
        <f t="shared" ref="G96:G98" si="161">E96*F96</f>
        <v>0</v>
      </c>
      <c r="H96" s="195"/>
      <c r="I96" s="196"/>
      <c r="J96" s="197">
        <f t="shared" ref="J96:J98" si="162">H96*I96</f>
        <v>0</v>
      </c>
      <c r="K96" s="123"/>
      <c r="L96" s="196"/>
      <c r="M96" s="125">
        <f t="shared" ref="M96:M98" si="163">K96*L96</f>
        <v>0</v>
      </c>
      <c r="N96" s="123"/>
      <c r="O96" s="196"/>
      <c r="P96" s="125">
        <f t="shared" ref="P96:P98" si="164">N96*O96</f>
        <v>0</v>
      </c>
      <c r="Q96" s="123"/>
      <c r="R96" s="196"/>
      <c r="S96" s="125">
        <f t="shared" ref="S96:S98" si="165">Q96*R96</f>
        <v>0</v>
      </c>
      <c r="T96" s="123"/>
      <c r="U96" s="196"/>
      <c r="V96" s="125">
        <f t="shared" ref="V96:V98" si="166">T96*U96</f>
        <v>0</v>
      </c>
      <c r="W96" s="126">
        <f t="shared" ref="W96:W98" si="167">G96+M96+S96</f>
        <v>0</v>
      </c>
      <c r="X96" s="127">
        <f t="shared" ref="X96:X98" si="168">J96+P96+V96</f>
        <v>0</v>
      </c>
      <c r="Y96" s="127">
        <f t="shared" si="159"/>
        <v>0</v>
      </c>
      <c r="Z96" s="128" t="e">
        <f t="shared" si="160"/>
        <v>#DIV/0!</v>
      </c>
      <c r="AA96" s="129"/>
      <c r="AB96" s="131"/>
      <c r="AC96" s="131"/>
      <c r="AD96" s="131"/>
      <c r="AE96" s="131"/>
      <c r="AF96" s="131"/>
      <c r="AG96" s="131"/>
    </row>
    <row r="97" spans="1:33" ht="30" customHeight="1" x14ac:dyDescent="0.2">
      <c r="A97" s="119" t="s">
        <v>77</v>
      </c>
      <c r="B97" s="120" t="s">
        <v>151</v>
      </c>
      <c r="C97" s="187" t="s">
        <v>149</v>
      </c>
      <c r="D97" s="194" t="s">
        <v>150</v>
      </c>
      <c r="E97" s="195"/>
      <c r="F97" s="196"/>
      <c r="G97" s="197">
        <f t="shared" si="161"/>
        <v>0</v>
      </c>
      <c r="H97" s="195"/>
      <c r="I97" s="196"/>
      <c r="J97" s="197">
        <f t="shared" si="162"/>
        <v>0</v>
      </c>
      <c r="K97" s="123"/>
      <c r="L97" s="196"/>
      <c r="M97" s="125">
        <f t="shared" si="163"/>
        <v>0</v>
      </c>
      <c r="N97" s="123"/>
      <c r="O97" s="196"/>
      <c r="P97" s="125">
        <f t="shared" si="164"/>
        <v>0</v>
      </c>
      <c r="Q97" s="123"/>
      <c r="R97" s="196"/>
      <c r="S97" s="125">
        <f t="shared" si="165"/>
        <v>0</v>
      </c>
      <c r="T97" s="123"/>
      <c r="U97" s="196"/>
      <c r="V97" s="125">
        <f t="shared" si="166"/>
        <v>0</v>
      </c>
      <c r="W97" s="126">
        <f t="shared" si="167"/>
        <v>0</v>
      </c>
      <c r="X97" s="127">
        <f t="shared" si="168"/>
        <v>0</v>
      </c>
      <c r="Y97" s="127">
        <f t="shared" si="159"/>
        <v>0</v>
      </c>
      <c r="Z97" s="128" t="e">
        <f t="shared" si="160"/>
        <v>#DIV/0!</v>
      </c>
      <c r="AA97" s="129"/>
      <c r="AB97" s="131"/>
      <c r="AC97" s="131"/>
      <c r="AD97" s="131"/>
      <c r="AE97" s="131"/>
      <c r="AF97" s="131"/>
      <c r="AG97" s="131"/>
    </row>
    <row r="98" spans="1:33" ht="30" customHeight="1" thickBot="1" x14ac:dyDescent="0.25">
      <c r="A98" s="147" t="s">
        <v>77</v>
      </c>
      <c r="B98" s="133" t="s">
        <v>152</v>
      </c>
      <c r="C98" s="163" t="s">
        <v>149</v>
      </c>
      <c r="D98" s="194" t="s">
        <v>150</v>
      </c>
      <c r="E98" s="198"/>
      <c r="F98" s="199"/>
      <c r="G98" s="200">
        <f t="shared" si="161"/>
        <v>0</v>
      </c>
      <c r="H98" s="198"/>
      <c r="I98" s="199"/>
      <c r="J98" s="200">
        <f t="shared" si="162"/>
        <v>0</v>
      </c>
      <c r="K98" s="135"/>
      <c r="L98" s="199"/>
      <c r="M98" s="137">
        <f t="shared" si="163"/>
        <v>0</v>
      </c>
      <c r="N98" s="135"/>
      <c r="O98" s="199"/>
      <c r="P98" s="137">
        <f t="shared" si="164"/>
        <v>0</v>
      </c>
      <c r="Q98" s="135"/>
      <c r="R98" s="199"/>
      <c r="S98" s="137">
        <f t="shared" si="165"/>
        <v>0</v>
      </c>
      <c r="T98" s="135"/>
      <c r="U98" s="199"/>
      <c r="V98" s="137">
        <f t="shared" si="166"/>
        <v>0</v>
      </c>
      <c r="W98" s="138">
        <f t="shared" si="167"/>
        <v>0</v>
      </c>
      <c r="X98" s="127">
        <f t="shared" si="168"/>
        <v>0</v>
      </c>
      <c r="Y98" s="127">
        <f t="shared" si="159"/>
        <v>0</v>
      </c>
      <c r="Z98" s="128" t="e">
        <f t="shared" si="160"/>
        <v>#DIV/0!</v>
      </c>
      <c r="AA98" s="139"/>
      <c r="AB98" s="131"/>
      <c r="AC98" s="131"/>
      <c r="AD98" s="131"/>
      <c r="AE98" s="131"/>
      <c r="AF98" s="131"/>
      <c r="AG98" s="131"/>
    </row>
    <row r="99" spans="1:33" ht="30" customHeight="1" x14ac:dyDescent="0.2">
      <c r="A99" s="108" t="s">
        <v>74</v>
      </c>
      <c r="B99" s="155" t="s">
        <v>153</v>
      </c>
      <c r="C99" s="153" t="s">
        <v>154</v>
      </c>
      <c r="D99" s="141"/>
      <c r="E99" s="142">
        <f>SUM(E100:E108)</f>
        <v>65</v>
      </c>
      <c r="F99" s="143"/>
      <c r="G99" s="144">
        <f t="shared" ref="G99:H99" si="169">SUM(G100:G108)</f>
        <v>176850</v>
      </c>
      <c r="H99" s="142">
        <f t="shared" si="169"/>
        <v>65</v>
      </c>
      <c r="I99" s="143"/>
      <c r="J99" s="144">
        <f t="shared" ref="J99:K99" si="170">SUM(J100:J108)</f>
        <v>183250</v>
      </c>
      <c r="K99" s="142">
        <f t="shared" si="170"/>
        <v>0</v>
      </c>
      <c r="L99" s="143"/>
      <c r="M99" s="144">
        <f t="shared" ref="M99:N99" si="171">SUM(M100:M108)</f>
        <v>0</v>
      </c>
      <c r="N99" s="142">
        <f t="shared" si="171"/>
        <v>0</v>
      </c>
      <c r="O99" s="143"/>
      <c r="P99" s="144">
        <f t="shared" ref="P99:Q99" si="172">SUM(P100:P108)</f>
        <v>0</v>
      </c>
      <c r="Q99" s="142">
        <f t="shared" si="172"/>
        <v>0</v>
      </c>
      <c r="R99" s="143"/>
      <c r="S99" s="144">
        <f t="shared" ref="S99:T99" si="173">SUM(S100:S108)</f>
        <v>0</v>
      </c>
      <c r="T99" s="142">
        <f t="shared" si="173"/>
        <v>0</v>
      </c>
      <c r="U99" s="143"/>
      <c r="V99" s="144">
        <f t="shared" ref="V99:X99" si="174">SUM(V100:V108)</f>
        <v>0</v>
      </c>
      <c r="W99" s="144">
        <f t="shared" si="174"/>
        <v>176850</v>
      </c>
      <c r="X99" s="144">
        <f t="shared" si="174"/>
        <v>183250</v>
      </c>
      <c r="Y99" s="144">
        <f t="shared" si="159"/>
        <v>-6400</v>
      </c>
      <c r="Z99" s="144">
        <f t="shared" si="160"/>
        <v>-3.618886061634153E-2</v>
      </c>
      <c r="AA99" s="146"/>
      <c r="AB99" s="118"/>
      <c r="AC99" s="118"/>
      <c r="AD99" s="118"/>
      <c r="AE99" s="118"/>
      <c r="AF99" s="118"/>
      <c r="AG99" s="118"/>
    </row>
    <row r="100" spans="1:33" ht="60.5" customHeight="1" x14ac:dyDescent="0.2">
      <c r="A100" s="119" t="s">
        <v>77</v>
      </c>
      <c r="B100" s="120" t="s">
        <v>155</v>
      </c>
      <c r="C100" s="352" t="s">
        <v>387</v>
      </c>
      <c r="D100" s="355" t="s">
        <v>503</v>
      </c>
      <c r="E100" s="343">
        <v>1</v>
      </c>
      <c r="F100" s="344">
        <v>21500</v>
      </c>
      <c r="G100" s="125">
        <f t="shared" ref="G100:G108" si="175">E100*F100</f>
        <v>21500</v>
      </c>
      <c r="H100" s="343">
        <v>1</v>
      </c>
      <c r="I100" s="124">
        <v>22400</v>
      </c>
      <c r="J100" s="125">
        <f t="shared" ref="J100:J108" si="176">H100*I100</f>
        <v>22400</v>
      </c>
      <c r="K100" s="123"/>
      <c r="L100" s="124"/>
      <c r="M100" s="125">
        <f t="shared" ref="M100:M108" si="177">K100*L100</f>
        <v>0</v>
      </c>
      <c r="N100" s="123"/>
      <c r="O100" s="124"/>
      <c r="P100" s="125">
        <f t="shared" ref="P100:P108" si="178">N100*O100</f>
        <v>0</v>
      </c>
      <c r="Q100" s="123"/>
      <c r="R100" s="124"/>
      <c r="S100" s="125">
        <f t="shared" ref="S100:S108" si="179">Q100*R100</f>
        <v>0</v>
      </c>
      <c r="T100" s="123"/>
      <c r="U100" s="124"/>
      <c r="V100" s="125">
        <f t="shared" ref="V100:V108" si="180">T100*U100</f>
        <v>0</v>
      </c>
      <c r="W100" s="126">
        <f t="shared" ref="W100:W108" si="181">G100+M100+S100</f>
        <v>21500</v>
      </c>
      <c r="X100" s="127">
        <f t="shared" ref="X100:X108" si="182">J100+P100+V100</f>
        <v>22400</v>
      </c>
      <c r="Y100" s="127">
        <f t="shared" si="159"/>
        <v>-900</v>
      </c>
      <c r="Z100" s="128">
        <f t="shared" si="160"/>
        <v>-4.1860465116279069E-2</v>
      </c>
      <c r="AA100" s="129" t="s">
        <v>599</v>
      </c>
      <c r="AB100" s="131"/>
      <c r="AC100" s="131"/>
      <c r="AD100" s="131"/>
      <c r="AE100" s="131"/>
      <c r="AF100" s="131"/>
      <c r="AG100" s="131"/>
    </row>
    <row r="101" spans="1:33" ht="54" customHeight="1" x14ac:dyDescent="0.2">
      <c r="A101" s="119" t="s">
        <v>77</v>
      </c>
      <c r="B101" s="120" t="s">
        <v>156</v>
      </c>
      <c r="C101" s="356" t="s">
        <v>388</v>
      </c>
      <c r="D101" s="355" t="s">
        <v>503</v>
      </c>
      <c r="E101" s="343">
        <v>8</v>
      </c>
      <c r="F101" s="344">
        <v>2500</v>
      </c>
      <c r="G101" s="125">
        <f t="shared" si="175"/>
        <v>20000</v>
      </c>
      <c r="H101" s="343">
        <v>8</v>
      </c>
      <c r="I101" s="124">
        <v>2700</v>
      </c>
      <c r="J101" s="125">
        <f t="shared" si="176"/>
        <v>21600</v>
      </c>
      <c r="K101" s="123"/>
      <c r="L101" s="124"/>
      <c r="M101" s="125">
        <f t="shared" si="177"/>
        <v>0</v>
      </c>
      <c r="N101" s="123"/>
      <c r="O101" s="124"/>
      <c r="P101" s="125">
        <f t="shared" si="178"/>
        <v>0</v>
      </c>
      <c r="Q101" s="123"/>
      <c r="R101" s="124"/>
      <c r="S101" s="125">
        <f t="shared" si="179"/>
        <v>0</v>
      </c>
      <c r="T101" s="123"/>
      <c r="U101" s="124"/>
      <c r="V101" s="125">
        <f t="shared" si="180"/>
        <v>0</v>
      </c>
      <c r="W101" s="126">
        <f t="shared" si="181"/>
        <v>20000</v>
      </c>
      <c r="X101" s="127">
        <f t="shared" si="182"/>
        <v>21600</v>
      </c>
      <c r="Y101" s="127">
        <f t="shared" si="159"/>
        <v>-1600</v>
      </c>
      <c r="Z101" s="128">
        <f t="shared" si="160"/>
        <v>-0.08</v>
      </c>
      <c r="AA101" s="129" t="s">
        <v>599</v>
      </c>
      <c r="AB101" s="131"/>
      <c r="AC101" s="131"/>
      <c r="AD101" s="131"/>
      <c r="AE101" s="131"/>
      <c r="AF101" s="131"/>
      <c r="AG101" s="131"/>
    </row>
    <row r="102" spans="1:33" ht="51.5" customHeight="1" x14ac:dyDescent="0.2">
      <c r="A102" s="119" t="s">
        <v>77</v>
      </c>
      <c r="B102" s="120" t="s">
        <v>157</v>
      </c>
      <c r="C102" s="356" t="s">
        <v>389</v>
      </c>
      <c r="D102" s="355" t="s">
        <v>503</v>
      </c>
      <c r="E102" s="345">
        <v>8</v>
      </c>
      <c r="F102" s="346">
        <v>1700</v>
      </c>
      <c r="G102" s="125">
        <f t="shared" si="175"/>
        <v>13600</v>
      </c>
      <c r="H102" s="345">
        <v>8</v>
      </c>
      <c r="I102" s="136">
        <v>1800</v>
      </c>
      <c r="J102" s="125">
        <f t="shared" si="176"/>
        <v>14400</v>
      </c>
      <c r="K102" s="135"/>
      <c r="L102" s="136"/>
      <c r="M102" s="125">
        <f t="shared" si="177"/>
        <v>0</v>
      </c>
      <c r="N102" s="135"/>
      <c r="O102" s="136"/>
      <c r="P102" s="125">
        <f t="shared" si="178"/>
        <v>0</v>
      </c>
      <c r="Q102" s="135"/>
      <c r="R102" s="136"/>
      <c r="S102" s="125">
        <f t="shared" si="179"/>
        <v>0</v>
      </c>
      <c r="T102" s="135"/>
      <c r="U102" s="136"/>
      <c r="V102" s="125">
        <f t="shared" si="180"/>
        <v>0</v>
      </c>
      <c r="W102" s="126">
        <f t="shared" si="181"/>
        <v>13600</v>
      </c>
      <c r="X102" s="127">
        <f t="shared" si="182"/>
        <v>14400</v>
      </c>
      <c r="Y102" s="127">
        <f t="shared" si="159"/>
        <v>-800</v>
      </c>
      <c r="Z102" s="128">
        <f t="shared" si="160"/>
        <v>-5.8823529411764705E-2</v>
      </c>
      <c r="AA102" s="129" t="s">
        <v>599</v>
      </c>
      <c r="AB102" s="131"/>
      <c r="AC102" s="131"/>
      <c r="AD102" s="131"/>
      <c r="AE102" s="131"/>
      <c r="AF102" s="131"/>
      <c r="AG102" s="131"/>
    </row>
    <row r="103" spans="1:33" ht="54" customHeight="1" x14ac:dyDescent="0.2">
      <c r="A103" s="119" t="s">
        <v>77</v>
      </c>
      <c r="B103" s="120" t="s">
        <v>497</v>
      </c>
      <c r="C103" s="352" t="s">
        <v>390</v>
      </c>
      <c r="D103" s="355" t="s">
        <v>503</v>
      </c>
      <c r="E103" s="345">
        <v>1</v>
      </c>
      <c r="F103" s="346">
        <v>11500</v>
      </c>
      <c r="G103" s="125">
        <f t="shared" si="175"/>
        <v>11500</v>
      </c>
      <c r="H103" s="345">
        <v>1</v>
      </c>
      <c r="I103" s="136">
        <v>11900</v>
      </c>
      <c r="J103" s="125">
        <f t="shared" si="176"/>
        <v>11900</v>
      </c>
      <c r="K103" s="135"/>
      <c r="L103" s="136"/>
      <c r="M103" s="125">
        <f t="shared" si="177"/>
        <v>0</v>
      </c>
      <c r="N103" s="135"/>
      <c r="O103" s="136"/>
      <c r="P103" s="125">
        <f t="shared" si="178"/>
        <v>0</v>
      </c>
      <c r="Q103" s="135"/>
      <c r="R103" s="136"/>
      <c r="S103" s="125">
        <f t="shared" si="179"/>
        <v>0</v>
      </c>
      <c r="T103" s="135"/>
      <c r="U103" s="136"/>
      <c r="V103" s="125">
        <f t="shared" si="180"/>
        <v>0</v>
      </c>
      <c r="W103" s="126">
        <f t="shared" si="181"/>
        <v>11500</v>
      </c>
      <c r="X103" s="127">
        <f t="shared" si="182"/>
        <v>11900</v>
      </c>
      <c r="Y103" s="127">
        <f t="shared" si="159"/>
        <v>-400</v>
      </c>
      <c r="Z103" s="128">
        <f t="shared" si="160"/>
        <v>-3.4782608695652174E-2</v>
      </c>
      <c r="AA103" s="129" t="s">
        <v>599</v>
      </c>
      <c r="AB103" s="131"/>
      <c r="AC103" s="131"/>
      <c r="AD103" s="131"/>
      <c r="AE103" s="131"/>
      <c r="AF103" s="131"/>
      <c r="AG103" s="131"/>
    </row>
    <row r="104" spans="1:33" ht="57" customHeight="1" x14ac:dyDescent="0.2">
      <c r="A104" s="119" t="s">
        <v>77</v>
      </c>
      <c r="B104" s="120" t="s">
        <v>498</v>
      </c>
      <c r="C104" s="352" t="s">
        <v>391</v>
      </c>
      <c r="D104" s="355" t="s">
        <v>503</v>
      </c>
      <c r="E104" s="345">
        <v>1</v>
      </c>
      <c r="F104" s="346">
        <v>12500</v>
      </c>
      <c r="G104" s="125">
        <f t="shared" si="175"/>
        <v>12500</v>
      </c>
      <c r="H104" s="345">
        <v>1</v>
      </c>
      <c r="I104" s="136">
        <v>12800</v>
      </c>
      <c r="J104" s="125">
        <f t="shared" si="176"/>
        <v>12800</v>
      </c>
      <c r="K104" s="135"/>
      <c r="L104" s="136"/>
      <c r="M104" s="125">
        <f t="shared" si="177"/>
        <v>0</v>
      </c>
      <c r="N104" s="135"/>
      <c r="O104" s="136"/>
      <c r="P104" s="125">
        <f t="shared" si="178"/>
        <v>0</v>
      </c>
      <c r="Q104" s="135"/>
      <c r="R104" s="136"/>
      <c r="S104" s="125">
        <f t="shared" si="179"/>
        <v>0</v>
      </c>
      <c r="T104" s="135"/>
      <c r="U104" s="136"/>
      <c r="V104" s="125">
        <f t="shared" si="180"/>
        <v>0</v>
      </c>
      <c r="W104" s="126">
        <f t="shared" si="181"/>
        <v>12500</v>
      </c>
      <c r="X104" s="127">
        <f t="shared" si="182"/>
        <v>12800</v>
      </c>
      <c r="Y104" s="127">
        <f t="shared" si="159"/>
        <v>-300</v>
      </c>
      <c r="Z104" s="128">
        <f t="shared" si="160"/>
        <v>-2.4E-2</v>
      </c>
      <c r="AA104" s="129" t="s">
        <v>599</v>
      </c>
      <c r="AB104" s="131"/>
      <c r="AC104" s="131"/>
      <c r="AD104" s="131"/>
      <c r="AE104" s="131"/>
      <c r="AF104" s="131"/>
      <c r="AG104" s="131"/>
    </row>
    <row r="105" spans="1:33" ht="30" customHeight="1" x14ac:dyDescent="0.2">
      <c r="A105" s="119" t="s">
        <v>77</v>
      </c>
      <c r="B105" s="120" t="s">
        <v>499</v>
      </c>
      <c r="C105" s="356" t="s">
        <v>392</v>
      </c>
      <c r="D105" s="355" t="s">
        <v>503</v>
      </c>
      <c r="E105" s="345">
        <v>7</v>
      </c>
      <c r="F105" s="346">
        <v>1950</v>
      </c>
      <c r="G105" s="125">
        <f t="shared" si="175"/>
        <v>13650</v>
      </c>
      <c r="H105" s="345">
        <v>7</v>
      </c>
      <c r="I105" s="136">
        <v>1950</v>
      </c>
      <c r="J105" s="125">
        <f t="shared" si="176"/>
        <v>13650</v>
      </c>
      <c r="K105" s="135"/>
      <c r="L105" s="136"/>
      <c r="M105" s="125">
        <f t="shared" si="177"/>
        <v>0</v>
      </c>
      <c r="N105" s="135"/>
      <c r="O105" s="136"/>
      <c r="P105" s="125">
        <f t="shared" si="178"/>
        <v>0</v>
      </c>
      <c r="Q105" s="135"/>
      <c r="R105" s="136"/>
      <c r="S105" s="125">
        <f t="shared" si="179"/>
        <v>0</v>
      </c>
      <c r="T105" s="135"/>
      <c r="U105" s="136"/>
      <c r="V105" s="125">
        <f t="shared" si="180"/>
        <v>0</v>
      </c>
      <c r="W105" s="126">
        <f t="shared" si="181"/>
        <v>13650</v>
      </c>
      <c r="X105" s="127">
        <f t="shared" si="182"/>
        <v>13650</v>
      </c>
      <c r="Y105" s="127">
        <f t="shared" si="159"/>
        <v>0</v>
      </c>
      <c r="Z105" s="128">
        <f t="shared" si="160"/>
        <v>0</v>
      </c>
      <c r="AA105" s="139"/>
      <c r="AB105" s="131"/>
      <c r="AC105" s="131"/>
      <c r="AD105" s="131"/>
      <c r="AE105" s="131"/>
      <c r="AF105" s="131"/>
      <c r="AG105" s="131"/>
    </row>
    <row r="106" spans="1:33" ht="30" customHeight="1" x14ac:dyDescent="0.2">
      <c r="A106" s="119" t="s">
        <v>77</v>
      </c>
      <c r="B106" s="120" t="s">
        <v>500</v>
      </c>
      <c r="C106" s="356" t="s">
        <v>393</v>
      </c>
      <c r="D106" s="355" t="s">
        <v>503</v>
      </c>
      <c r="E106" s="345">
        <v>1</v>
      </c>
      <c r="F106" s="346">
        <v>31500</v>
      </c>
      <c r="G106" s="125">
        <f t="shared" si="175"/>
        <v>31500</v>
      </c>
      <c r="H106" s="345">
        <v>1</v>
      </c>
      <c r="I106" s="136">
        <v>31500</v>
      </c>
      <c r="J106" s="125">
        <f t="shared" si="176"/>
        <v>31500</v>
      </c>
      <c r="K106" s="135"/>
      <c r="L106" s="136"/>
      <c r="M106" s="125">
        <f t="shared" si="177"/>
        <v>0</v>
      </c>
      <c r="N106" s="135"/>
      <c r="O106" s="136"/>
      <c r="P106" s="125">
        <f t="shared" si="178"/>
        <v>0</v>
      </c>
      <c r="Q106" s="135"/>
      <c r="R106" s="136"/>
      <c r="S106" s="125">
        <f t="shared" si="179"/>
        <v>0</v>
      </c>
      <c r="T106" s="135"/>
      <c r="U106" s="136"/>
      <c r="V106" s="125">
        <f t="shared" si="180"/>
        <v>0</v>
      </c>
      <c r="W106" s="126">
        <f t="shared" si="181"/>
        <v>31500</v>
      </c>
      <c r="X106" s="127">
        <f t="shared" si="182"/>
        <v>31500</v>
      </c>
      <c r="Y106" s="127">
        <f t="shared" si="159"/>
        <v>0</v>
      </c>
      <c r="Z106" s="128">
        <f t="shared" si="160"/>
        <v>0</v>
      </c>
      <c r="AA106" s="139"/>
      <c r="AB106" s="131"/>
      <c r="AC106" s="131"/>
      <c r="AD106" s="131"/>
      <c r="AE106" s="131"/>
      <c r="AF106" s="131"/>
      <c r="AG106" s="131"/>
    </row>
    <row r="107" spans="1:33" ht="57.5" customHeight="1" x14ac:dyDescent="0.2">
      <c r="A107" s="119" t="s">
        <v>77</v>
      </c>
      <c r="B107" s="120" t="s">
        <v>501</v>
      </c>
      <c r="C107" s="356" t="s">
        <v>394</v>
      </c>
      <c r="D107" s="355" t="s">
        <v>503</v>
      </c>
      <c r="E107" s="345">
        <v>24</v>
      </c>
      <c r="F107" s="346">
        <v>850</v>
      </c>
      <c r="G107" s="125">
        <f t="shared" si="175"/>
        <v>20400</v>
      </c>
      <c r="H107" s="345">
        <v>24</v>
      </c>
      <c r="I107" s="136">
        <v>950</v>
      </c>
      <c r="J107" s="125">
        <f t="shared" si="176"/>
        <v>22800</v>
      </c>
      <c r="K107" s="135"/>
      <c r="L107" s="136"/>
      <c r="M107" s="125">
        <f t="shared" si="177"/>
        <v>0</v>
      </c>
      <c r="N107" s="135"/>
      <c r="O107" s="136"/>
      <c r="P107" s="125">
        <f t="shared" si="178"/>
        <v>0</v>
      </c>
      <c r="Q107" s="135"/>
      <c r="R107" s="136"/>
      <c r="S107" s="125">
        <f t="shared" si="179"/>
        <v>0</v>
      </c>
      <c r="T107" s="135"/>
      <c r="U107" s="136"/>
      <c r="V107" s="125">
        <f t="shared" si="180"/>
        <v>0</v>
      </c>
      <c r="W107" s="126">
        <f t="shared" si="181"/>
        <v>20400</v>
      </c>
      <c r="X107" s="127">
        <f t="shared" si="182"/>
        <v>22800</v>
      </c>
      <c r="Y107" s="127">
        <f t="shared" si="159"/>
        <v>-2400</v>
      </c>
      <c r="Z107" s="128">
        <f t="shared" si="160"/>
        <v>-0.11764705882352941</v>
      </c>
      <c r="AA107" s="129" t="s">
        <v>599</v>
      </c>
      <c r="AB107" s="131"/>
      <c r="AC107" s="131"/>
      <c r="AD107" s="131"/>
      <c r="AE107" s="131"/>
      <c r="AF107" s="131"/>
      <c r="AG107" s="131"/>
    </row>
    <row r="108" spans="1:33" ht="30" customHeight="1" thickBot="1" x14ac:dyDescent="0.25">
      <c r="A108" s="132" t="s">
        <v>77</v>
      </c>
      <c r="B108" s="120" t="s">
        <v>502</v>
      </c>
      <c r="C108" s="356" t="s">
        <v>395</v>
      </c>
      <c r="D108" s="355" t="s">
        <v>503</v>
      </c>
      <c r="E108" s="345">
        <v>14</v>
      </c>
      <c r="F108" s="346">
        <v>2300</v>
      </c>
      <c r="G108" s="125">
        <f t="shared" si="175"/>
        <v>32200</v>
      </c>
      <c r="H108" s="345">
        <v>14</v>
      </c>
      <c r="I108" s="136">
        <v>2300</v>
      </c>
      <c r="J108" s="125">
        <f t="shared" si="176"/>
        <v>32200</v>
      </c>
      <c r="K108" s="135"/>
      <c r="L108" s="136"/>
      <c r="M108" s="137">
        <f t="shared" si="177"/>
        <v>0</v>
      </c>
      <c r="N108" s="135"/>
      <c r="O108" s="136"/>
      <c r="P108" s="125">
        <f t="shared" si="178"/>
        <v>0</v>
      </c>
      <c r="Q108" s="135"/>
      <c r="R108" s="136"/>
      <c r="S108" s="125">
        <f t="shared" si="179"/>
        <v>0</v>
      </c>
      <c r="T108" s="135"/>
      <c r="U108" s="136"/>
      <c r="V108" s="125">
        <f t="shared" si="180"/>
        <v>0</v>
      </c>
      <c r="W108" s="126">
        <f t="shared" si="181"/>
        <v>32200</v>
      </c>
      <c r="X108" s="127">
        <f t="shared" si="182"/>
        <v>32200</v>
      </c>
      <c r="Y108" s="127">
        <f t="shared" si="159"/>
        <v>0</v>
      </c>
      <c r="Z108" s="128">
        <f t="shared" si="160"/>
        <v>0</v>
      </c>
      <c r="AA108" s="139"/>
      <c r="AB108" s="131"/>
      <c r="AC108" s="131"/>
      <c r="AD108" s="131"/>
      <c r="AE108" s="131"/>
      <c r="AF108" s="131"/>
      <c r="AG108" s="131"/>
    </row>
    <row r="109" spans="1:33" ht="30" customHeight="1" x14ac:dyDescent="0.2">
      <c r="A109" s="108" t="s">
        <v>74</v>
      </c>
      <c r="B109" s="155" t="s">
        <v>158</v>
      </c>
      <c r="C109" s="153" t="s">
        <v>159</v>
      </c>
      <c r="D109" s="141"/>
      <c r="E109" s="142">
        <f>SUM(E110:E112)</f>
        <v>12</v>
      </c>
      <c r="F109" s="143"/>
      <c r="G109" s="144">
        <f t="shared" ref="G109:H109" si="183">SUM(G110:G112)</f>
        <v>19200</v>
      </c>
      <c r="H109" s="142">
        <f t="shared" si="183"/>
        <v>8</v>
      </c>
      <c r="I109" s="143"/>
      <c r="J109" s="144">
        <f t="shared" ref="J109:K109" si="184">SUM(J110:J112)</f>
        <v>12800</v>
      </c>
      <c r="K109" s="142">
        <f t="shared" si="184"/>
        <v>0</v>
      </c>
      <c r="L109" s="143"/>
      <c r="M109" s="144">
        <f t="shared" ref="M109:N109" si="185">SUM(M110:M112)</f>
        <v>0</v>
      </c>
      <c r="N109" s="142">
        <f t="shared" si="185"/>
        <v>0</v>
      </c>
      <c r="O109" s="143"/>
      <c r="P109" s="144">
        <f t="shared" ref="P109:Q109" si="186">SUM(P110:P112)</f>
        <v>0</v>
      </c>
      <c r="Q109" s="142">
        <f t="shared" si="186"/>
        <v>0</v>
      </c>
      <c r="R109" s="143"/>
      <c r="S109" s="144">
        <f t="shared" ref="S109:T109" si="187">SUM(S110:S112)</f>
        <v>0</v>
      </c>
      <c r="T109" s="142">
        <f t="shared" si="187"/>
        <v>0</v>
      </c>
      <c r="U109" s="143"/>
      <c r="V109" s="144">
        <f t="shared" ref="V109:X109" si="188">SUM(V110:V112)</f>
        <v>0</v>
      </c>
      <c r="W109" s="144">
        <f t="shared" si="188"/>
        <v>19200</v>
      </c>
      <c r="X109" s="144">
        <f t="shared" si="188"/>
        <v>12800</v>
      </c>
      <c r="Y109" s="144">
        <f t="shared" si="159"/>
        <v>6400</v>
      </c>
      <c r="Z109" s="144">
        <f t="shared" si="160"/>
        <v>0.33333333333333331</v>
      </c>
      <c r="AA109" s="146"/>
      <c r="AB109" s="118"/>
      <c r="AC109" s="118"/>
      <c r="AD109" s="118"/>
      <c r="AE109" s="118"/>
      <c r="AF109" s="118"/>
      <c r="AG109" s="118"/>
    </row>
    <row r="110" spans="1:33" ht="30" customHeight="1" x14ac:dyDescent="0.2">
      <c r="A110" s="119" t="s">
        <v>77</v>
      </c>
      <c r="B110" s="120" t="s">
        <v>160</v>
      </c>
      <c r="C110" s="201" t="s">
        <v>161</v>
      </c>
      <c r="D110" s="202" t="s">
        <v>162</v>
      </c>
      <c r="E110" s="123"/>
      <c r="F110" s="124"/>
      <c r="G110" s="125">
        <f t="shared" ref="G110:G112" si="189">E110*F110</f>
        <v>0</v>
      </c>
      <c r="H110" s="123"/>
      <c r="I110" s="124"/>
      <c r="J110" s="125">
        <f t="shared" ref="J110:J112" si="190">H110*I110</f>
        <v>0</v>
      </c>
      <c r="K110" s="123"/>
      <c r="L110" s="124"/>
      <c r="M110" s="125">
        <f t="shared" ref="M110:M112" si="191">K110*L110</f>
        <v>0</v>
      </c>
      <c r="N110" s="123"/>
      <c r="O110" s="124"/>
      <c r="P110" s="125">
        <f t="shared" ref="P110:P112" si="192">N110*O110</f>
        <v>0</v>
      </c>
      <c r="Q110" s="123"/>
      <c r="R110" s="124"/>
      <c r="S110" s="125">
        <f t="shared" ref="S110:S112" si="193">Q110*R110</f>
        <v>0</v>
      </c>
      <c r="T110" s="123"/>
      <c r="U110" s="124"/>
      <c r="V110" s="125">
        <f t="shared" ref="V110:V112" si="194">T110*U110</f>
        <v>0</v>
      </c>
      <c r="W110" s="126">
        <f t="shared" ref="W110:W112" si="195">G110+M110+S110</f>
        <v>0</v>
      </c>
      <c r="X110" s="127">
        <f t="shared" ref="X110:X112" si="196">J110+P110+V110</f>
        <v>0</v>
      </c>
      <c r="Y110" s="127">
        <f t="shared" si="159"/>
        <v>0</v>
      </c>
      <c r="Z110" s="128" t="e">
        <f t="shared" si="160"/>
        <v>#DIV/0!</v>
      </c>
      <c r="AA110" s="129"/>
      <c r="AB110" s="131"/>
      <c r="AC110" s="131"/>
      <c r="AD110" s="131"/>
      <c r="AE110" s="131"/>
      <c r="AF110" s="131"/>
      <c r="AG110" s="131"/>
    </row>
    <row r="111" spans="1:33" ht="30" customHeight="1" x14ac:dyDescent="0.2">
      <c r="A111" s="119" t="s">
        <v>77</v>
      </c>
      <c r="B111" s="120" t="s">
        <v>163</v>
      </c>
      <c r="C111" s="201" t="s">
        <v>164</v>
      </c>
      <c r="D111" s="202" t="s">
        <v>162</v>
      </c>
      <c r="E111" s="123"/>
      <c r="F111" s="124"/>
      <c r="G111" s="125">
        <f t="shared" si="189"/>
        <v>0</v>
      </c>
      <c r="H111" s="123"/>
      <c r="I111" s="124"/>
      <c r="J111" s="125">
        <f t="shared" si="190"/>
        <v>0</v>
      </c>
      <c r="K111" s="123"/>
      <c r="L111" s="124"/>
      <c r="M111" s="125">
        <f t="shared" si="191"/>
        <v>0</v>
      </c>
      <c r="N111" s="123"/>
      <c r="O111" s="124"/>
      <c r="P111" s="125">
        <f t="shared" si="192"/>
        <v>0</v>
      </c>
      <c r="Q111" s="123"/>
      <c r="R111" s="124"/>
      <c r="S111" s="125">
        <f t="shared" si="193"/>
        <v>0</v>
      </c>
      <c r="T111" s="123"/>
      <c r="U111" s="124"/>
      <c r="V111" s="125">
        <f t="shared" si="194"/>
        <v>0</v>
      </c>
      <c r="W111" s="126">
        <f t="shared" si="195"/>
        <v>0</v>
      </c>
      <c r="X111" s="127">
        <f t="shared" si="196"/>
        <v>0</v>
      </c>
      <c r="Y111" s="127">
        <f t="shared" si="159"/>
        <v>0</v>
      </c>
      <c r="Z111" s="128" t="e">
        <f t="shared" si="160"/>
        <v>#DIV/0!</v>
      </c>
      <c r="AA111" s="129"/>
      <c r="AB111" s="131"/>
      <c r="AC111" s="131"/>
      <c r="AD111" s="131"/>
      <c r="AE111" s="131"/>
      <c r="AF111" s="131"/>
      <c r="AG111" s="131"/>
    </row>
    <row r="112" spans="1:33" ht="82.75" customHeight="1" thickBot="1" x14ac:dyDescent="0.25">
      <c r="A112" s="132" t="s">
        <v>77</v>
      </c>
      <c r="B112" s="154" t="s">
        <v>165</v>
      </c>
      <c r="C112" s="356" t="s">
        <v>396</v>
      </c>
      <c r="D112" s="357" t="s">
        <v>504</v>
      </c>
      <c r="E112" s="345">
        <v>12</v>
      </c>
      <c r="F112" s="346">
        <v>1600</v>
      </c>
      <c r="G112" s="137">
        <f t="shared" si="189"/>
        <v>19200</v>
      </c>
      <c r="H112" s="135">
        <v>8</v>
      </c>
      <c r="I112" s="136">
        <v>1600</v>
      </c>
      <c r="J112" s="137">
        <f t="shared" si="190"/>
        <v>12800</v>
      </c>
      <c r="K112" s="135"/>
      <c r="L112" s="136"/>
      <c r="M112" s="137">
        <f t="shared" si="191"/>
        <v>0</v>
      </c>
      <c r="N112" s="135"/>
      <c r="O112" s="136"/>
      <c r="P112" s="137">
        <f t="shared" si="192"/>
        <v>0</v>
      </c>
      <c r="Q112" s="135"/>
      <c r="R112" s="136"/>
      <c r="S112" s="137">
        <f t="shared" si="193"/>
        <v>0</v>
      </c>
      <c r="T112" s="135"/>
      <c r="U112" s="136"/>
      <c r="V112" s="137">
        <f t="shared" si="194"/>
        <v>0</v>
      </c>
      <c r="W112" s="138">
        <f t="shared" si="195"/>
        <v>19200</v>
      </c>
      <c r="X112" s="127">
        <f t="shared" si="196"/>
        <v>12800</v>
      </c>
      <c r="Y112" s="127">
        <f t="shared" si="159"/>
        <v>6400</v>
      </c>
      <c r="Z112" s="128">
        <f t="shared" si="160"/>
        <v>0.33333333333333331</v>
      </c>
      <c r="AA112" s="139" t="s">
        <v>598</v>
      </c>
      <c r="AB112" s="131"/>
      <c r="AC112" s="131"/>
      <c r="AD112" s="131"/>
      <c r="AE112" s="131"/>
      <c r="AF112" s="131"/>
      <c r="AG112" s="131"/>
    </row>
    <row r="113" spans="1:33" ht="30" customHeight="1" x14ac:dyDescent="0.2">
      <c r="A113" s="108" t="s">
        <v>74</v>
      </c>
      <c r="B113" s="155" t="s">
        <v>166</v>
      </c>
      <c r="C113" s="153" t="s">
        <v>167</v>
      </c>
      <c r="D113" s="141"/>
      <c r="E113" s="142">
        <f>SUM(E114:E116)</f>
        <v>23</v>
      </c>
      <c r="F113" s="143"/>
      <c r="G113" s="144">
        <f t="shared" ref="G113:H113" si="197">SUM(G114:G116)</f>
        <v>33400</v>
      </c>
      <c r="H113" s="142">
        <f t="shared" si="197"/>
        <v>23</v>
      </c>
      <c r="I113" s="143"/>
      <c r="J113" s="144">
        <f t="shared" ref="J113:K113" si="198">SUM(J114:J116)</f>
        <v>33400</v>
      </c>
      <c r="K113" s="142">
        <f t="shared" si="198"/>
        <v>0</v>
      </c>
      <c r="L113" s="143"/>
      <c r="M113" s="144">
        <f t="shared" ref="M113:N113" si="199">SUM(M114:M116)</f>
        <v>0</v>
      </c>
      <c r="N113" s="142">
        <f t="shared" si="199"/>
        <v>0</v>
      </c>
      <c r="O113" s="143"/>
      <c r="P113" s="144">
        <f t="shared" ref="P113:Q113" si="200">SUM(P114:P116)</f>
        <v>0</v>
      </c>
      <c r="Q113" s="142">
        <f t="shared" si="200"/>
        <v>0</v>
      </c>
      <c r="R113" s="143"/>
      <c r="S113" s="144">
        <f t="shared" ref="S113:T113" si="201">SUM(S114:S116)</f>
        <v>0</v>
      </c>
      <c r="T113" s="142">
        <f t="shared" si="201"/>
        <v>0</v>
      </c>
      <c r="U113" s="143"/>
      <c r="V113" s="144">
        <f t="shared" ref="V113:X113" si="202">SUM(V114:V116)</f>
        <v>0</v>
      </c>
      <c r="W113" s="144">
        <f t="shared" si="202"/>
        <v>33400</v>
      </c>
      <c r="X113" s="144">
        <f t="shared" si="202"/>
        <v>33400</v>
      </c>
      <c r="Y113" s="144">
        <f t="shared" si="159"/>
        <v>0</v>
      </c>
      <c r="Z113" s="144">
        <f t="shared" si="160"/>
        <v>0</v>
      </c>
      <c r="AA113" s="146"/>
      <c r="AB113" s="118"/>
      <c r="AC113" s="118"/>
      <c r="AD113" s="118"/>
      <c r="AE113" s="118"/>
      <c r="AF113" s="118"/>
      <c r="AG113" s="118"/>
    </row>
    <row r="114" spans="1:33" ht="30" customHeight="1" x14ac:dyDescent="0.2">
      <c r="A114" s="119" t="s">
        <v>77</v>
      </c>
      <c r="B114" s="120" t="s">
        <v>168</v>
      </c>
      <c r="C114" s="353" t="s">
        <v>398</v>
      </c>
      <c r="D114" s="355" t="s">
        <v>112</v>
      </c>
      <c r="E114" s="343">
        <v>16</v>
      </c>
      <c r="F114" s="344">
        <v>1300</v>
      </c>
      <c r="G114" s="125">
        <f t="shared" ref="G114:G116" si="203">E114*F114</f>
        <v>20800</v>
      </c>
      <c r="H114" s="343">
        <v>16</v>
      </c>
      <c r="I114" s="344">
        <v>1300</v>
      </c>
      <c r="J114" s="125">
        <f t="shared" ref="J114:J116" si="204">H114*I114</f>
        <v>20800</v>
      </c>
      <c r="K114" s="123"/>
      <c r="L114" s="124"/>
      <c r="M114" s="125">
        <f t="shared" ref="M114:M116" si="205">K114*L114</f>
        <v>0</v>
      </c>
      <c r="N114" s="123"/>
      <c r="O114" s="124"/>
      <c r="P114" s="125">
        <f t="shared" ref="P114:P116" si="206">N114*O114</f>
        <v>0</v>
      </c>
      <c r="Q114" s="123"/>
      <c r="R114" s="124"/>
      <c r="S114" s="125">
        <f t="shared" ref="S114:S116" si="207">Q114*R114</f>
        <v>0</v>
      </c>
      <c r="T114" s="123"/>
      <c r="U114" s="124"/>
      <c r="V114" s="125">
        <f t="shared" ref="V114:V116" si="208">T114*U114</f>
        <v>0</v>
      </c>
      <c r="W114" s="126">
        <f t="shared" ref="W114:W116" si="209">G114+M114+S114</f>
        <v>20800</v>
      </c>
      <c r="X114" s="127">
        <f t="shared" ref="X114:X116" si="210">J114+P114+V114</f>
        <v>20800</v>
      </c>
      <c r="Y114" s="127">
        <f t="shared" si="159"/>
        <v>0</v>
      </c>
      <c r="Z114" s="128">
        <f t="shared" si="160"/>
        <v>0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2">
      <c r="A115" s="119" t="s">
        <v>77</v>
      </c>
      <c r="B115" s="120" t="s">
        <v>170</v>
      </c>
      <c r="C115" s="353" t="s">
        <v>399</v>
      </c>
      <c r="D115" s="355" t="s">
        <v>112</v>
      </c>
      <c r="E115" s="343">
        <v>7</v>
      </c>
      <c r="F115" s="344">
        <v>1800</v>
      </c>
      <c r="G115" s="125">
        <f t="shared" si="203"/>
        <v>12600</v>
      </c>
      <c r="H115" s="343">
        <v>7</v>
      </c>
      <c r="I115" s="344">
        <v>1800</v>
      </c>
      <c r="J115" s="125">
        <f t="shared" si="204"/>
        <v>12600</v>
      </c>
      <c r="K115" s="123"/>
      <c r="L115" s="124"/>
      <c r="M115" s="125">
        <f t="shared" si="205"/>
        <v>0</v>
      </c>
      <c r="N115" s="123"/>
      <c r="O115" s="124"/>
      <c r="P115" s="125">
        <f t="shared" si="206"/>
        <v>0</v>
      </c>
      <c r="Q115" s="123"/>
      <c r="R115" s="124"/>
      <c r="S115" s="125">
        <f t="shared" si="207"/>
        <v>0</v>
      </c>
      <c r="T115" s="123"/>
      <c r="U115" s="124"/>
      <c r="V115" s="125">
        <f t="shared" si="208"/>
        <v>0</v>
      </c>
      <c r="W115" s="126">
        <f t="shared" si="209"/>
        <v>12600</v>
      </c>
      <c r="X115" s="127">
        <f t="shared" si="210"/>
        <v>12600</v>
      </c>
      <c r="Y115" s="127">
        <f t="shared" si="159"/>
        <v>0</v>
      </c>
      <c r="Z115" s="128">
        <f t="shared" si="160"/>
        <v>0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thickBot="1" x14ac:dyDescent="0.25">
      <c r="A116" s="132" t="s">
        <v>77</v>
      </c>
      <c r="B116" s="133" t="s">
        <v>171</v>
      </c>
      <c r="C116" s="163" t="s">
        <v>169</v>
      </c>
      <c r="D116" s="203" t="s">
        <v>112</v>
      </c>
      <c r="E116" s="135"/>
      <c r="F116" s="136"/>
      <c r="G116" s="137">
        <f t="shared" si="203"/>
        <v>0</v>
      </c>
      <c r="H116" s="135"/>
      <c r="I116" s="136"/>
      <c r="J116" s="137">
        <f t="shared" si="204"/>
        <v>0</v>
      </c>
      <c r="K116" s="135"/>
      <c r="L116" s="136"/>
      <c r="M116" s="137">
        <f t="shared" si="205"/>
        <v>0</v>
      </c>
      <c r="N116" s="135"/>
      <c r="O116" s="136"/>
      <c r="P116" s="137">
        <f t="shared" si="206"/>
        <v>0</v>
      </c>
      <c r="Q116" s="135"/>
      <c r="R116" s="136"/>
      <c r="S116" s="137">
        <f t="shared" si="207"/>
        <v>0</v>
      </c>
      <c r="T116" s="135"/>
      <c r="U116" s="136"/>
      <c r="V116" s="137">
        <f t="shared" si="208"/>
        <v>0</v>
      </c>
      <c r="W116" s="138">
        <f t="shared" si="209"/>
        <v>0</v>
      </c>
      <c r="X116" s="127">
        <f t="shared" si="210"/>
        <v>0</v>
      </c>
      <c r="Y116" s="127">
        <f t="shared" si="159"/>
        <v>0</v>
      </c>
      <c r="Z116" s="128" t="e">
        <f t="shared" si="160"/>
        <v>#DIV/0!</v>
      </c>
      <c r="AA116" s="139"/>
      <c r="AB116" s="131"/>
      <c r="AC116" s="131"/>
      <c r="AD116" s="131"/>
      <c r="AE116" s="131"/>
      <c r="AF116" s="131"/>
      <c r="AG116" s="131"/>
    </row>
    <row r="117" spans="1:33" ht="30" customHeight="1" x14ac:dyDescent="0.2">
      <c r="A117" s="108" t="s">
        <v>74</v>
      </c>
      <c r="B117" s="155" t="s">
        <v>172</v>
      </c>
      <c r="C117" s="153" t="s">
        <v>173</v>
      </c>
      <c r="D117" s="141"/>
      <c r="E117" s="142">
        <f>SUM(E118:E120)</f>
        <v>0</v>
      </c>
      <c r="F117" s="143"/>
      <c r="G117" s="144">
        <f t="shared" ref="G117:H117" si="211">SUM(G118:G120)</f>
        <v>0</v>
      </c>
      <c r="H117" s="142">
        <f t="shared" si="211"/>
        <v>0</v>
      </c>
      <c r="I117" s="143"/>
      <c r="J117" s="144">
        <f t="shared" ref="J117:K117" si="212">SUM(J118:J120)</f>
        <v>0</v>
      </c>
      <c r="K117" s="142">
        <f t="shared" si="212"/>
        <v>0</v>
      </c>
      <c r="L117" s="143"/>
      <c r="M117" s="144">
        <f t="shared" ref="M117:N117" si="213">SUM(M118:M120)</f>
        <v>0</v>
      </c>
      <c r="N117" s="142">
        <f t="shared" si="213"/>
        <v>0</v>
      </c>
      <c r="O117" s="143"/>
      <c r="P117" s="144">
        <f t="shared" ref="P117:Q117" si="214">SUM(P118:P120)</f>
        <v>0</v>
      </c>
      <c r="Q117" s="142">
        <f t="shared" si="214"/>
        <v>0</v>
      </c>
      <c r="R117" s="143"/>
      <c r="S117" s="144">
        <f t="shared" ref="S117:T117" si="215">SUM(S118:S120)</f>
        <v>0</v>
      </c>
      <c r="T117" s="142">
        <f t="shared" si="215"/>
        <v>0</v>
      </c>
      <c r="U117" s="143"/>
      <c r="V117" s="144">
        <f t="shared" ref="V117:X117" si="216">SUM(V118:V120)</f>
        <v>0</v>
      </c>
      <c r="W117" s="144">
        <f t="shared" si="216"/>
        <v>0</v>
      </c>
      <c r="X117" s="144">
        <f t="shared" si="216"/>
        <v>0</v>
      </c>
      <c r="Y117" s="144">
        <f t="shared" si="159"/>
        <v>0</v>
      </c>
      <c r="Z117" s="144" t="e">
        <f t="shared" si="160"/>
        <v>#DIV/0!</v>
      </c>
      <c r="AA117" s="146"/>
      <c r="AB117" s="118"/>
      <c r="AC117" s="118"/>
      <c r="AD117" s="118"/>
      <c r="AE117" s="118"/>
      <c r="AF117" s="118"/>
      <c r="AG117" s="118"/>
    </row>
    <row r="118" spans="1:33" ht="30" customHeight="1" x14ac:dyDescent="0.2">
      <c r="A118" s="119" t="s">
        <v>77</v>
      </c>
      <c r="B118" s="120" t="s">
        <v>174</v>
      </c>
      <c r="C118" s="187" t="s">
        <v>169</v>
      </c>
      <c r="D118" s="202" t="s">
        <v>112</v>
      </c>
      <c r="E118" s="123"/>
      <c r="F118" s="124"/>
      <c r="G118" s="125">
        <f t="shared" ref="G118:G120" si="217">E118*F118</f>
        <v>0</v>
      </c>
      <c r="H118" s="123"/>
      <c r="I118" s="124"/>
      <c r="J118" s="125">
        <f t="shared" ref="J118:J120" si="218">H118*I118</f>
        <v>0</v>
      </c>
      <c r="K118" s="123"/>
      <c r="L118" s="124"/>
      <c r="M118" s="125">
        <f t="shared" ref="M118:M120" si="219">K118*L118</f>
        <v>0</v>
      </c>
      <c r="N118" s="123"/>
      <c r="O118" s="124"/>
      <c r="P118" s="125">
        <f t="shared" ref="P118:P120" si="220">N118*O118</f>
        <v>0</v>
      </c>
      <c r="Q118" s="123"/>
      <c r="R118" s="124"/>
      <c r="S118" s="125">
        <f t="shared" ref="S118:S120" si="221">Q118*R118</f>
        <v>0</v>
      </c>
      <c r="T118" s="123"/>
      <c r="U118" s="124"/>
      <c r="V118" s="125">
        <f t="shared" ref="V118:V120" si="222">T118*U118</f>
        <v>0</v>
      </c>
      <c r="W118" s="126">
        <f t="shared" ref="W118:W120" si="223">G118+M118+S118</f>
        <v>0</v>
      </c>
      <c r="X118" s="127">
        <f t="shared" ref="X118:X120" si="224">J118+P118+V118</f>
        <v>0</v>
      </c>
      <c r="Y118" s="127">
        <f t="shared" si="159"/>
        <v>0</v>
      </c>
      <c r="Z118" s="128" t="e">
        <f t="shared" si="160"/>
        <v>#DIV/0!</v>
      </c>
      <c r="AA118" s="129"/>
      <c r="AB118" s="131"/>
      <c r="AC118" s="131"/>
      <c r="AD118" s="131"/>
      <c r="AE118" s="131"/>
      <c r="AF118" s="131"/>
      <c r="AG118" s="131"/>
    </row>
    <row r="119" spans="1:33" ht="30" customHeight="1" x14ac:dyDescent="0.2">
      <c r="A119" s="119" t="s">
        <v>77</v>
      </c>
      <c r="B119" s="120" t="s">
        <v>175</v>
      </c>
      <c r="C119" s="187" t="s">
        <v>169</v>
      </c>
      <c r="D119" s="202" t="s">
        <v>112</v>
      </c>
      <c r="E119" s="123"/>
      <c r="F119" s="124"/>
      <c r="G119" s="125">
        <f t="shared" si="217"/>
        <v>0</v>
      </c>
      <c r="H119" s="123"/>
      <c r="I119" s="124"/>
      <c r="J119" s="125">
        <f t="shared" si="218"/>
        <v>0</v>
      </c>
      <c r="K119" s="123"/>
      <c r="L119" s="124"/>
      <c r="M119" s="125">
        <f t="shared" si="219"/>
        <v>0</v>
      </c>
      <c r="N119" s="123"/>
      <c r="O119" s="124"/>
      <c r="P119" s="125">
        <f t="shared" si="220"/>
        <v>0</v>
      </c>
      <c r="Q119" s="123"/>
      <c r="R119" s="124"/>
      <c r="S119" s="125">
        <f t="shared" si="221"/>
        <v>0</v>
      </c>
      <c r="T119" s="123"/>
      <c r="U119" s="124"/>
      <c r="V119" s="125">
        <f t="shared" si="222"/>
        <v>0</v>
      </c>
      <c r="W119" s="126">
        <f t="shared" si="223"/>
        <v>0</v>
      </c>
      <c r="X119" s="127">
        <f t="shared" si="224"/>
        <v>0</v>
      </c>
      <c r="Y119" s="127">
        <f t="shared" si="159"/>
        <v>0</v>
      </c>
      <c r="Z119" s="128" t="e">
        <f t="shared" si="160"/>
        <v>#DIV/0!</v>
      </c>
      <c r="AA119" s="129"/>
      <c r="AB119" s="131"/>
      <c r="AC119" s="131"/>
      <c r="AD119" s="131"/>
      <c r="AE119" s="131"/>
      <c r="AF119" s="131"/>
      <c r="AG119" s="131"/>
    </row>
    <row r="120" spans="1:33" ht="30" customHeight="1" thickBot="1" x14ac:dyDescent="0.25">
      <c r="A120" s="132" t="s">
        <v>77</v>
      </c>
      <c r="B120" s="154" t="s">
        <v>176</v>
      </c>
      <c r="C120" s="163" t="s">
        <v>169</v>
      </c>
      <c r="D120" s="203" t="s">
        <v>112</v>
      </c>
      <c r="E120" s="135"/>
      <c r="F120" s="136"/>
      <c r="G120" s="137">
        <f t="shared" si="217"/>
        <v>0</v>
      </c>
      <c r="H120" s="135"/>
      <c r="I120" s="136"/>
      <c r="J120" s="137">
        <f t="shared" si="218"/>
        <v>0</v>
      </c>
      <c r="K120" s="135"/>
      <c r="L120" s="136"/>
      <c r="M120" s="137">
        <f t="shared" si="219"/>
        <v>0</v>
      </c>
      <c r="N120" s="135"/>
      <c r="O120" s="136"/>
      <c r="P120" s="137">
        <f t="shared" si="220"/>
        <v>0</v>
      </c>
      <c r="Q120" s="135"/>
      <c r="R120" s="136"/>
      <c r="S120" s="137">
        <f t="shared" si="221"/>
        <v>0</v>
      </c>
      <c r="T120" s="135"/>
      <c r="U120" s="136"/>
      <c r="V120" s="137">
        <f t="shared" si="222"/>
        <v>0</v>
      </c>
      <c r="W120" s="138">
        <f t="shared" si="223"/>
        <v>0</v>
      </c>
      <c r="X120" s="127">
        <f t="shared" si="224"/>
        <v>0</v>
      </c>
      <c r="Y120" s="165">
        <f t="shared" si="159"/>
        <v>0</v>
      </c>
      <c r="Z120" s="128" t="e">
        <f t="shared" si="160"/>
        <v>#DIV/0!</v>
      </c>
      <c r="AA120" s="139"/>
      <c r="AB120" s="131"/>
      <c r="AC120" s="131"/>
      <c r="AD120" s="131"/>
      <c r="AE120" s="131"/>
      <c r="AF120" s="131"/>
      <c r="AG120" s="131"/>
    </row>
    <row r="121" spans="1:33" ht="30" customHeight="1" thickBot="1" x14ac:dyDescent="0.25">
      <c r="A121" s="166" t="s">
        <v>177</v>
      </c>
      <c r="B121" s="167"/>
      <c r="C121" s="168"/>
      <c r="D121" s="169"/>
      <c r="E121" s="173">
        <f>E117+E113+E109+E99+E95</f>
        <v>100</v>
      </c>
      <c r="F121" s="189"/>
      <c r="G121" s="172">
        <f t="shared" ref="G121:H121" si="225">G117+G113+G109+G99+G95</f>
        <v>229450</v>
      </c>
      <c r="H121" s="173">
        <f t="shared" si="225"/>
        <v>96</v>
      </c>
      <c r="I121" s="189"/>
      <c r="J121" s="172">
        <f t="shared" ref="J121:K121" si="226">J117+J113+J109+J99+J95</f>
        <v>229450</v>
      </c>
      <c r="K121" s="190">
        <f t="shared" si="226"/>
        <v>0</v>
      </c>
      <c r="L121" s="189"/>
      <c r="M121" s="172">
        <f t="shared" ref="M121:N121" si="227">M117+M113+M109+M99+M95</f>
        <v>0</v>
      </c>
      <c r="N121" s="190">
        <f t="shared" si="227"/>
        <v>0</v>
      </c>
      <c r="O121" s="189"/>
      <c r="P121" s="172">
        <f t="shared" ref="P121:Q121" si="228">P117+P113+P109+P99+P95</f>
        <v>0</v>
      </c>
      <c r="Q121" s="190">
        <f t="shared" si="228"/>
        <v>0</v>
      </c>
      <c r="R121" s="189"/>
      <c r="S121" s="172">
        <f t="shared" ref="S121:T121" si="229">S117+S113+S109+S99+S95</f>
        <v>0</v>
      </c>
      <c r="T121" s="190">
        <f t="shared" si="229"/>
        <v>0</v>
      </c>
      <c r="U121" s="189"/>
      <c r="V121" s="172">
        <f t="shared" ref="V121:X121" si="230">V117+V113+V109+V99+V95</f>
        <v>0</v>
      </c>
      <c r="W121" s="191">
        <f t="shared" si="230"/>
        <v>229450</v>
      </c>
      <c r="X121" s="204">
        <f t="shared" si="230"/>
        <v>229450</v>
      </c>
      <c r="Y121" s="205">
        <f t="shared" si="159"/>
        <v>0</v>
      </c>
      <c r="Z121" s="205">
        <f t="shared" si="160"/>
        <v>0</v>
      </c>
      <c r="AA121" s="177"/>
      <c r="AB121" s="7"/>
      <c r="AC121" s="7"/>
      <c r="AD121" s="7"/>
      <c r="AE121" s="7"/>
      <c r="AF121" s="7"/>
      <c r="AG121" s="7"/>
    </row>
    <row r="122" spans="1:33" ht="30" customHeight="1" thickBot="1" x14ac:dyDescent="0.25">
      <c r="A122" s="206" t="s">
        <v>72</v>
      </c>
      <c r="B122" s="207">
        <v>5</v>
      </c>
      <c r="C122" s="208" t="s">
        <v>178</v>
      </c>
      <c r="D122" s="104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6"/>
      <c r="X122" s="106"/>
      <c r="Y122" s="209"/>
      <c r="Z122" s="106"/>
      <c r="AA122" s="107"/>
      <c r="AB122" s="7"/>
      <c r="AC122" s="7"/>
      <c r="AD122" s="7"/>
      <c r="AE122" s="7"/>
      <c r="AF122" s="7"/>
      <c r="AG122" s="7"/>
    </row>
    <row r="123" spans="1:33" ht="30" customHeight="1" x14ac:dyDescent="0.2">
      <c r="A123" s="108" t="s">
        <v>74</v>
      </c>
      <c r="B123" s="155" t="s">
        <v>179</v>
      </c>
      <c r="C123" s="140" t="s">
        <v>180</v>
      </c>
      <c r="D123" s="141"/>
      <c r="E123" s="142">
        <f>SUM(E124:E126)</f>
        <v>180</v>
      </c>
      <c r="F123" s="143"/>
      <c r="G123" s="144">
        <f t="shared" ref="G123:H123" si="231">SUM(G124:G126)</f>
        <v>11700</v>
      </c>
      <c r="H123" s="142">
        <f t="shared" si="231"/>
        <v>180</v>
      </c>
      <c r="I123" s="143"/>
      <c r="J123" s="144">
        <f t="shared" ref="J123:K123" si="232">SUM(J124:J126)</f>
        <v>11700</v>
      </c>
      <c r="K123" s="142">
        <f t="shared" si="232"/>
        <v>0</v>
      </c>
      <c r="L123" s="143"/>
      <c r="M123" s="144">
        <f t="shared" ref="M123:N123" si="233">SUM(M124:M126)</f>
        <v>0</v>
      </c>
      <c r="N123" s="142">
        <f t="shared" si="233"/>
        <v>0</v>
      </c>
      <c r="O123" s="143"/>
      <c r="P123" s="144">
        <f t="shared" ref="P123:Q123" si="234">SUM(P124:P126)</f>
        <v>0</v>
      </c>
      <c r="Q123" s="142">
        <f t="shared" si="234"/>
        <v>0</v>
      </c>
      <c r="R123" s="143"/>
      <c r="S123" s="144">
        <f t="shared" ref="S123:T123" si="235">SUM(S124:S126)</f>
        <v>0</v>
      </c>
      <c r="T123" s="142">
        <f t="shared" si="235"/>
        <v>0</v>
      </c>
      <c r="U123" s="143"/>
      <c r="V123" s="144">
        <f t="shared" ref="V123:X123" si="236">SUM(V124:V126)</f>
        <v>0</v>
      </c>
      <c r="W123" s="210">
        <f t="shared" si="236"/>
        <v>11700</v>
      </c>
      <c r="X123" s="210">
        <f t="shared" si="236"/>
        <v>11700</v>
      </c>
      <c r="Y123" s="210">
        <f t="shared" ref="Y123:Y135" si="237">W123-X123</f>
        <v>0</v>
      </c>
      <c r="Z123" s="116">
        <f t="shared" ref="Z123:Z135" si="238">Y123/W123</f>
        <v>0</v>
      </c>
      <c r="AA123" s="146"/>
      <c r="AB123" s="131"/>
      <c r="AC123" s="131"/>
      <c r="AD123" s="131"/>
      <c r="AE123" s="131"/>
      <c r="AF123" s="131"/>
      <c r="AG123" s="131"/>
    </row>
    <row r="124" spans="1:33" ht="30" customHeight="1" x14ac:dyDescent="0.2">
      <c r="A124" s="119" t="s">
        <v>77</v>
      </c>
      <c r="B124" s="120" t="s">
        <v>181</v>
      </c>
      <c r="C124" s="358" t="s">
        <v>400</v>
      </c>
      <c r="D124" s="355" t="s">
        <v>183</v>
      </c>
      <c r="E124" s="343">
        <v>30</v>
      </c>
      <c r="F124" s="344">
        <v>300</v>
      </c>
      <c r="G124" s="125">
        <f t="shared" ref="G124:G126" si="239">E124*F124</f>
        <v>9000</v>
      </c>
      <c r="H124" s="343">
        <v>30</v>
      </c>
      <c r="I124" s="344">
        <v>300</v>
      </c>
      <c r="J124" s="125">
        <f t="shared" ref="J124:J126" si="240">H124*I124</f>
        <v>9000</v>
      </c>
      <c r="K124" s="123"/>
      <c r="L124" s="124"/>
      <c r="M124" s="125">
        <f t="shared" ref="M124:M126" si="241">K124*L124</f>
        <v>0</v>
      </c>
      <c r="N124" s="123"/>
      <c r="O124" s="124"/>
      <c r="P124" s="125">
        <f t="shared" ref="P124:P126" si="242">N124*O124</f>
        <v>0</v>
      </c>
      <c r="Q124" s="123"/>
      <c r="R124" s="124"/>
      <c r="S124" s="125">
        <f t="shared" ref="S124:S126" si="243">Q124*R124</f>
        <v>0</v>
      </c>
      <c r="T124" s="123"/>
      <c r="U124" s="124"/>
      <c r="V124" s="125">
        <f t="shared" ref="V124:V126" si="244">T124*U124</f>
        <v>0</v>
      </c>
      <c r="W124" s="126">
        <f t="shared" ref="W124:W126" si="245">G124+M124+S124</f>
        <v>9000</v>
      </c>
      <c r="X124" s="127">
        <f t="shared" ref="X124:X126" si="246">J124+P124+V124</f>
        <v>9000</v>
      </c>
      <c r="Y124" s="127">
        <f t="shared" si="237"/>
        <v>0</v>
      </c>
      <c r="Z124" s="128">
        <f t="shared" si="238"/>
        <v>0</v>
      </c>
      <c r="AA124" s="129"/>
      <c r="AB124" s="131"/>
      <c r="AC124" s="131"/>
      <c r="AD124" s="131"/>
      <c r="AE124" s="131"/>
      <c r="AF124" s="131"/>
      <c r="AG124" s="131"/>
    </row>
    <row r="125" spans="1:33" ht="30" customHeight="1" x14ac:dyDescent="0.2">
      <c r="A125" s="119" t="s">
        <v>77</v>
      </c>
      <c r="B125" s="120" t="s">
        <v>184</v>
      </c>
      <c r="C125" s="359" t="s">
        <v>401</v>
      </c>
      <c r="D125" s="355" t="s">
        <v>183</v>
      </c>
      <c r="E125" s="345">
        <v>150</v>
      </c>
      <c r="F125" s="346">
        <v>18</v>
      </c>
      <c r="G125" s="125">
        <f t="shared" si="239"/>
        <v>2700</v>
      </c>
      <c r="H125" s="345">
        <v>150</v>
      </c>
      <c r="I125" s="346">
        <v>18</v>
      </c>
      <c r="J125" s="125">
        <f t="shared" si="240"/>
        <v>2700</v>
      </c>
      <c r="K125" s="123"/>
      <c r="L125" s="124"/>
      <c r="M125" s="125">
        <f t="shared" si="241"/>
        <v>0</v>
      </c>
      <c r="N125" s="123"/>
      <c r="O125" s="124"/>
      <c r="P125" s="125">
        <f t="shared" si="242"/>
        <v>0</v>
      </c>
      <c r="Q125" s="123"/>
      <c r="R125" s="124"/>
      <c r="S125" s="125">
        <f t="shared" si="243"/>
        <v>0</v>
      </c>
      <c r="T125" s="123"/>
      <c r="U125" s="124"/>
      <c r="V125" s="125">
        <f t="shared" si="244"/>
        <v>0</v>
      </c>
      <c r="W125" s="126">
        <f t="shared" si="245"/>
        <v>2700</v>
      </c>
      <c r="X125" s="127">
        <f t="shared" si="246"/>
        <v>2700</v>
      </c>
      <c r="Y125" s="127">
        <f t="shared" si="237"/>
        <v>0</v>
      </c>
      <c r="Z125" s="128">
        <f t="shared" si="238"/>
        <v>0</v>
      </c>
      <c r="AA125" s="129"/>
      <c r="AB125" s="131"/>
      <c r="AC125" s="131"/>
      <c r="AD125" s="131"/>
      <c r="AE125" s="131"/>
      <c r="AF125" s="131"/>
      <c r="AG125" s="131"/>
    </row>
    <row r="126" spans="1:33" ht="30" customHeight="1" thickBot="1" x14ac:dyDescent="0.25">
      <c r="A126" s="132" t="s">
        <v>77</v>
      </c>
      <c r="B126" s="133" t="s">
        <v>185</v>
      </c>
      <c r="C126" s="211" t="s">
        <v>182</v>
      </c>
      <c r="D126" s="203" t="s">
        <v>183</v>
      </c>
      <c r="E126" s="135"/>
      <c r="F126" s="136"/>
      <c r="G126" s="137">
        <f t="shared" si="239"/>
        <v>0</v>
      </c>
      <c r="H126" s="135"/>
      <c r="I126" s="136"/>
      <c r="J126" s="137">
        <f t="shared" si="240"/>
        <v>0</v>
      </c>
      <c r="K126" s="135"/>
      <c r="L126" s="136"/>
      <c r="M126" s="137">
        <f t="shared" si="241"/>
        <v>0</v>
      </c>
      <c r="N126" s="135"/>
      <c r="O126" s="136"/>
      <c r="P126" s="137">
        <f t="shared" si="242"/>
        <v>0</v>
      </c>
      <c r="Q126" s="135"/>
      <c r="R126" s="136"/>
      <c r="S126" s="137">
        <f t="shared" si="243"/>
        <v>0</v>
      </c>
      <c r="T126" s="135"/>
      <c r="U126" s="136"/>
      <c r="V126" s="137">
        <f t="shared" si="244"/>
        <v>0</v>
      </c>
      <c r="W126" s="138">
        <f t="shared" si="245"/>
        <v>0</v>
      </c>
      <c r="X126" s="127">
        <f t="shared" si="246"/>
        <v>0</v>
      </c>
      <c r="Y126" s="127">
        <f t="shared" si="237"/>
        <v>0</v>
      </c>
      <c r="Z126" s="128" t="e">
        <f t="shared" si="238"/>
        <v>#DIV/0!</v>
      </c>
      <c r="AA126" s="139"/>
      <c r="AB126" s="131"/>
      <c r="AC126" s="131"/>
      <c r="AD126" s="131"/>
      <c r="AE126" s="131"/>
      <c r="AF126" s="131"/>
      <c r="AG126" s="131"/>
    </row>
    <row r="127" spans="1:33" ht="30" customHeight="1" thickBot="1" x14ac:dyDescent="0.25">
      <c r="A127" s="108" t="s">
        <v>74</v>
      </c>
      <c r="B127" s="155" t="s">
        <v>186</v>
      </c>
      <c r="C127" s="140" t="s">
        <v>187</v>
      </c>
      <c r="D127" s="212"/>
      <c r="E127" s="213">
        <f>SUM(E128:E130)</f>
        <v>0</v>
      </c>
      <c r="F127" s="143"/>
      <c r="G127" s="144">
        <f t="shared" ref="G127:H127" si="247">SUM(G128:G130)</f>
        <v>0</v>
      </c>
      <c r="H127" s="213">
        <f t="shared" si="247"/>
        <v>0</v>
      </c>
      <c r="I127" s="143"/>
      <c r="J127" s="144">
        <f t="shared" ref="J127:K127" si="248">SUM(J128:J130)</f>
        <v>0</v>
      </c>
      <c r="K127" s="213">
        <f t="shared" si="248"/>
        <v>0</v>
      </c>
      <c r="L127" s="143"/>
      <c r="M127" s="144">
        <f t="shared" ref="M127:N127" si="249">SUM(M128:M130)</f>
        <v>0</v>
      </c>
      <c r="N127" s="213">
        <f t="shared" si="249"/>
        <v>0</v>
      </c>
      <c r="O127" s="143"/>
      <c r="P127" s="144">
        <f t="shared" ref="P127:Q127" si="250">SUM(P128:P130)</f>
        <v>0</v>
      </c>
      <c r="Q127" s="213">
        <f t="shared" si="250"/>
        <v>0</v>
      </c>
      <c r="R127" s="143"/>
      <c r="S127" s="144">
        <f t="shared" ref="S127:T127" si="251">SUM(S128:S130)</f>
        <v>0</v>
      </c>
      <c r="T127" s="213">
        <f t="shared" si="251"/>
        <v>0</v>
      </c>
      <c r="U127" s="143"/>
      <c r="V127" s="144">
        <f t="shared" ref="V127:X127" si="252">SUM(V128:V130)</f>
        <v>0</v>
      </c>
      <c r="W127" s="210">
        <f t="shared" si="252"/>
        <v>0</v>
      </c>
      <c r="X127" s="210">
        <f t="shared" si="252"/>
        <v>0</v>
      </c>
      <c r="Y127" s="210">
        <f t="shared" si="237"/>
        <v>0</v>
      </c>
      <c r="Z127" s="210" t="e">
        <f t="shared" si="238"/>
        <v>#DIV/0!</v>
      </c>
      <c r="AA127" s="146"/>
      <c r="AB127" s="131"/>
      <c r="AC127" s="131"/>
      <c r="AD127" s="131"/>
      <c r="AE127" s="131"/>
      <c r="AF127" s="131"/>
      <c r="AG127" s="131"/>
    </row>
    <row r="128" spans="1:33" ht="30" customHeight="1" x14ac:dyDescent="0.2">
      <c r="A128" s="119" t="s">
        <v>77</v>
      </c>
      <c r="B128" s="120" t="s">
        <v>188</v>
      </c>
      <c r="C128" s="211" t="s">
        <v>189</v>
      </c>
      <c r="D128" s="214" t="s">
        <v>112</v>
      </c>
      <c r="E128" s="123"/>
      <c r="F128" s="124"/>
      <c r="G128" s="125">
        <f t="shared" ref="G128:G130" si="253">E128*F128</f>
        <v>0</v>
      </c>
      <c r="H128" s="123"/>
      <c r="I128" s="124"/>
      <c r="J128" s="125">
        <f t="shared" ref="J128:J130" si="254">H128*I128</f>
        <v>0</v>
      </c>
      <c r="K128" s="123"/>
      <c r="L128" s="124"/>
      <c r="M128" s="125">
        <f t="shared" ref="M128:M130" si="255">K128*L128</f>
        <v>0</v>
      </c>
      <c r="N128" s="123"/>
      <c r="O128" s="124"/>
      <c r="P128" s="125">
        <f t="shared" ref="P128:P130" si="256">N128*O128</f>
        <v>0</v>
      </c>
      <c r="Q128" s="123"/>
      <c r="R128" s="124"/>
      <c r="S128" s="125">
        <f t="shared" ref="S128:S130" si="257">Q128*R128</f>
        <v>0</v>
      </c>
      <c r="T128" s="123"/>
      <c r="U128" s="124"/>
      <c r="V128" s="125">
        <f t="shared" ref="V128:V130" si="258">T128*U128</f>
        <v>0</v>
      </c>
      <c r="W128" s="126">
        <f t="shared" ref="W128:W130" si="259">G128+M128+S128</f>
        <v>0</v>
      </c>
      <c r="X128" s="127">
        <f t="shared" ref="X128:X130" si="260">J128+P128+V128</f>
        <v>0</v>
      </c>
      <c r="Y128" s="127">
        <f t="shared" si="237"/>
        <v>0</v>
      </c>
      <c r="Z128" s="128" t="e">
        <f t="shared" si="238"/>
        <v>#DIV/0!</v>
      </c>
      <c r="AA128" s="129"/>
      <c r="AB128" s="131"/>
      <c r="AC128" s="131"/>
      <c r="AD128" s="131"/>
      <c r="AE128" s="131"/>
      <c r="AF128" s="131"/>
      <c r="AG128" s="131"/>
    </row>
    <row r="129" spans="1:33" ht="30" customHeight="1" x14ac:dyDescent="0.2">
      <c r="A129" s="119" t="s">
        <v>77</v>
      </c>
      <c r="B129" s="120" t="s">
        <v>190</v>
      </c>
      <c r="C129" s="187" t="s">
        <v>189</v>
      </c>
      <c r="D129" s="202" t="s">
        <v>112</v>
      </c>
      <c r="E129" s="123"/>
      <c r="F129" s="124"/>
      <c r="G129" s="125">
        <f t="shared" si="253"/>
        <v>0</v>
      </c>
      <c r="H129" s="123"/>
      <c r="I129" s="124"/>
      <c r="J129" s="125">
        <f t="shared" si="254"/>
        <v>0</v>
      </c>
      <c r="K129" s="123"/>
      <c r="L129" s="124"/>
      <c r="M129" s="125">
        <f t="shared" si="255"/>
        <v>0</v>
      </c>
      <c r="N129" s="123"/>
      <c r="O129" s="124"/>
      <c r="P129" s="125">
        <f t="shared" si="256"/>
        <v>0</v>
      </c>
      <c r="Q129" s="123"/>
      <c r="R129" s="124"/>
      <c r="S129" s="125">
        <f t="shared" si="257"/>
        <v>0</v>
      </c>
      <c r="T129" s="123"/>
      <c r="U129" s="124"/>
      <c r="V129" s="125">
        <f t="shared" si="258"/>
        <v>0</v>
      </c>
      <c r="W129" s="126">
        <f t="shared" si="259"/>
        <v>0</v>
      </c>
      <c r="X129" s="127">
        <f t="shared" si="260"/>
        <v>0</v>
      </c>
      <c r="Y129" s="127">
        <f t="shared" si="237"/>
        <v>0</v>
      </c>
      <c r="Z129" s="128" t="e">
        <f t="shared" si="238"/>
        <v>#DIV/0!</v>
      </c>
      <c r="AA129" s="129"/>
      <c r="AB129" s="131"/>
      <c r="AC129" s="131"/>
      <c r="AD129" s="131"/>
      <c r="AE129" s="131"/>
      <c r="AF129" s="131"/>
      <c r="AG129" s="131"/>
    </row>
    <row r="130" spans="1:33" ht="30" customHeight="1" thickBot="1" x14ac:dyDescent="0.25">
      <c r="A130" s="132" t="s">
        <v>77</v>
      </c>
      <c r="B130" s="133" t="s">
        <v>191</v>
      </c>
      <c r="C130" s="163" t="s">
        <v>189</v>
      </c>
      <c r="D130" s="203" t="s">
        <v>112</v>
      </c>
      <c r="E130" s="135"/>
      <c r="F130" s="136"/>
      <c r="G130" s="137">
        <f t="shared" si="253"/>
        <v>0</v>
      </c>
      <c r="H130" s="135"/>
      <c r="I130" s="136"/>
      <c r="J130" s="137">
        <f t="shared" si="254"/>
        <v>0</v>
      </c>
      <c r="K130" s="135"/>
      <c r="L130" s="136"/>
      <c r="M130" s="137">
        <f t="shared" si="255"/>
        <v>0</v>
      </c>
      <c r="N130" s="135"/>
      <c r="O130" s="136"/>
      <c r="P130" s="137">
        <f t="shared" si="256"/>
        <v>0</v>
      </c>
      <c r="Q130" s="135"/>
      <c r="R130" s="136"/>
      <c r="S130" s="137">
        <f t="shared" si="257"/>
        <v>0</v>
      </c>
      <c r="T130" s="135"/>
      <c r="U130" s="136"/>
      <c r="V130" s="137">
        <f t="shared" si="258"/>
        <v>0</v>
      </c>
      <c r="W130" s="138">
        <f t="shared" si="259"/>
        <v>0</v>
      </c>
      <c r="X130" s="127">
        <f t="shared" si="260"/>
        <v>0</v>
      </c>
      <c r="Y130" s="127">
        <f t="shared" si="237"/>
        <v>0</v>
      </c>
      <c r="Z130" s="128" t="e">
        <f t="shared" si="238"/>
        <v>#DIV/0!</v>
      </c>
      <c r="AA130" s="139"/>
      <c r="AB130" s="131"/>
      <c r="AC130" s="131"/>
      <c r="AD130" s="131"/>
      <c r="AE130" s="131"/>
      <c r="AF130" s="131"/>
      <c r="AG130" s="131"/>
    </row>
    <row r="131" spans="1:33" ht="30" customHeight="1" x14ac:dyDescent="0.2">
      <c r="A131" s="108" t="s">
        <v>74</v>
      </c>
      <c r="B131" s="155" t="s">
        <v>192</v>
      </c>
      <c r="C131" s="215" t="s">
        <v>193</v>
      </c>
      <c r="D131" s="216"/>
      <c r="E131" s="213">
        <f>SUM(E132:E134)</f>
        <v>0</v>
      </c>
      <c r="F131" s="143"/>
      <c r="G131" s="144">
        <f t="shared" ref="G131:H131" si="261">SUM(G132:G134)</f>
        <v>0</v>
      </c>
      <c r="H131" s="213">
        <f t="shared" si="261"/>
        <v>0</v>
      </c>
      <c r="I131" s="143"/>
      <c r="J131" s="144">
        <f t="shared" ref="J131:K131" si="262">SUM(J132:J134)</f>
        <v>0</v>
      </c>
      <c r="K131" s="213">
        <f t="shared" si="262"/>
        <v>0</v>
      </c>
      <c r="L131" s="143"/>
      <c r="M131" s="144">
        <f t="shared" ref="M131:N131" si="263">SUM(M132:M134)</f>
        <v>0</v>
      </c>
      <c r="N131" s="213">
        <f t="shared" si="263"/>
        <v>0</v>
      </c>
      <c r="O131" s="143"/>
      <c r="P131" s="144">
        <f t="shared" ref="P131:Q131" si="264">SUM(P132:P134)</f>
        <v>0</v>
      </c>
      <c r="Q131" s="213">
        <f t="shared" si="264"/>
        <v>0</v>
      </c>
      <c r="R131" s="143"/>
      <c r="S131" s="144">
        <f t="shared" ref="S131:T131" si="265">SUM(S132:S134)</f>
        <v>0</v>
      </c>
      <c r="T131" s="213">
        <f t="shared" si="265"/>
        <v>0</v>
      </c>
      <c r="U131" s="143"/>
      <c r="V131" s="144">
        <f t="shared" ref="V131:X131" si="266">SUM(V132:V134)</f>
        <v>0</v>
      </c>
      <c r="W131" s="210">
        <f t="shared" si="266"/>
        <v>0</v>
      </c>
      <c r="X131" s="210">
        <f t="shared" si="266"/>
        <v>0</v>
      </c>
      <c r="Y131" s="210">
        <f t="shared" si="237"/>
        <v>0</v>
      </c>
      <c r="Z131" s="210" t="e">
        <f t="shared" si="238"/>
        <v>#DIV/0!</v>
      </c>
      <c r="AA131" s="146"/>
      <c r="AB131" s="131"/>
      <c r="AC131" s="131"/>
      <c r="AD131" s="131"/>
      <c r="AE131" s="131"/>
      <c r="AF131" s="131"/>
      <c r="AG131" s="131"/>
    </row>
    <row r="132" spans="1:33" ht="30" customHeight="1" x14ac:dyDescent="0.2">
      <c r="A132" s="119" t="s">
        <v>77</v>
      </c>
      <c r="B132" s="120" t="s">
        <v>194</v>
      </c>
      <c r="C132" s="217" t="s">
        <v>118</v>
      </c>
      <c r="D132" s="218" t="s">
        <v>119</v>
      </c>
      <c r="E132" s="123"/>
      <c r="F132" s="124"/>
      <c r="G132" s="125">
        <f t="shared" ref="G132:G134" si="267">E132*F132</f>
        <v>0</v>
      </c>
      <c r="H132" s="123"/>
      <c r="I132" s="124"/>
      <c r="J132" s="125">
        <f t="shared" ref="J132:J134" si="268">H132*I132</f>
        <v>0</v>
      </c>
      <c r="K132" s="123"/>
      <c r="L132" s="124"/>
      <c r="M132" s="125">
        <f t="shared" ref="M132:M134" si="269">K132*L132</f>
        <v>0</v>
      </c>
      <c r="N132" s="123"/>
      <c r="O132" s="124"/>
      <c r="P132" s="125">
        <f t="shared" ref="P132:P134" si="270">N132*O132</f>
        <v>0</v>
      </c>
      <c r="Q132" s="123"/>
      <c r="R132" s="124"/>
      <c r="S132" s="125">
        <f t="shared" ref="S132:S134" si="271">Q132*R132</f>
        <v>0</v>
      </c>
      <c r="T132" s="123"/>
      <c r="U132" s="124"/>
      <c r="V132" s="125">
        <f t="shared" ref="V132:V134" si="272">T132*U132</f>
        <v>0</v>
      </c>
      <c r="W132" s="126">
        <f t="shared" ref="W132:W134" si="273">G132+M132+S132</f>
        <v>0</v>
      </c>
      <c r="X132" s="127">
        <f t="shared" ref="X132:X134" si="274">J132+P132+V132</f>
        <v>0</v>
      </c>
      <c r="Y132" s="127">
        <f t="shared" si="237"/>
        <v>0</v>
      </c>
      <c r="Z132" s="128" t="e">
        <f t="shared" si="238"/>
        <v>#DIV/0!</v>
      </c>
      <c r="AA132" s="129"/>
      <c r="AB132" s="130"/>
      <c r="AC132" s="131"/>
      <c r="AD132" s="131"/>
      <c r="AE132" s="131"/>
      <c r="AF132" s="131"/>
      <c r="AG132" s="131"/>
    </row>
    <row r="133" spans="1:33" ht="30" customHeight="1" x14ac:dyDescent="0.2">
      <c r="A133" s="119" t="s">
        <v>77</v>
      </c>
      <c r="B133" s="120" t="s">
        <v>195</v>
      </c>
      <c r="C133" s="217" t="s">
        <v>118</v>
      </c>
      <c r="D133" s="218" t="s">
        <v>119</v>
      </c>
      <c r="E133" s="123"/>
      <c r="F133" s="124"/>
      <c r="G133" s="125">
        <f t="shared" si="267"/>
        <v>0</v>
      </c>
      <c r="H133" s="123"/>
      <c r="I133" s="124"/>
      <c r="J133" s="125">
        <f t="shared" si="268"/>
        <v>0</v>
      </c>
      <c r="K133" s="123"/>
      <c r="L133" s="124"/>
      <c r="M133" s="125">
        <f t="shared" si="269"/>
        <v>0</v>
      </c>
      <c r="N133" s="123"/>
      <c r="O133" s="124"/>
      <c r="P133" s="125">
        <f t="shared" si="270"/>
        <v>0</v>
      </c>
      <c r="Q133" s="123"/>
      <c r="R133" s="124"/>
      <c r="S133" s="125">
        <f t="shared" si="271"/>
        <v>0</v>
      </c>
      <c r="T133" s="123"/>
      <c r="U133" s="124"/>
      <c r="V133" s="125">
        <f t="shared" si="272"/>
        <v>0</v>
      </c>
      <c r="W133" s="126">
        <f t="shared" si="273"/>
        <v>0</v>
      </c>
      <c r="X133" s="127">
        <f t="shared" si="274"/>
        <v>0</v>
      </c>
      <c r="Y133" s="127">
        <f t="shared" si="237"/>
        <v>0</v>
      </c>
      <c r="Z133" s="128" t="e">
        <f t="shared" si="238"/>
        <v>#DIV/0!</v>
      </c>
      <c r="AA133" s="129"/>
      <c r="AB133" s="131"/>
      <c r="AC133" s="131"/>
      <c r="AD133" s="131"/>
      <c r="AE133" s="131"/>
      <c r="AF133" s="131"/>
      <c r="AG133" s="131"/>
    </row>
    <row r="134" spans="1:33" ht="30" customHeight="1" x14ac:dyDescent="0.2">
      <c r="A134" s="132" t="s">
        <v>77</v>
      </c>
      <c r="B134" s="133" t="s">
        <v>196</v>
      </c>
      <c r="C134" s="219" t="s">
        <v>118</v>
      </c>
      <c r="D134" s="218" t="s">
        <v>119</v>
      </c>
      <c r="E134" s="149"/>
      <c r="F134" s="150"/>
      <c r="G134" s="151">
        <f t="shared" si="267"/>
        <v>0</v>
      </c>
      <c r="H134" s="149"/>
      <c r="I134" s="150"/>
      <c r="J134" s="151">
        <f t="shared" si="268"/>
        <v>0</v>
      </c>
      <c r="K134" s="149"/>
      <c r="L134" s="150"/>
      <c r="M134" s="151">
        <f t="shared" si="269"/>
        <v>0</v>
      </c>
      <c r="N134" s="149"/>
      <c r="O134" s="150"/>
      <c r="P134" s="151">
        <f t="shared" si="270"/>
        <v>0</v>
      </c>
      <c r="Q134" s="149"/>
      <c r="R134" s="150"/>
      <c r="S134" s="151">
        <f t="shared" si="271"/>
        <v>0</v>
      </c>
      <c r="T134" s="149"/>
      <c r="U134" s="150"/>
      <c r="V134" s="151">
        <f t="shared" si="272"/>
        <v>0</v>
      </c>
      <c r="W134" s="138">
        <f t="shared" si="273"/>
        <v>0</v>
      </c>
      <c r="X134" s="127">
        <f t="shared" si="274"/>
        <v>0</v>
      </c>
      <c r="Y134" s="127">
        <f t="shared" si="237"/>
        <v>0</v>
      </c>
      <c r="Z134" s="128" t="e">
        <f t="shared" si="238"/>
        <v>#DIV/0!</v>
      </c>
      <c r="AA134" s="152"/>
      <c r="AB134" s="131"/>
      <c r="AC134" s="131"/>
      <c r="AD134" s="131"/>
      <c r="AE134" s="131"/>
      <c r="AF134" s="131"/>
      <c r="AG134" s="131"/>
    </row>
    <row r="135" spans="1:33" ht="39.75" customHeight="1" x14ac:dyDescent="0.2">
      <c r="A135" s="431" t="s">
        <v>197</v>
      </c>
      <c r="B135" s="416"/>
      <c r="C135" s="416"/>
      <c r="D135" s="417"/>
      <c r="E135" s="189"/>
      <c r="F135" s="189"/>
      <c r="G135" s="172">
        <f>G123+G127+G131</f>
        <v>11700</v>
      </c>
      <c r="H135" s="189"/>
      <c r="I135" s="189"/>
      <c r="J135" s="172">
        <f>J123+J127+J131</f>
        <v>11700</v>
      </c>
      <c r="K135" s="189"/>
      <c r="L135" s="189"/>
      <c r="M135" s="172">
        <f>M123+M127+M131</f>
        <v>0</v>
      </c>
      <c r="N135" s="189"/>
      <c r="O135" s="189"/>
      <c r="P135" s="172">
        <f>P123+P127+P131</f>
        <v>0</v>
      </c>
      <c r="Q135" s="189"/>
      <c r="R135" s="189"/>
      <c r="S135" s="172">
        <f>S123+S127+S131</f>
        <v>0</v>
      </c>
      <c r="T135" s="189"/>
      <c r="U135" s="189"/>
      <c r="V135" s="172">
        <f t="shared" ref="V135:X135" si="275">V123+V127+V131</f>
        <v>0</v>
      </c>
      <c r="W135" s="191">
        <f t="shared" si="275"/>
        <v>11700</v>
      </c>
      <c r="X135" s="191">
        <f t="shared" si="275"/>
        <v>11700</v>
      </c>
      <c r="Y135" s="191">
        <f t="shared" si="237"/>
        <v>0</v>
      </c>
      <c r="Z135" s="191">
        <f t="shared" si="238"/>
        <v>0</v>
      </c>
      <c r="AA135" s="177"/>
      <c r="AB135" s="5"/>
      <c r="AC135" s="7"/>
      <c r="AD135" s="7"/>
      <c r="AE135" s="7"/>
      <c r="AF135" s="7"/>
      <c r="AG135" s="7"/>
    </row>
    <row r="136" spans="1:33" ht="30" customHeight="1" x14ac:dyDescent="0.2">
      <c r="A136" s="178" t="s">
        <v>72</v>
      </c>
      <c r="B136" s="179">
        <v>6</v>
      </c>
      <c r="C136" s="180" t="s">
        <v>198</v>
      </c>
      <c r="D136" s="181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6"/>
      <c r="X136" s="106"/>
      <c r="Y136" s="209"/>
      <c r="Z136" s="106"/>
      <c r="AA136" s="107"/>
      <c r="AB136" s="7"/>
      <c r="AC136" s="7"/>
      <c r="AD136" s="7"/>
      <c r="AE136" s="7"/>
      <c r="AF136" s="7"/>
      <c r="AG136" s="7"/>
    </row>
    <row r="137" spans="1:33" ht="30" customHeight="1" x14ac:dyDescent="0.2">
      <c r="A137" s="108" t="s">
        <v>74</v>
      </c>
      <c r="B137" s="155" t="s">
        <v>199</v>
      </c>
      <c r="C137" s="220" t="s">
        <v>200</v>
      </c>
      <c r="D137" s="111"/>
      <c r="E137" s="112">
        <f>SUM(E138:E170)</f>
        <v>302</v>
      </c>
      <c r="F137" s="113"/>
      <c r="G137" s="114">
        <f>SUM(G138:G170)</f>
        <v>53225</v>
      </c>
      <c r="H137" s="112">
        <f>SUM(H138:H170)</f>
        <v>302</v>
      </c>
      <c r="I137" s="113"/>
      <c r="J137" s="114">
        <f>SUM(J138:J170)</f>
        <v>53225</v>
      </c>
      <c r="K137" s="112">
        <f>SUM(K138:K170)</f>
        <v>0</v>
      </c>
      <c r="L137" s="113"/>
      <c r="M137" s="114">
        <f>SUM(M138:M170)</f>
        <v>0</v>
      </c>
      <c r="N137" s="112">
        <f>SUM(N138:N170)</f>
        <v>0</v>
      </c>
      <c r="O137" s="113"/>
      <c r="P137" s="114">
        <f>SUM(P138:P170)</f>
        <v>0</v>
      </c>
      <c r="Q137" s="112">
        <f>SUM(Q138:Q170)</f>
        <v>0</v>
      </c>
      <c r="R137" s="113"/>
      <c r="S137" s="114">
        <f>SUM(S138:S170)</f>
        <v>0</v>
      </c>
      <c r="T137" s="112">
        <f>SUM(T138:T170)</f>
        <v>0</v>
      </c>
      <c r="U137" s="113"/>
      <c r="V137" s="114">
        <f>SUM(V138:V170)</f>
        <v>0</v>
      </c>
      <c r="W137" s="114">
        <f>SUM(W138:W170)</f>
        <v>53225</v>
      </c>
      <c r="X137" s="114">
        <f>SUM(X138:X170)</f>
        <v>53225</v>
      </c>
      <c r="Y137" s="114">
        <f t="shared" ref="Y137:Y179" si="276">W137-X137</f>
        <v>0</v>
      </c>
      <c r="Z137" s="116">
        <f t="shared" ref="Z137:Z179" si="277">Y137/W137</f>
        <v>0</v>
      </c>
      <c r="AA137" s="117"/>
      <c r="AB137" s="118"/>
      <c r="AC137" s="118"/>
      <c r="AD137" s="118"/>
      <c r="AE137" s="118"/>
      <c r="AF137" s="118"/>
      <c r="AG137" s="118"/>
    </row>
    <row r="138" spans="1:33" ht="30" customHeight="1" x14ac:dyDescent="0.2">
      <c r="A138" s="119" t="s">
        <v>77</v>
      </c>
      <c r="B138" s="120" t="s">
        <v>201</v>
      </c>
      <c r="C138" s="360" t="s">
        <v>402</v>
      </c>
      <c r="D138" s="342" t="s">
        <v>112</v>
      </c>
      <c r="E138" s="343">
        <v>10</v>
      </c>
      <c r="F138" s="344">
        <v>210</v>
      </c>
      <c r="G138" s="125">
        <f t="shared" ref="G138:G139" si="278">E138*F138</f>
        <v>2100</v>
      </c>
      <c r="H138" s="343">
        <v>10</v>
      </c>
      <c r="I138" s="344">
        <v>210</v>
      </c>
      <c r="J138" s="125">
        <f t="shared" ref="J138:J139" si="279">H138*I138</f>
        <v>2100</v>
      </c>
      <c r="K138" s="123"/>
      <c r="L138" s="124"/>
      <c r="M138" s="125">
        <f t="shared" ref="M138:M139" si="280">K138*L138</f>
        <v>0</v>
      </c>
      <c r="N138" s="123"/>
      <c r="O138" s="124"/>
      <c r="P138" s="125">
        <f t="shared" ref="P138:P139" si="281">N138*O138</f>
        <v>0</v>
      </c>
      <c r="Q138" s="123"/>
      <c r="R138" s="124"/>
      <c r="S138" s="125">
        <f t="shared" ref="S138:S139" si="282">Q138*R138</f>
        <v>0</v>
      </c>
      <c r="T138" s="123"/>
      <c r="U138" s="124"/>
      <c r="V138" s="125">
        <f t="shared" ref="V138:V139" si="283">T138*U138</f>
        <v>0</v>
      </c>
      <c r="W138" s="126">
        <f t="shared" ref="W138:W139" si="284">G138+M138+S138</f>
        <v>2100</v>
      </c>
      <c r="X138" s="127">
        <f t="shared" ref="X138:X139" si="285">J138+P138+V138</f>
        <v>2100</v>
      </c>
      <c r="Y138" s="127">
        <f t="shared" si="276"/>
        <v>0</v>
      </c>
      <c r="Z138" s="128">
        <f t="shared" si="277"/>
        <v>0</v>
      </c>
      <c r="AA138" s="129"/>
      <c r="AB138" s="131"/>
      <c r="AC138" s="131"/>
      <c r="AD138" s="131"/>
      <c r="AE138" s="131"/>
      <c r="AF138" s="131"/>
      <c r="AG138" s="131"/>
    </row>
    <row r="139" spans="1:33" ht="30" customHeight="1" x14ac:dyDescent="0.2">
      <c r="A139" s="119" t="s">
        <v>77</v>
      </c>
      <c r="B139" s="120" t="s">
        <v>203</v>
      </c>
      <c r="C139" s="353" t="s">
        <v>403</v>
      </c>
      <c r="D139" s="342" t="s">
        <v>112</v>
      </c>
      <c r="E139" s="343">
        <v>8</v>
      </c>
      <c r="F139" s="344">
        <v>525</v>
      </c>
      <c r="G139" s="125">
        <f t="shared" si="278"/>
        <v>4200</v>
      </c>
      <c r="H139" s="343">
        <v>8</v>
      </c>
      <c r="I139" s="344">
        <v>525</v>
      </c>
      <c r="J139" s="125">
        <f t="shared" si="279"/>
        <v>4200</v>
      </c>
      <c r="K139" s="123"/>
      <c r="L139" s="124"/>
      <c r="M139" s="125">
        <f t="shared" si="280"/>
        <v>0</v>
      </c>
      <c r="N139" s="123"/>
      <c r="O139" s="124"/>
      <c r="P139" s="125">
        <f t="shared" si="281"/>
        <v>0</v>
      </c>
      <c r="Q139" s="123"/>
      <c r="R139" s="124"/>
      <c r="S139" s="125">
        <f t="shared" si="282"/>
        <v>0</v>
      </c>
      <c r="T139" s="123"/>
      <c r="U139" s="124"/>
      <c r="V139" s="125">
        <f t="shared" si="283"/>
        <v>0</v>
      </c>
      <c r="W139" s="126">
        <f t="shared" si="284"/>
        <v>4200</v>
      </c>
      <c r="X139" s="127">
        <f t="shared" si="285"/>
        <v>4200</v>
      </c>
      <c r="Y139" s="127">
        <f t="shared" si="276"/>
        <v>0</v>
      </c>
      <c r="Z139" s="128">
        <f t="shared" si="277"/>
        <v>0</v>
      </c>
      <c r="AA139" s="129"/>
      <c r="AB139" s="131"/>
      <c r="AC139" s="131"/>
      <c r="AD139" s="131"/>
      <c r="AE139" s="131"/>
      <c r="AF139" s="131"/>
      <c r="AG139" s="131"/>
    </row>
    <row r="140" spans="1:33" ht="30" customHeight="1" x14ac:dyDescent="0.2">
      <c r="A140" s="132" t="s">
        <v>77</v>
      </c>
      <c r="B140" s="120" t="s">
        <v>204</v>
      </c>
      <c r="C140" s="359" t="s">
        <v>404</v>
      </c>
      <c r="D140" s="342" t="s">
        <v>112</v>
      </c>
      <c r="E140" s="345">
        <v>5</v>
      </c>
      <c r="F140" s="346">
        <v>485</v>
      </c>
      <c r="G140" s="137">
        <f t="shared" ref="G140:G143" si="286">E140*F140</f>
        <v>2425</v>
      </c>
      <c r="H140" s="345">
        <v>5</v>
      </c>
      <c r="I140" s="346">
        <v>485</v>
      </c>
      <c r="J140" s="137">
        <f t="shared" ref="J140:J143" si="287">H140*I140</f>
        <v>2425</v>
      </c>
      <c r="K140" s="135"/>
      <c r="L140" s="136"/>
      <c r="M140" s="137">
        <f t="shared" ref="M140:M143" si="288">K140*L140</f>
        <v>0</v>
      </c>
      <c r="N140" s="135"/>
      <c r="O140" s="136"/>
      <c r="P140" s="137">
        <f t="shared" ref="P140:P143" si="289">N140*O140</f>
        <v>0</v>
      </c>
      <c r="Q140" s="135"/>
      <c r="R140" s="136"/>
      <c r="S140" s="137">
        <f t="shared" ref="S140:S143" si="290">Q140*R140</f>
        <v>0</v>
      </c>
      <c r="T140" s="135"/>
      <c r="U140" s="136"/>
      <c r="V140" s="137">
        <f t="shared" ref="V140:V143" si="291">T140*U140</f>
        <v>0</v>
      </c>
      <c r="W140" s="138">
        <f t="shared" ref="W140:W143" si="292">G140+M140+S140</f>
        <v>2425</v>
      </c>
      <c r="X140" s="127">
        <f t="shared" ref="X140:X143" si="293">J140+P140+V140</f>
        <v>2425</v>
      </c>
      <c r="Y140" s="127">
        <f t="shared" ref="Y140:Y143" si="294">W140-X140</f>
        <v>0</v>
      </c>
      <c r="Z140" s="128">
        <f t="shared" ref="Z140:Z143" si="295">Y140/W140</f>
        <v>0</v>
      </c>
      <c r="AA140" s="139"/>
      <c r="AB140" s="131"/>
      <c r="AC140" s="131"/>
      <c r="AD140" s="131"/>
      <c r="AE140" s="131"/>
      <c r="AF140" s="131"/>
      <c r="AG140" s="131"/>
    </row>
    <row r="141" spans="1:33" ht="30" customHeight="1" x14ac:dyDescent="0.2">
      <c r="A141" s="119" t="s">
        <v>77</v>
      </c>
      <c r="B141" s="120" t="s">
        <v>505</v>
      </c>
      <c r="C141" s="359" t="s">
        <v>405</v>
      </c>
      <c r="D141" s="342" t="s">
        <v>112</v>
      </c>
      <c r="E141" s="345">
        <v>5</v>
      </c>
      <c r="F141" s="346">
        <v>395</v>
      </c>
      <c r="G141" s="125">
        <f t="shared" si="286"/>
        <v>1975</v>
      </c>
      <c r="H141" s="345">
        <v>5</v>
      </c>
      <c r="I141" s="346">
        <v>395</v>
      </c>
      <c r="J141" s="125">
        <f t="shared" si="287"/>
        <v>1975</v>
      </c>
      <c r="K141" s="123"/>
      <c r="L141" s="124"/>
      <c r="M141" s="125">
        <f t="shared" si="288"/>
        <v>0</v>
      </c>
      <c r="N141" s="123"/>
      <c r="O141" s="124"/>
      <c r="P141" s="125">
        <f t="shared" si="289"/>
        <v>0</v>
      </c>
      <c r="Q141" s="123"/>
      <c r="R141" s="124"/>
      <c r="S141" s="125">
        <f t="shared" si="290"/>
        <v>0</v>
      </c>
      <c r="T141" s="123"/>
      <c r="U141" s="124"/>
      <c r="V141" s="125">
        <f t="shared" si="291"/>
        <v>0</v>
      </c>
      <c r="W141" s="126">
        <f t="shared" si="292"/>
        <v>1975</v>
      </c>
      <c r="X141" s="127">
        <f t="shared" si="293"/>
        <v>1975</v>
      </c>
      <c r="Y141" s="127">
        <f t="shared" si="294"/>
        <v>0</v>
      </c>
      <c r="Z141" s="128">
        <f t="shared" si="295"/>
        <v>0</v>
      </c>
      <c r="AA141" s="129"/>
      <c r="AB141" s="131"/>
      <c r="AC141" s="131"/>
      <c r="AD141" s="131"/>
      <c r="AE141" s="131"/>
      <c r="AF141" s="131"/>
      <c r="AG141" s="131"/>
    </row>
    <row r="142" spans="1:33" ht="30" customHeight="1" x14ac:dyDescent="0.2">
      <c r="A142" s="119" t="s">
        <v>77</v>
      </c>
      <c r="B142" s="120" t="s">
        <v>506</v>
      </c>
      <c r="C142" s="359" t="s">
        <v>406</v>
      </c>
      <c r="D142" s="342" t="s">
        <v>112</v>
      </c>
      <c r="E142" s="345">
        <v>3</v>
      </c>
      <c r="F142" s="346">
        <v>680</v>
      </c>
      <c r="G142" s="125">
        <f t="shared" si="286"/>
        <v>2040</v>
      </c>
      <c r="H142" s="345">
        <v>3</v>
      </c>
      <c r="I142" s="346">
        <v>680</v>
      </c>
      <c r="J142" s="125">
        <f t="shared" si="287"/>
        <v>2040</v>
      </c>
      <c r="K142" s="123"/>
      <c r="L142" s="124"/>
      <c r="M142" s="125">
        <f t="shared" si="288"/>
        <v>0</v>
      </c>
      <c r="N142" s="123"/>
      <c r="O142" s="124"/>
      <c r="P142" s="125">
        <f t="shared" si="289"/>
        <v>0</v>
      </c>
      <c r="Q142" s="123"/>
      <c r="R142" s="124"/>
      <c r="S142" s="125">
        <f t="shared" si="290"/>
        <v>0</v>
      </c>
      <c r="T142" s="123"/>
      <c r="U142" s="124"/>
      <c r="V142" s="125">
        <f t="shared" si="291"/>
        <v>0</v>
      </c>
      <c r="W142" s="126">
        <f t="shared" si="292"/>
        <v>2040</v>
      </c>
      <c r="X142" s="127">
        <f t="shared" si="293"/>
        <v>2040</v>
      </c>
      <c r="Y142" s="127">
        <f t="shared" si="294"/>
        <v>0</v>
      </c>
      <c r="Z142" s="128">
        <f t="shared" si="295"/>
        <v>0</v>
      </c>
      <c r="AA142" s="129"/>
      <c r="AB142" s="131"/>
      <c r="AC142" s="131"/>
      <c r="AD142" s="131"/>
      <c r="AE142" s="131"/>
      <c r="AF142" s="131"/>
      <c r="AG142" s="131"/>
    </row>
    <row r="143" spans="1:33" ht="30" customHeight="1" x14ac:dyDescent="0.2">
      <c r="A143" s="119" t="s">
        <v>77</v>
      </c>
      <c r="B143" s="120" t="s">
        <v>507</v>
      </c>
      <c r="C143" s="359" t="s">
        <v>407</v>
      </c>
      <c r="D143" s="342" t="s">
        <v>112</v>
      </c>
      <c r="E143" s="345">
        <v>20</v>
      </c>
      <c r="F143" s="346">
        <v>76</v>
      </c>
      <c r="G143" s="125">
        <f t="shared" si="286"/>
        <v>1520</v>
      </c>
      <c r="H143" s="345">
        <v>20</v>
      </c>
      <c r="I143" s="346">
        <v>76</v>
      </c>
      <c r="J143" s="125">
        <f t="shared" si="287"/>
        <v>1520</v>
      </c>
      <c r="K143" s="123"/>
      <c r="L143" s="124"/>
      <c r="M143" s="125">
        <f t="shared" si="288"/>
        <v>0</v>
      </c>
      <c r="N143" s="123"/>
      <c r="O143" s="124"/>
      <c r="P143" s="125">
        <f t="shared" si="289"/>
        <v>0</v>
      </c>
      <c r="Q143" s="123"/>
      <c r="R143" s="124"/>
      <c r="S143" s="125">
        <f t="shared" si="290"/>
        <v>0</v>
      </c>
      <c r="T143" s="123"/>
      <c r="U143" s="124"/>
      <c r="V143" s="125">
        <f t="shared" si="291"/>
        <v>0</v>
      </c>
      <c r="W143" s="126">
        <f t="shared" si="292"/>
        <v>1520</v>
      </c>
      <c r="X143" s="127">
        <f t="shared" si="293"/>
        <v>1520</v>
      </c>
      <c r="Y143" s="127">
        <f t="shared" si="294"/>
        <v>0</v>
      </c>
      <c r="Z143" s="128">
        <f t="shared" si="295"/>
        <v>0</v>
      </c>
      <c r="AA143" s="129"/>
      <c r="AB143" s="131"/>
      <c r="AC143" s="131"/>
      <c r="AD143" s="131"/>
      <c r="AE143" s="131"/>
      <c r="AF143" s="131"/>
      <c r="AG143" s="131"/>
    </row>
    <row r="144" spans="1:33" ht="30" customHeight="1" x14ac:dyDescent="0.2">
      <c r="A144" s="132" t="s">
        <v>77</v>
      </c>
      <c r="B144" s="120" t="s">
        <v>508</v>
      </c>
      <c r="C144" s="359" t="s">
        <v>408</v>
      </c>
      <c r="D144" s="342" t="s">
        <v>112</v>
      </c>
      <c r="E144" s="345">
        <v>25</v>
      </c>
      <c r="F144" s="346">
        <v>112</v>
      </c>
      <c r="G144" s="137">
        <f t="shared" ref="G144:G151" si="296">E144*F144</f>
        <v>2800</v>
      </c>
      <c r="H144" s="345">
        <v>25</v>
      </c>
      <c r="I144" s="346">
        <v>112</v>
      </c>
      <c r="J144" s="137">
        <f t="shared" ref="J144:J151" si="297">H144*I144</f>
        <v>2800</v>
      </c>
      <c r="K144" s="135"/>
      <c r="L144" s="136"/>
      <c r="M144" s="137">
        <f t="shared" ref="M144:M151" si="298">K144*L144</f>
        <v>0</v>
      </c>
      <c r="N144" s="135"/>
      <c r="O144" s="136"/>
      <c r="P144" s="137">
        <f t="shared" ref="P144:P151" si="299">N144*O144</f>
        <v>0</v>
      </c>
      <c r="Q144" s="135"/>
      <c r="R144" s="136"/>
      <c r="S144" s="137">
        <f t="shared" ref="S144:S151" si="300">Q144*R144</f>
        <v>0</v>
      </c>
      <c r="T144" s="135"/>
      <c r="U144" s="136"/>
      <c r="V144" s="137">
        <f t="shared" ref="V144:V151" si="301">T144*U144</f>
        <v>0</v>
      </c>
      <c r="W144" s="138">
        <f t="shared" ref="W144:W151" si="302">G144+M144+S144</f>
        <v>2800</v>
      </c>
      <c r="X144" s="127">
        <f t="shared" ref="X144:X151" si="303">J144+P144+V144</f>
        <v>2800</v>
      </c>
      <c r="Y144" s="127">
        <f t="shared" ref="Y144:Y151" si="304">W144-X144</f>
        <v>0</v>
      </c>
      <c r="Z144" s="128">
        <f t="shared" ref="Z144:Z151" si="305">Y144/W144</f>
        <v>0</v>
      </c>
      <c r="AA144" s="139"/>
      <c r="AB144" s="131"/>
      <c r="AC144" s="131"/>
      <c r="AD144" s="131"/>
      <c r="AE144" s="131"/>
      <c r="AF144" s="131"/>
      <c r="AG144" s="131"/>
    </row>
    <row r="145" spans="1:33" ht="30" customHeight="1" x14ac:dyDescent="0.2">
      <c r="A145" s="119" t="s">
        <v>77</v>
      </c>
      <c r="B145" s="120" t="s">
        <v>509</v>
      </c>
      <c r="C145" s="359" t="s">
        <v>409</v>
      </c>
      <c r="D145" s="342" t="s">
        <v>112</v>
      </c>
      <c r="E145" s="345">
        <v>8</v>
      </c>
      <c r="F145" s="346">
        <v>70</v>
      </c>
      <c r="G145" s="125">
        <f t="shared" si="296"/>
        <v>560</v>
      </c>
      <c r="H145" s="345">
        <v>8</v>
      </c>
      <c r="I145" s="346">
        <v>70</v>
      </c>
      <c r="J145" s="125">
        <f t="shared" si="297"/>
        <v>560</v>
      </c>
      <c r="K145" s="123"/>
      <c r="L145" s="124"/>
      <c r="M145" s="125">
        <f t="shared" si="298"/>
        <v>0</v>
      </c>
      <c r="N145" s="123"/>
      <c r="O145" s="124"/>
      <c r="P145" s="125">
        <f t="shared" si="299"/>
        <v>0</v>
      </c>
      <c r="Q145" s="123"/>
      <c r="R145" s="124"/>
      <c r="S145" s="125">
        <f t="shared" si="300"/>
        <v>0</v>
      </c>
      <c r="T145" s="123"/>
      <c r="U145" s="124"/>
      <c r="V145" s="125">
        <f t="shared" si="301"/>
        <v>0</v>
      </c>
      <c r="W145" s="126">
        <f t="shared" si="302"/>
        <v>560</v>
      </c>
      <c r="X145" s="127">
        <f t="shared" si="303"/>
        <v>560</v>
      </c>
      <c r="Y145" s="127">
        <f t="shared" si="304"/>
        <v>0</v>
      </c>
      <c r="Z145" s="128">
        <f t="shared" si="305"/>
        <v>0</v>
      </c>
      <c r="AA145" s="129"/>
      <c r="AB145" s="131"/>
      <c r="AC145" s="131"/>
      <c r="AD145" s="131"/>
      <c r="AE145" s="131"/>
      <c r="AF145" s="131"/>
      <c r="AG145" s="131"/>
    </row>
    <row r="146" spans="1:33" ht="30" customHeight="1" x14ac:dyDescent="0.2">
      <c r="A146" s="119" t="s">
        <v>77</v>
      </c>
      <c r="B146" s="120" t="s">
        <v>510</v>
      </c>
      <c r="C146" s="359" t="s">
        <v>410</v>
      </c>
      <c r="D146" s="342" t="s">
        <v>112</v>
      </c>
      <c r="E146" s="345">
        <v>4</v>
      </c>
      <c r="F146" s="346">
        <v>450</v>
      </c>
      <c r="G146" s="125">
        <f t="shared" si="296"/>
        <v>1800</v>
      </c>
      <c r="H146" s="345">
        <v>4</v>
      </c>
      <c r="I146" s="346">
        <v>450</v>
      </c>
      <c r="J146" s="125">
        <f t="shared" si="297"/>
        <v>1800</v>
      </c>
      <c r="K146" s="123"/>
      <c r="L146" s="124"/>
      <c r="M146" s="125">
        <f t="shared" si="298"/>
        <v>0</v>
      </c>
      <c r="N146" s="123"/>
      <c r="O146" s="124"/>
      <c r="P146" s="125">
        <f t="shared" si="299"/>
        <v>0</v>
      </c>
      <c r="Q146" s="123"/>
      <c r="R146" s="124"/>
      <c r="S146" s="125">
        <f t="shared" si="300"/>
        <v>0</v>
      </c>
      <c r="T146" s="123"/>
      <c r="U146" s="124"/>
      <c r="V146" s="125">
        <f t="shared" si="301"/>
        <v>0</v>
      </c>
      <c r="W146" s="126">
        <f t="shared" si="302"/>
        <v>1800</v>
      </c>
      <c r="X146" s="127">
        <f t="shared" si="303"/>
        <v>1800</v>
      </c>
      <c r="Y146" s="127">
        <f t="shared" si="304"/>
        <v>0</v>
      </c>
      <c r="Z146" s="128">
        <f t="shared" si="305"/>
        <v>0</v>
      </c>
      <c r="AA146" s="129"/>
      <c r="AB146" s="131"/>
      <c r="AC146" s="131"/>
      <c r="AD146" s="131"/>
      <c r="AE146" s="131"/>
      <c r="AF146" s="131"/>
      <c r="AG146" s="131"/>
    </row>
    <row r="147" spans="1:33" ht="30" customHeight="1" x14ac:dyDescent="0.2">
      <c r="A147" s="119" t="s">
        <v>77</v>
      </c>
      <c r="B147" s="120" t="s">
        <v>511</v>
      </c>
      <c r="C147" s="359" t="s">
        <v>411</v>
      </c>
      <c r="D147" s="342" t="s">
        <v>112</v>
      </c>
      <c r="E147" s="345">
        <v>8</v>
      </c>
      <c r="F147" s="346">
        <v>230</v>
      </c>
      <c r="G147" s="125">
        <f t="shared" si="296"/>
        <v>1840</v>
      </c>
      <c r="H147" s="345">
        <v>8</v>
      </c>
      <c r="I147" s="346">
        <v>230</v>
      </c>
      <c r="J147" s="125">
        <f t="shared" si="297"/>
        <v>1840</v>
      </c>
      <c r="K147" s="123"/>
      <c r="L147" s="124"/>
      <c r="M147" s="125">
        <f t="shared" si="298"/>
        <v>0</v>
      </c>
      <c r="N147" s="123"/>
      <c r="O147" s="124"/>
      <c r="P147" s="125">
        <f t="shared" si="299"/>
        <v>0</v>
      </c>
      <c r="Q147" s="123"/>
      <c r="R147" s="124"/>
      <c r="S147" s="125">
        <f t="shared" si="300"/>
        <v>0</v>
      </c>
      <c r="T147" s="123"/>
      <c r="U147" s="124"/>
      <c r="V147" s="125">
        <f t="shared" si="301"/>
        <v>0</v>
      </c>
      <c r="W147" s="126">
        <f t="shared" si="302"/>
        <v>1840</v>
      </c>
      <c r="X147" s="127">
        <f t="shared" si="303"/>
        <v>1840</v>
      </c>
      <c r="Y147" s="127">
        <f t="shared" si="304"/>
        <v>0</v>
      </c>
      <c r="Z147" s="128">
        <f t="shared" si="305"/>
        <v>0</v>
      </c>
      <c r="AA147" s="129"/>
      <c r="AB147" s="131"/>
      <c r="AC147" s="131"/>
      <c r="AD147" s="131"/>
      <c r="AE147" s="131"/>
      <c r="AF147" s="131"/>
      <c r="AG147" s="131"/>
    </row>
    <row r="148" spans="1:33" ht="30" customHeight="1" x14ac:dyDescent="0.2">
      <c r="A148" s="132" t="s">
        <v>77</v>
      </c>
      <c r="B148" s="120" t="s">
        <v>512</v>
      </c>
      <c r="C148" s="359" t="s">
        <v>412</v>
      </c>
      <c r="D148" s="342" t="s">
        <v>112</v>
      </c>
      <c r="E148" s="345">
        <v>15</v>
      </c>
      <c r="F148" s="346">
        <v>45</v>
      </c>
      <c r="G148" s="137">
        <f t="shared" si="296"/>
        <v>675</v>
      </c>
      <c r="H148" s="345">
        <v>15</v>
      </c>
      <c r="I148" s="346">
        <v>45</v>
      </c>
      <c r="J148" s="137">
        <f t="shared" si="297"/>
        <v>675</v>
      </c>
      <c r="K148" s="135"/>
      <c r="L148" s="136"/>
      <c r="M148" s="137">
        <f t="shared" si="298"/>
        <v>0</v>
      </c>
      <c r="N148" s="135"/>
      <c r="O148" s="136"/>
      <c r="P148" s="137">
        <f t="shared" si="299"/>
        <v>0</v>
      </c>
      <c r="Q148" s="135"/>
      <c r="R148" s="136"/>
      <c r="S148" s="137">
        <f t="shared" si="300"/>
        <v>0</v>
      </c>
      <c r="T148" s="135"/>
      <c r="U148" s="136"/>
      <c r="V148" s="137">
        <f t="shared" si="301"/>
        <v>0</v>
      </c>
      <c r="W148" s="138">
        <f t="shared" si="302"/>
        <v>675</v>
      </c>
      <c r="X148" s="127">
        <f t="shared" si="303"/>
        <v>675</v>
      </c>
      <c r="Y148" s="127">
        <f t="shared" si="304"/>
        <v>0</v>
      </c>
      <c r="Z148" s="128">
        <f t="shared" si="305"/>
        <v>0</v>
      </c>
      <c r="AA148" s="139"/>
      <c r="AB148" s="131"/>
      <c r="AC148" s="131"/>
      <c r="AD148" s="131"/>
      <c r="AE148" s="131"/>
      <c r="AF148" s="131"/>
      <c r="AG148" s="131"/>
    </row>
    <row r="149" spans="1:33" ht="30" customHeight="1" x14ac:dyDescent="0.2">
      <c r="A149" s="119" t="s">
        <v>77</v>
      </c>
      <c r="B149" s="120" t="s">
        <v>513</v>
      </c>
      <c r="C149" s="359" t="s">
        <v>413</v>
      </c>
      <c r="D149" s="342" t="s">
        <v>112</v>
      </c>
      <c r="E149" s="345">
        <v>15</v>
      </c>
      <c r="F149" s="346">
        <v>75</v>
      </c>
      <c r="G149" s="125">
        <f t="shared" si="296"/>
        <v>1125</v>
      </c>
      <c r="H149" s="345">
        <v>15</v>
      </c>
      <c r="I149" s="346">
        <v>75</v>
      </c>
      <c r="J149" s="125">
        <f t="shared" si="297"/>
        <v>1125</v>
      </c>
      <c r="K149" s="123"/>
      <c r="L149" s="124"/>
      <c r="M149" s="125">
        <f t="shared" si="298"/>
        <v>0</v>
      </c>
      <c r="N149" s="123"/>
      <c r="O149" s="124"/>
      <c r="P149" s="125">
        <f t="shared" si="299"/>
        <v>0</v>
      </c>
      <c r="Q149" s="123"/>
      <c r="R149" s="124"/>
      <c r="S149" s="125">
        <f t="shared" si="300"/>
        <v>0</v>
      </c>
      <c r="T149" s="123"/>
      <c r="U149" s="124"/>
      <c r="V149" s="125">
        <f t="shared" si="301"/>
        <v>0</v>
      </c>
      <c r="W149" s="126">
        <f t="shared" si="302"/>
        <v>1125</v>
      </c>
      <c r="X149" s="127">
        <f t="shared" si="303"/>
        <v>1125</v>
      </c>
      <c r="Y149" s="127">
        <f t="shared" si="304"/>
        <v>0</v>
      </c>
      <c r="Z149" s="128">
        <f t="shared" si="305"/>
        <v>0</v>
      </c>
      <c r="AA149" s="129"/>
      <c r="AB149" s="131"/>
      <c r="AC149" s="131"/>
      <c r="AD149" s="131"/>
      <c r="AE149" s="131"/>
      <c r="AF149" s="131"/>
      <c r="AG149" s="131"/>
    </row>
    <row r="150" spans="1:33" ht="30" customHeight="1" x14ac:dyDescent="0.2">
      <c r="A150" s="119" t="s">
        <v>77</v>
      </c>
      <c r="B150" s="120" t="s">
        <v>514</v>
      </c>
      <c r="C150" s="359" t="s">
        <v>414</v>
      </c>
      <c r="D150" s="342" t="s">
        <v>112</v>
      </c>
      <c r="E150" s="345">
        <v>15</v>
      </c>
      <c r="F150" s="346">
        <v>70</v>
      </c>
      <c r="G150" s="125">
        <f t="shared" si="296"/>
        <v>1050</v>
      </c>
      <c r="H150" s="345">
        <v>15</v>
      </c>
      <c r="I150" s="346">
        <v>70</v>
      </c>
      <c r="J150" s="125">
        <f t="shared" si="297"/>
        <v>1050</v>
      </c>
      <c r="K150" s="123"/>
      <c r="L150" s="124"/>
      <c r="M150" s="125">
        <f t="shared" si="298"/>
        <v>0</v>
      </c>
      <c r="N150" s="123"/>
      <c r="O150" s="124"/>
      <c r="P150" s="125">
        <f t="shared" si="299"/>
        <v>0</v>
      </c>
      <c r="Q150" s="123"/>
      <c r="R150" s="124"/>
      <c r="S150" s="125">
        <f t="shared" si="300"/>
        <v>0</v>
      </c>
      <c r="T150" s="123"/>
      <c r="U150" s="124"/>
      <c r="V150" s="125">
        <f t="shared" si="301"/>
        <v>0</v>
      </c>
      <c r="W150" s="126">
        <f t="shared" si="302"/>
        <v>1050</v>
      </c>
      <c r="X150" s="127">
        <f t="shared" si="303"/>
        <v>1050</v>
      </c>
      <c r="Y150" s="127">
        <f t="shared" si="304"/>
        <v>0</v>
      </c>
      <c r="Z150" s="128">
        <f t="shared" si="305"/>
        <v>0</v>
      </c>
      <c r="AA150" s="129"/>
      <c r="AB150" s="131"/>
      <c r="AC150" s="131"/>
      <c r="AD150" s="131"/>
      <c r="AE150" s="131"/>
      <c r="AF150" s="131"/>
      <c r="AG150" s="131"/>
    </row>
    <row r="151" spans="1:33" ht="30" customHeight="1" x14ac:dyDescent="0.2">
      <c r="A151" s="119" t="s">
        <v>77</v>
      </c>
      <c r="B151" s="120" t="s">
        <v>515</v>
      </c>
      <c r="C151" s="359" t="s">
        <v>415</v>
      </c>
      <c r="D151" s="342" t="s">
        <v>112</v>
      </c>
      <c r="E151" s="345">
        <v>15</v>
      </c>
      <c r="F151" s="346">
        <v>25</v>
      </c>
      <c r="G151" s="125">
        <f t="shared" si="296"/>
        <v>375</v>
      </c>
      <c r="H151" s="345">
        <v>15</v>
      </c>
      <c r="I151" s="346">
        <v>25</v>
      </c>
      <c r="J151" s="125">
        <f t="shared" si="297"/>
        <v>375</v>
      </c>
      <c r="K151" s="123"/>
      <c r="L151" s="124"/>
      <c r="M151" s="125">
        <f t="shared" si="298"/>
        <v>0</v>
      </c>
      <c r="N151" s="123"/>
      <c r="O151" s="124"/>
      <c r="P151" s="125">
        <f t="shared" si="299"/>
        <v>0</v>
      </c>
      <c r="Q151" s="123"/>
      <c r="R151" s="124"/>
      <c r="S151" s="125">
        <f t="shared" si="300"/>
        <v>0</v>
      </c>
      <c r="T151" s="123"/>
      <c r="U151" s="124"/>
      <c r="V151" s="125">
        <f t="shared" si="301"/>
        <v>0</v>
      </c>
      <c r="W151" s="126">
        <f t="shared" si="302"/>
        <v>375</v>
      </c>
      <c r="X151" s="127">
        <f t="shared" si="303"/>
        <v>375</v>
      </c>
      <c r="Y151" s="127">
        <f t="shared" si="304"/>
        <v>0</v>
      </c>
      <c r="Z151" s="128">
        <f t="shared" si="305"/>
        <v>0</v>
      </c>
      <c r="AA151" s="129"/>
      <c r="AB151" s="131"/>
      <c r="AC151" s="131"/>
      <c r="AD151" s="131"/>
      <c r="AE151" s="131"/>
      <c r="AF151" s="131"/>
      <c r="AG151" s="131"/>
    </row>
    <row r="152" spans="1:33" ht="30" customHeight="1" x14ac:dyDescent="0.2">
      <c r="A152" s="132" t="s">
        <v>77</v>
      </c>
      <c r="B152" s="120" t="s">
        <v>516</v>
      </c>
      <c r="C152" s="359" t="s">
        <v>416</v>
      </c>
      <c r="D152" s="342" t="s">
        <v>112</v>
      </c>
      <c r="E152" s="345">
        <v>1</v>
      </c>
      <c r="F152" s="346">
        <v>270</v>
      </c>
      <c r="G152" s="137">
        <f t="shared" ref="G152:G167" si="306">E152*F152</f>
        <v>270</v>
      </c>
      <c r="H152" s="345">
        <v>1</v>
      </c>
      <c r="I152" s="346">
        <v>270</v>
      </c>
      <c r="J152" s="137">
        <f t="shared" ref="J152:J167" si="307">H152*I152</f>
        <v>270</v>
      </c>
      <c r="K152" s="135"/>
      <c r="L152" s="136"/>
      <c r="M152" s="137">
        <f t="shared" ref="M152:M167" si="308">K152*L152</f>
        <v>0</v>
      </c>
      <c r="N152" s="135"/>
      <c r="O152" s="136"/>
      <c r="P152" s="137">
        <f t="shared" ref="P152:P167" si="309">N152*O152</f>
        <v>0</v>
      </c>
      <c r="Q152" s="135"/>
      <c r="R152" s="136"/>
      <c r="S152" s="137">
        <f t="shared" ref="S152:S167" si="310">Q152*R152</f>
        <v>0</v>
      </c>
      <c r="T152" s="135"/>
      <c r="U152" s="136"/>
      <c r="V152" s="137">
        <f t="shared" ref="V152:V167" si="311">T152*U152</f>
        <v>0</v>
      </c>
      <c r="W152" s="138">
        <f t="shared" ref="W152:W167" si="312">G152+M152+S152</f>
        <v>270</v>
      </c>
      <c r="X152" s="127">
        <f t="shared" ref="X152:X167" si="313">J152+P152+V152</f>
        <v>270</v>
      </c>
      <c r="Y152" s="127">
        <f t="shared" ref="Y152:Y167" si="314">W152-X152</f>
        <v>0</v>
      </c>
      <c r="Z152" s="128">
        <f t="shared" ref="Z152:Z167" si="315">Y152/W152</f>
        <v>0</v>
      </c>
      <c r="AA152" s="139"/>
      <c r="AB152" s="131"/>
      <c r="AC152" s="131"/>
      <c r="AD152" s="131"/>
      <c r="AE152" s="131"/>
      <c r="AF152" s="131"/>
      <c r="AG152" s="131"/>
    </row>
    <row r="153" spans="1:33" ht="30" customHeight="1" x14ac:dyDescent="0.2">
      <c r="A153" s="119" t="s">
        <v>77</v>
      </c>
      <c r="B153" s="120" t="s">
        <v>517</v>
      </c>
      <c r="C153" s="359" t="s">
        <v>417</v>
      </c>
      <c r="D153" s="342" t="s">
        <v>112</v>
      </c>
      <c r="E153" s="345">
        <v>5</v>
      </c>
      <c r="F153" s="346">
        <v>245</v>
      </c>
      <c r="G153" s="125">
        <f t="shared" si="306"/>
        <v>1225</v>
      </c>
      <c r="H153" s="345">
        <v>5</v>
      </c>
      <c r="I153" s="346">
        <v>245</v>
      </c>
      <c r="J153" s="125">
        <f t="shared" si="307"/>
        <v>1225</v>
      </c>
      <c r="K153" s="123"/>
      <c r="L153" s="124"/>
      <c r="M153" s="125">
        <f t="shared" si="308"/>
        <v>0</v>
      </c>
      <c r="N153" s="123"/>
      <c r="O153" s="124"/>
      <c r="P153" s="125">
        <f t="shared" si="309"/>
        <v>0</v>
      </c>
      <c r="Q153" s="123"/>
      <c r="R153" s="124"/>
      <c r="S153" s="125">
        <f t="shared" si="310"/>
        <v>0</v>
      </c>
      <c r="T153" s="123"/>
      <c r="U153" s="124"/>
      <c r="V153" s="125">
        <f t="shared" si="311"/>
        <v>0</v>
      </c>
      <c r="W153" s="126">
        <f t="shared" si="312"/>
        <v>1225</v>
      </c>
      <c r="X153" s="127">
        <f t="shared" si="313"/>
        <v>1225</v>
      </c>
      <c r="Y153" s="127">
        <f t="shared" si="314"/>
        <v>0</v>
      </c>
      <c r="Z153" s="128">
        <f t="shared" si="315"/>
        <v>0</v>
      </c>
      <c r="AA153" s="129"/>
      <c r="AB153" s="131"/>
      <c r="AC153" s="131"/>
      <c r="AD153" s="131"/>
      <c r="AE153" s="131"/>
      <c r="AF153" s="131"/>
      <c r="AG153" s="131"/>
    </row>
    <row r="154" spans="1:33" ht="30" customHeight="1" x14ac:dyDescent="0.2">
      <c r="A154" s="119" t="s">
        <v>77</v>
      </c>
      <c r="B154" s="120" t="s">
        <v>518</v>
      </c>
      <c r="C154" s="359" t="s">
        <v>418</v>
      </c>
      <c r="D154" s="342" t="s">
        <v>112</v>
      </c>
      <c r="E154" s="345">
        <v>15</v>
      </c>
      <c r="F154" s="346">
        <v>130</v>
      </c>
      <c r="G154" s="125">
        <f t="shared" si="306"/>
        <v>1950</v>
      </c>
      <c r="H154" s="345">
        <v>15</v>
      </c>
      <c r="I154" s="346">
        <v>130</v>
      </c>
      <c r="J154" s="125">
        <f t="shared" si="307"/>
        <v>1950</v>
      </c>
      <c r="K154" s="123"/>
      <c r="L154" s="124"/>
      <c r="M154" s="125">
        <f t="shared" si="308"/>
        <v>0</v>
      </c>
      <c r="N154" s="123"/>
      <c r="O154" s="124"/>
      <c r="P154" s="125">
        <f t="shared" si="309"/>
        <v>0</v>
      </c>
      <c r="Q154" s="123"/>
      <c r="R154" s="124"/>
      <c r="S154" s="125">
        <f t="shared" si="310"/>
        <v>0</v>
      </c>
      <c r="T154" s="123"/>
      <c r="U154" s="124"/>
      <c r="V154" s="125">
        <f t="shared" si="311"/>
        <v>0</v>
      </c>
      <c r="W154" s="126">
        <f t="shared" si="312"/>
        <v>1950</v>
      </c>
      <c r="X154" s="127">
        <f t="shared" si="313"/>
        <v>1950</v>
      </c>
      <c r="Y154" s="127">
        <f t="shared" si="314"/>
        <v>0</v>
      </c>
      <c r="Z154" s="128">
        <f t="shared" si="315"/>
        <v>0</v>
      </c>
      <c r="AA154" s="129"/>
      <c r="AB154" s="131"/>
      <c r="AC154" s="131"/>
      <c r="AD154" s="131"/>
      <c r="AE154" s="131"/>
      <c r="AF154" s="131"/>
      <c r="AG154" s="131"/>
    </row>
    <row r="155" spans="1:33" ht="30" customHeight="1" x14ac:dyDescent="0.2">
      <c r="A155" s="119" t="s">
        <v>77</v>
      </c>
      <c r="B155" s="120" t="s">
        <v>519</v>
      </c>
      <c r="C155" s="359" t="s">
        <v>419</v>
      </c>
      <c r="D155" s="342" t="s">
        <v>112</v>
      </c>
      <c r="E155" s="345">
        <v>15</v>
      </c>
      <c r="F155" s="346">
        <v>115</v>
      </c>
      <c r="G155" s="125">
        <f t="shared" si="306"/>
        <v>1725</v>
      </c>
      <c r="H155" s="345">
        <v>15</v>
      </c>
      <c r="I155" s="346">
        <v>115</v>
      </c>
      <c r="J155" s="125">
        <f t="shared" si="307"/>
        <v>1725</v>
      </c>
      <c r="K155" s="123"/>
      <c r="L155" s="124"/>
      <c r="M155" s="125">
        <f t="shared" si="308"/>
        <v>0</v>
      </c>
      <c r="N155" s="123"/>
      <c r="O155" s="124"/>
      <c r="P155" s="125">
        <f t="shared" si="309"/>
        <v>0</v>
      </c>
      <c r="Q155" s="123"/>
      <c r="R155" s="124"/>
      <c r="S155" s="125">
        <f t="shared" si="310"/>
        <v>0</v>
      </c>
      <c r="T155" s="123"/>
      <c r="U155" s="124"/>
      <c r="V155" s="125">
        <f t="shared" si="311"/>
        <v>0</v>
      </c>
      <c r="W155" s="126">
        <f t="shared" si="312"/>
        <v>1725</v>
      </c>
      <c r="X155" s="127">
        <f t="shared" si="313"/>
        <v>1725</v>
      </c>
      <c r="Y155" s="127">
        <f t="shared" si="314"/>
        <v>0</v>
      </c>
      <c r="Z155" s="128">
        <f t="shared" si="315"/>
        <v>0</v>
      </c>
      <c r="AA155" s="129"/>
      <c r="AB155" s="131"/>
      <c r="AC155" s="131"/>
      <c r="AD155" s="131"/>
      <c r="AE155" s="131"/>
      <c r="AF155" s="131"/>
      <c r="AG155" s="131"/>
    </row>
    <row r="156" spans="1:33" ht="30" customHeight="1" x14ac:dyDescent="0.2">
      <c r="A156" s="132" t="s">
        <v>77</v>
      </c>
      <c r="B156" s="120" t="s">
        <v>520</v>
      </c>
      <c r="C156" s="359" t="s">
        <v>420</v>
      </c>
      <c r="D156" s="342" t="s">
        <v>112</v>
      </c>
      <c r="E156" s="345">
        <v>2</v>
      </c>
      <c r="F156" s="346">
        <v>300</v>
      </c>
      <c r="G156" s="137">
        <f t="shared" si="306"/>
        <v>600</v>
      </c>
      <c r="H156" s="345">
        <v>2</v>
      </c>
      <c r="I156" s="346">
        <v>300</v>
      </c>
      <c r="J156" s="137">
        <f t="shared" si="307"/>
        <v>600</v>
      </c>
      <c r="K156" s="135"/>
      <c r="L156" s="136"/>
      <c r="M156" s="137">
        <f t="shared" si="308"/>
        <v>0</v>
      </c>
      <c r="N156" s="135"/>
      <c r="O156" s="136"/>
      <c r="P156" s="137">
        <f t="shared" si="309"/>
        <v>0</v>
      </c>
      <c r="Q156" s="135"/>
      <c r="R156" s="136"/>
      <c r="S156" s="137">
        <f t="shared" si="310"/>
        <v>0</v>
      </c>
      <c r="T156" s="135"/>
      <c r="U156" s="136"/>
      <c r="V156" s="137">
        <f t="shared" si="311"/>
        <v>0</v>
      </c>
      <c r="W156" s="138">
        <f t="shared" si="312"/>
        <v>600</v>
      </c>
      <c r="X156" s="127">
        <f t="shared" si="313"/>
        <v>600</v>
      </c>
      <c r="Y156" s="127">
        <f t="shared" si="314"/>
        <v>0</v>
      </c>
      <c r="Z156" s="128">
        <f t="shared" si="315"/>
        <v>0</v>
      </c>
      <c r="AA156" s="139"/>
      <c r="AB156" s="131"/>
      <c r="AC156" s="131"/>
      <c r="AD156" s="131"/>
      <c r="AE156" s="131"/>
      <c r="AF156" s="131"/>
      <c r="AG156" s="131"/>
    </row>
    <row r="157" spans="1:33" ht="30" customHeight="1" x14ac:dyDescent="0.2">
      <c r="A157" s="119" t="s">
        <v>77</v>
      </c>
      <c r="B157" s="120" t="s">
        <v>521</v>
      </c>
      <c r="C157" s="359" t="s">
        <v>421</v>
      </c>
      <c r="D157" s="342" t="s">
        <v>112</v>
      </c>
      <c r="E157" s="345">
        <v>5</v>
      </c>
      <c r="F157" s="346">
        <v>65</v>
      </c>
      <c r="G157" s="125">
        <f t="shared" si="306"/>
        <v>325</v>
      </c>
      <c r="H157" s="345">
        <v>5</v>
      </c>
      <c r="I157" s="346">
        <v>65</v>
      </c>
      <c r="J157" s="125">
        <f t="shared" si="307"/>
        <v>325</v>
      </c>
      <c r="K157" s="123"/>
      <c r="L157" s="124"/>
      <c r="M157" s="125">
        <f t="shared" si="308"/>
        <v>0</v>
      </c>
      <c r="N157" s="123"/>
      <c r="O157" s="124"/>
      <c r="P157" s="125">
        <f t="shared" si="309"/>
        <v>0</v>
      </c>
      <c r="Q157" s="123"/>
      <c r="R157" s="124"/>
      <c r="S157" s="125">
        <f t="shared" si="310"/>
        <v>0</v>
      </c>
      <c r="T157" s="123"/>
      <c r="U157" s="124"/>
      <c r="V157" s="125">
        <f t="shared" si="311"/>
        <v>0</v>
      </c>
      <c r="W157" s="126">
        <f t="shared" si="312"/>
        <v>325</v>
      </c>
      <c r="X157" s="127">
        <f t="shared" si="313"/>
        <v>325</v>
      </c>
      <c r="Y157" s="127">
        <f t="shared" si="314"/>
        <v>0</v>
      </c>
      <c r="Z157" s="128">
        <f t="shared" si="315"/>
        <v>0</v>
      </c>
      <c r="AA157" s="129"/>
      <c r="AB157" s="131"/>
      <c r="AC157" s="131"/>
      <c r="AD157" s="131"/>
      <c r="AE157" s="131"/>
      <c r="AF157" s="131"/>
      <c r="AG157" s="131"/>
    </row>
    <row r="158" spans="1:33" ht="30" customHeight="1" x14ac:dyDescent="0.2">
      <c r="A158" s="119" t="s">
        <v>77</v>
      </c>
      <c r="B158" s="120" t="s">
        <v>522</v>
      </c>
      <c r="C158" s="359" t="s">
        <v>422</v>
      </c>
      <c r="D158" s="342" t="s">
        <v>112</v>
      </c>
      <c r="E158" s="345">
        <v>5</v>
      </c>
      <c r="F158" s="346">
        <v>43</v>
      </c>
      <c r="G158" s="125">
        <f t="shared" si="306"/>
        <v>215</v>
      </c>
      <c r="H158" s="345">
        <v>5</v>
      </c>
      <c r="I158" s="346">
        <v>43</v>
      </c>
      <c r="J158" s="125">
        <f t="shared" si="307"/>
        <v>215</v>
      </c>
      <c r="K158" s="123"/>
      <c r="L158" s="124"/>
      <c r="M158" s="125">
        <f t="shared" si="308"/>
        <v>0</v>
      </c>
      <c r="N158" s="123"/>
      <c r="O158" s="124"/>
      <c r="P158" s="125">
        <f t="shared" si="309"/>
        <v>0</v>
      </c>
      <c r="Q158" s="123"/>
      <c r="R158" s="124"/>
      <c r="S158" s="125">
        <f t="shared" si="310"/>
        <v>0</v>
      </c>
      <c r="T158" s="123"/>
      <c r="U158" s="124"/>
      <c r="V158" s="125">
        <f t="shared" si="311"/>
        <v>0</v>
      </c>
      <c r="W158" s="126">
        <f t="shared" si="312"/>
        <v>215</v>
      </c>
      <c r="X158" s="127">
        <f t="shared" si="313"/>
        <v>215</v>
      </c>
      <c r="Y158" s="127">
        <f t="shared" si="314"/>
        <v>0</v>
      </c>
      <c r="Z158" s="128">
        <f t="shared" si="315"/>
        <v>0</v>
      </c>
      <c r="AA158" s="129"/>
      <c r="AB158" s="131"/>
      <c r="AC158" s="131"/>
      <c r="AD158" s="131"/>
      <c r="AE158" s="131"/>
      <c r="AF158" s="131"/>
      <c r="AG158" s="131"/>
    </row>
    <row r="159" spans="1:33" ht="30" customHeight="1" x14ac:dyDescent="0.2">
      <c r="A159" s="119" t="s">
        <v>77</v>
      </c>
      <c r="B159" s="120" t="s">
        <v>523</v>
      </c>
      <c r="C159" s="359" t="s">
        <v>423</v>
      </c>
      <c r="D159" s="342" t="s">
        <v>112</v>
      </c>
      <c r="E159" s="345">
        <v>2</v>
      </c>
      <c r="F159" s="346">
        <v>610</v>
      </c>
      <c r="G159" s="125">
        <f t="shared" si="306"/>
        <v>1220</v>
      </c>
      <c r="H159" s="345">
        <v>2</v>
      </c>
      <c r="I159" s="346">
        <v>610</v>
      </c>
      <c r="J159" s="125">
        <f t="shared" si="307"/>
        <v>1220</v>
      </c>
      <c r="K159" s="123"/>
      <c r="L159" s="124"/>
      <c r="M159" s="125">
        <f t="shared" si="308"/>
        <v>0</v>
      </c>
      <c r="N159" s="123"/>
      <c r="O159" s="124"/>
      <c r="P159" s="125">
        <f t="shared" si="309"/>
        <v>0</v>
      </c>
      <c r="Q159" s="123"/>
      <c r="R159" s="124"/>
      <c r="S159" s="125">
        <f t="shared" si="310"/>
        <v>0</v>
      </c>
      <c r="T159" s="123"/>
      <c r="U159" s="124"/>
      <c r="V159" s="125">
        <f t="shared" si="311"/>
        <v>0</v>
      </c>
      <c r="W159" s="126">
        <f t="shared" si="312"/>
        <v>1220</v>
      </c>
      <c r="X159" s="127">
        <f t="shared" si="313"/>
        <v>1220</v>
      </c>
      <c r="Y159" s="127">
        <f t="shared" si="314"/>
        <v>0</v>
      </c>
      <c r="Z159" s="128">
        <f t="shared" si="315"/>
        <v>0</v>
      </c>
      <c r="AA159" s="129"/>
      <c r="AB159" s="131"/>
      <c r="AC159" s="131"/>
      <c r="AD159" s="131"/>
      <c r="AE159" s="131"/>
      <c r="AF159" s="131"/>
      <c r="AG159" s="131"/>
    </row>
    <row r="160" spans="1:33" ht="30" customHeight="1" x14ac:dyDescent="0.2">
      <c r="A160" s="132" t="s">
        <v>77</v>
      </c>
      <c r="B160" s="120" t="s">
        <v>524</v>
      </c>
      <c r="C160" s="359" t="s">
        <v>424</v>
      </c>
      <c r="D160" s="342" t="s">
        <v>112</v>
      </c>
      <c r="E160" s="345">
        <v>6</v>
      </c>
      <c r="F160" s="346">
        <v>650</v>
      </c>
      <c r="G160" s="137">
        <f t="shared" si="306"/>
        <v>3900</v>
      </c>
      <c r="H160" s="345">
        <v>6</v>
      </c>
      <c r="I160" s="346">
        <v>650</v>
      </c>
      <c r="J160" s="137">
        <f t="shared" si="307"/>
        <v>3900</v>
      </c>
      <c r="K160" s="135"/>
      <c r="L160" s="136"/>
      <c r="M160" s="137">
        <f t="shared" si="308"/>
        <v>0</v>
      </c>
      <c r="N160" s="135"/>
      <c r="O160" s="136"/>
      <c r="P160" s="137">
        <f t="shared" si="309"/>
        <v>0</v>
      </c>
      <c r="Q160" s="135"/>
      <c r="R160" s="136"/>
      <c r="S160" s="137">
        <f t="shared" si="310"/>
        <v>0</v>
      </c>
      <c r="T160" s="135"/>
      <c r="U160" s="136"/>
      <c r="V160" s="137">
        <f t="shared" si="311"/>
        <v>0</v>
      </c>
      <c r="W160" s="138">
        <f t="shared" si="312"/>
        <v>3900</v>
      </c>
      <c r="X160" s="127">
        <f t="shared" si="313"/>
        <v>3900</v>
      </c>
      <c r="Y160" s="127">
        <f t="shared" si="314"/>
        <v>0</v>
      </c>
      <c r="Z160" s="128">
        <f t="shared" si="315"/>
        <v>0</v>
      </c>
      <c r="AA160" s="139"/>
      <c r="AB160" s="131"/>
      <c r="AC160" s="131"/>
      <c r="AD160" s="131"/>
      <c r="AE160" s="131"/>
      <c r="AF160" s="131"/>
      <c r="AG160" s="131"/>
    </row>
    <row r="161" spans="1:33" ht="30" customHeight="1" x14ac:dyDescent="0.2">
      <c r="A161" s="119" t="s">
        <v>77</v>
      </c>
      <c r="B161" s="120" t="s">
        <v>525</v>
      </c>
      <c r="C161" s="359" t="s">
        <v>425</v>
      </c>
      <c r="D161" s="342" t="s">
        <v>112</v>
      </c>
      <c r="E161" s="345">
        <v>15</v>
      </c>
      <c r="F161" s="346">
        <v>260</v>
      </c>
      <c r="G161" s="125">
        <f t="shared" si="306"/>
        <v>3900</v>
      </c>
      <c r="H161" s="345">
        <v>15</v>
      </c>
      <c r="I161" s="346">
        <v>260</v>
      </c>
      <c r="J161" s="125">
        <f t="shared" si="307"/>
        <v>3900</v>
      </c>
      <c r="K161" s="123"/>
      <c r="L161" s="124"/>
      <c r="M161" s="125">
        <f t="shared" si="308"/>
        <v>0</v>
      </c>
      <c r="N161" s="123"/>
      <c r="O161" s="124"/>
      <c r="P161" s="125">
        <f t="shared" si="309"/>
        <v>0</v>
      </c>
      <c r="Q161" s="123"/>
      <c r="R161" s="124"/>
      <c r="S161" s="125">
        <f t="shared" si="310"/>
        <v>0</v>
      </c>
      <c r="T161" s="123"/>
      <c r="U161" s="124"/>
      <c r="V161" s="125">
        <f t="shared" si="311"/>
        <v>0</v>
      </c>
      <c r="W161" s="126">
        <f t="shared" si="312"/>
        <v>3900</v>
      </c>
      <c r="X161" s="127">
        <f t="shared" si="313"/>
        <v>3900</v>
      </c>
      <c r="Y161" s="127">
        <f t="shared" si="314"/>
        <v>0</v>
      </c>
      <c r="Z161" s="128">
        <f t="shared" si="315"/>
        <v>0</v>
      </c>
      <c r="AA161" s="129"/>
      <c r="AB161" s="131"/>
      <c r="AC161" s="131"/>
      <c r="AD161" s="131"/>
      <c r="AE161" s="131"/>
      <c r="AF161" s="131"/>
      <c r="AG161" s="131"/>
    </row>
    <row r="162" spans="1:33" ht="30" customHeight="1" x14ac:dyDescent="0.2">
      <c r="A162" s="119" t="s">
        <v>77</v>
      </c>
      <c r="B162" s="120" t="s">
        <v>526</v>
      </c>
      <c r="C162" s="359" t="s">
        <v>426</v>
      </c>
      <c r="D162" s="342" t="s">
        <v>112</v>
      </c>
      <c r="E162" s="345">
        <v>15</v>
      </c>
      <c r="F162" s="346">
        <v>170</v>
      </c>
      <c r="G162" s="125">
        <f t="shared" si="306"/>
        <v>2550</v>
      </c>
      <c r="H162" s="345">
        <v>15</v>
      </c>
      <c r="I162" s="346">
        <v>170</v>
      </c>
      <c r="J162" s="125">
        <f t="shared" si="307"/>
        <v>2550</v>
      </c>
      <c r="K162" s="123"/>
      <c r="L162" s="124"/>
      <c r="M162" s="125">
        <f t="shared" si="308"/>
        <v>0</v>
      </c>
      <c r="N162" s="123"/>
      <c r="O162" s="124"/>
      <c r="P162" s="125">
        <f t="shared" si="309"/>
        <v>0</v>
      </c>
      <c r="Q162" s="123"/>
      <c r="R162" s="124"/>
      <c r="S162" s="125">
        <f t="shared" si="310"/>
        <v>0</v>
      </c>
      <c r="T162" s="123"/>
      <c r="U162" s="124"/>
      <c r="V162" s="125">
        <f t="shared" si="311"/>
        <v>0</v>
      </c>
      <c r="W162" s="126">
        <f t="shared" si="312"/>
        <v>2550</v>
      </c>
      <c r="X162" s="127">
        <f t="shared" si="313"/>
        <v>2550</v>
      </c>
      <c r="Y162" s="127">
        <f t="shared" si="314"/>
        <v>0</v>
      </c>
      <c r="Z162" s="128">
        <f t="shared" si="315"/>
        <v>0</v>
      </c>
      <c r="AA162" s="129"/>
      <c r="AB162" s="131"/>
      <c r="AC162" s="131"/>
      <c r="AD162" s="131"/>
      <c r="AE162" s="131"/>
      <c r="AF162" s="131"/>
      <c r="AG162" s="131"/>
    </row>
    <row r="163" spans="1:33" ht="30" customHeight="1" x14ac:dyDescent="0.2">
      <c r="A163" s="119" t="s">
        <v>77</v>
      </c>
      <c r="B163" s="120" t="s">
        <v>527</v>
      </c>
      <c r="C163" s="359" t="s">
        <v>427</v>
      </c>
      <c r="D163" s="342" t="s">
        <v>112</v>
      </c>
      <c r="E163" s="345">
        <v>16</v>
      </c>
      <c r="F163" s="346">
        <v>225</v>
      </c>
      <c r="G163" s="125">
        <f t="shared" si="306"/>
        <v>3600</v>
      </c>
      <c r="H163" s="345">
        <v>16</v>
      </c>
      <c r="I163" s="346">
        <v>225</v>
      </c>
      <c r="J163" s="125">
        <f t="shared" si="307"/>
        <v>3600</v>
      </c>
      <c r="K163" s="123"/>
      <c r="L163" s="124"/>
      <c r="M163" s="125">
        <f t="shared" si="308"/>
        <v>0</v>
      </c>
      <c r="N163" s="123"/>
      <c r="O163" s="124"/>
      <c r="P163" s="125">
        <f t="shared" si="309"/>
        <v>0</v>
      </c>
      <c r="Q163" s="123"/>
      <c r="R163" s="124"/>
      <c r="S163" s="125">
        <f t="shared" si="310"/>
        <v>0</v>
      </c>
      <c r="T163" s="123"/>
      <c r="U163" s="124"/>
      <c r="V163" s="125">
        <f t="shared" si="311"/>
        <v>0</v>
      </c>
      <c r="W163" s="126">
        <f t="shared" si="312"/>
        <v>3600</v>
      </c>
      <c r="X163" s="127">
        <f t="shared" si="313"/>
        <v>3600</v>
      </c>
      <c r="Y163" s="127">
        <f t="shared" si="314"/>
        <v>0</v>
      </c>
      <c r="Z163" s="128">
        <f t="shared" si="315"/>
        <v>0</v>
      </c>
      <c r="AA163" s="129"/>
      <c r="AB163" s="131"/>
      <c r="AC163" s="131"/>
      <c r="AD163" s="131"/>
      <c r="AE163" s="131"/>
      <c r="AF163" s="131"/>
      <c r="AG163" s="131"/>
    </row>
    <row r="164" spans="1:33" ht="30" customHeight="1" x14ac:dyDescent="0.2">
      <c r="A164" s="132" t="s">
        <v>77</v>
      </c>
      <c r="B164" s="120" t="s">
        <v>528</v>
      </c>
      <c r="C164" s="359" t="s">
        <v>428</v>
      </c>
      <c r="D164" s="342" t="s">
        <v>112</v>
      </c>
      <c r="E164" s="345">
        <v>1</v>
      </c>
      <c r="F164" s="346">
        <v>290</v>
      </c>
      <c r="G164" s="137">
        <f t="shared" si="306"/>
        <v>290</v>
      </c>
      <c r="H164" s="345">
        <v>1</v>
      </c>
      <c r="I164" s="346">
        <v>290</v>
      </c>
      <c r="J164" s="137">
        <f t="shared" si="307"/>
        <v>290</v>
      </c>
      <c r="K164" s="135"/>
      <c r="L164" s="136"/>
      <c r="M164" s="137">
        <f t="shared" si="308"/>
        <v>0</v>
      </c>
      <c r="N164" s="135"/>
      <c r="O164" s="136"/>
      <c r="P164" s="137">
        <f t="shared" si="309"/>
        <v>0</v>
      </c>
      <c r="Q164" s="135"/>
      <c r="R164" s="136"/>
      <c r="S164" s="137">
        <f t="shared" si="310"/>
        <v>0</v>
      </c>
      <c r="T164" s="135"/>
      <c r="U164" s="136"/>
      <c r="V164" s="137">
        <f t="shared" si="311"/>
        <v>0</v>
      </c>
      <c r="W164" s="138">
        <f t="shared" si="312"/>
        <v>290</v>
      </c>
      <c r="X164" s="127">
        <f t="shared" si="313"/>
        <v>290</v>
      </c>
      <c r="Y164" s="127">
        <f t="shared" si="314"/>
        <v>0</v>
      </c>
      <c r="Z164" s="128">
        <f t="shared" si="315"/>
        <v>0</v>
      </c>
      <c r="AA164" s="139"/>
      <c r="AB164" s="131"/>
      <c r="AC164" s="131"/>
      <c r="AD164" s="131"/>
      <c r="AE164" s="131"/>
      <c r="AF164" s="131"/>
      <c r="AG164" s="131"/>
    </row>
    <row r="165" spans="1:33" ht="30" customHeight="1" x14ac:dyDescent="0.2">
      <c r="A165" s="119" t="s">
        <v>77</v>
      </c>
      <c r="B165" s="120" t="s">
        <v>529</v>
      </c>
      <c r="C165" s="359" t="s">
        <v>429</v>
      </c>
      <c r="D165" s="342" t="s">
        <v>535</v>
      </c>
      <c r="E165" s="345">
        <v>2</v>
      </c>
      <c r="F165" s="346">
        <v>265</v>
      </c>
      <c r="G165" s="125">
        <f t="shared" si="306"/>
        <v>530</v>
      </c>
      <c r="H165" s="345">
        <v>2</v>
      </c>
      <c r="I165" s="346">
        <v>265</v>
      </c>
      <c r="J165" s="125">
        <f t="shared" si="307"/>
        <v>530</v>
      </c>
      <c r="K165" s="123"/>
      <c r="L165" s="124"/>
      <c r="M165" s="125">
        <f t="shared" si="308"/>
        <v>0</v>
      </c>
      <c r="N165" s="123"/>
      <c r="O165" s="124"/>
      <c r="P165" s="125">
        <f t="shared" si="309"/>
        <v>0</v>
      </c>
      <c r="Q165" s="123"/>
      <c r="R165" s="124"/>
      <c r="S165" s="125">
        <f t="shared" si="310"/>
        <v>0</v>
      </c>
      <c r="T165" s="123"/>
      <c r="U165" s="124"/>
      <c r="V165" s="125">
        <f t="shared" si="311"/>
        <v>0</v>
      </c>
      <c r="W165" s="126">
        <f t="shared" si="312"/>
        <v>530</v>
      </c>
      <c r="X165" s="127">
        <f t="shared" si="313"/>
        <v>530</v>
      </c>
      <c r="Y165" s="127">
        <f t="shared" si="314"/>
        <v>0</v>
      </c>
      <c r="Z165" s="128">
        <f t="shared" si="315"/>
        <v>0</v>
      </c>
      <c r="AA165" s="129"/>
      <c r="AB165" s="131"/>
      <c r="AC165" s="131"/>
      <c r="AD165" s="131"/>
      <c r="AE165" s="131"/>
      <c r="AF165" s="131"/>
      <c r="AG165" s="131"/>
    </row>
    <row r="166" spans="1:33" ht="30" customHeight="1" x14ac:dyDescent="0.2">
      <c r="A166" s="119" t="s">
        <v>77</v>
      </c>
      <c r="B166" s="120" t="s">
        <v>530</v>
      </c>
      <c r="C166" s="359" t="s">
        <v>430</v>
      </c>
      <c r="D166" s="342" t="s">
        <v>112</v>
      </c>
      <c r="E166" s="345">
        <v>20</v>
      </c>
      <c r="F166" s="346">
        <v>120</v>
      </c>
      <c r="G166" s="125">
        <f t="shared" si="306"/>
        <v>2400</v>
      </c>
      <c r="H166" s="345">
        <v>20</v>
      </c>
      <c r="I166" s="346">
        <v>120</v>
      </c>
      <c r="J166" s="125">
        <f t="shared" si="307"/>
        <v>2400</v>
      </c>
      <c r="K166" s="123"/>
      <c r="L166" s="124"/>
      <c r="M166" s="125">
        <f t="shared" si="308"/>
        <v>0</v>
      </c>
      <c r="N166" s="123"/>
      <c r="O166" s="124"/>
      <c r="P166" s="125">
        <f t="shared" si="309"/>
        <v>0</v>
      </c>
      <c r="Q166" s="123"/>
      <c r="R166" s="124"/>
      <c r="S166" s="125">
        <f t="shared" si="310"/>
        <v>0</v>
      </c>
      <c r="T166" s="123"/>
      <c r="U166" s="124"/>
      <c r="V166" s="125">
        <f t="shared" si="311"/>
        <v>0</v>
      </c>
      <c r="W166" s="126">
        <f t="shared" si="312"/>
        <v>2400</v>
      </c>
      <c r="X166" s="127">
        <f t="shared" si="313"/>
        <v>2400</v>
      </c>
      <c r="Y166" s="127">
        <f t="shared" si="314"/>
        <v>0</v>
      </c>
      <c r="Z166" s="128">
        <f t="shared" si="315"/>
        <v>0</v>
      </c>
      <c r="AA166" s="129"/>
      <c r="AB166" s="131"/>
      <c r="AC166" s="131"/>
      <c r="AD166" s="131"/>
      <c r="AE166" s="131"/>
      <c r="AF166" s="131"/>
      <c r="AG166" s="131"/>
    </row>
    <row r="167" spans="1:33" ht="30" customHeight="1" x14ac:dyDescent="0.2">
      <c r="A167" s="119" t="s">
        <v>77</v>
      </c>
      <c r="B167" s="120" t="s">
        <v>531</v>
      </c>
      <c r="C167" s="359" t="s">
        <v>431</v>
      </c>
      <c r="D167" s="342" t="s">
        <v>112</v>
      </c>
      <c r="E167" s="345">
        <v>6</v>
      </c>
      <c r="F167" s="346">
        <v>440</v>
      </c>
      <c r="G167" s="125">
        <f t="shared" si="306"/>
        <v>2640</v>
      </c>
      <c r="H167" s="345">
        <v>6</v>
      </c>
      <c r="I167" s="346">
        <v>440</v>
      </c>
      <c r="J167" s="125">
        <f t="shared" si="307"/>
        <v>2640</v>
      </c>
      <c r="K167" s="123"/>
      <c r="L167" s="124"/>
      <c r="M167" s="125">
        <f t="shared" si="308"/>
        <v>0</v>
      </c>
      <c r="N167" s="123"/>
      <c r="O167" s="124"/>
      <c r="P167" s="125">
        <f t="shared" si="309"/>
        <v>0</v>
      </c>
      <c r="Q167" s="123"/>
      <c r="R167" s="124"/>
      <c r="S167" s="125">
        <f t="shared" si="310"/>
        <v>0</v>
      </c>
      <c r="T167" s="123"/>
      <c r="U167" s="124"/>
      <c r="V167" s="125">
        <f t="shared" si="311"/>
        <v>0</v>
      </c>
      <c r="W167" s="126">
        <f t="shared" si="312"/>
        <v>2640</v>
      </c>
      <c r="X167" s="127">
        <f t="shared" si="313"/>
        <v>2640</v>
      </c>
      <c r="Y167" s="127">
        <f t="shared" si="314"/>
        <v>0</v>
      </c>
      <c r="Z167" s="128">
        <f t="shared" si="315"/>
        <v>0</v>
      </c>
      <c r="AA167" s="129"/>
      <c r="AB167" s="131"/>
      <c r="AC167" s="131"/>
      <c r="AD167" s="131"/>
      <c r="AE167" s="131"/>
      <c r="AF167" s="131"/>
      <c r="AG167" s="131"/>
    </row>
    <row r="168" spans="1:33" ht="30" customHeight="1" x14ac:dyDescent="0.2">
      <c r="A168" s="132" t="s">
        <v>77</v>
      </c>
      <c r="B168" s="120" t="s">
        <v>532</v>
      </c>
      <c r="C168" s="359" t="s">
        <v>432</v>
      </c>
      <c r="D168" s="342" t="s">
        <v>112</v>
      </c>
      <c r="E168" s="345">
        <v>1</v>
      </c>
      <c r="F168" s="346">
        <v>260</v>
      </c>
      <c r="G168" s="137">
        <f t="shared" ref="G168:G170" si="316">E168*F168</f>
        <v>260</v>
      </c>
      <c r="H168" s="345">
        <v>1</v>
      </c>
      <c r="I168" s="346">
        <v>260</v>
      </c>
      <c r="J168" s="137">
        <f t="shared" ref="J168:J170" si="317">H168*I168</f>
        <v>260</v>
      </c>
      <c r="K168" s="135"/>
      <c r="L168" s="136"/>
      <c r="M168" s="137">
        <f t="shared" ref="M168:M170" si="318">K168*L168</f>
        <v>0</v>
      </c>
      <c r="N168" s="135"/>
      <c r="O168" s="136"/>
      <c r="P168" s="137">
        <f t="shared" ref="P168:P170" si="319">N168*O168</f>
        <v>0</v>
      </c>
      <c r="Q168" s="135"/>
      <c r="R168" s="136"/>
      <c r="S168" s="137">
        <f t="shared" ref="S168:S170" si="320">Q168*R168</f>
        <v>0</v>
      </c>
      <c r="T168" s="135"/>
      <c r="U168" s="136"/>
      <c r="V168" s="137">
        <f t="shared" ref="V168:V170" si="321">T168*U168</f>
        <v>0</v>
      </c>
      <c r="W168" s="138">
        <f t="shared" ref="W168:W170" si="322">G168+M168+S168</f>
        <v>260</v>
      </c>
      <c r="X168" s="127">
        <f t="shared" ref="X168:X170" si="323">J168+P168+V168</f>
        <v>260</v>
      </c>
      <c r="Y168" s="127">
        <f t="shared" ref="Y168:Y170" si="324">W168-X168</f>
        <v>0</v>
      </c>
      <c r="Z168" s="128">
        <f t="shared" ref="Z168:Z170" si="325">Y168/W168</f>
        <v>0</v>
      </c>
      <c r="AA168" s="139"/>
      <c r="AB168" s="131"/>
      <c r="AC168" s="131"/>
      <c r="AD168" s="131"/>
      <c r="AE168" s="131"/>
      <c r="AF168" s="131"/>
      <c r="AG168" s="131"/>
    </row>
    <row r="169" spans="1:33" ht="30" customHeight="1" x14ac:dyDescent="0.2">
      <c r="A169" s="119" t="s">
        <v>77</v>
      </c>
      <c r="B169" s="120" t="s">
        <v>533</v>
      </c>
      <c r="C169" s="359" t="s">
        <v>433</v>
      </c>
      <c r="D169" s="342" t="s">
        <v>112</v>
      </c>
      <c r="E169" s="345">
        <v>4</v>
      </c>
      <c r="F169" s="346">
        <v>60</v>
      </c>
      <c r="G169" s="125">
        <f t="shared" si="316"/>
        <v>240</v>
      </c>
      <c r="H169" s="345">
        <v>4</v>
      </c>
      <c r="I169" s="346">
        <v>60</v>
      </c>
      <c r="J169" s="125">
        <f t="shared" si="317"/>
        <v>240</v>
      </c>
      <c r="K169" s="123"/>
      <c r="L169" s="124"/>
      <c r="M169" s="125">
        <f t="shared" si="318"/>
        <v>0</v>
      </c>
      <c r="N169" s="123"/>
      <c r="O169" s="124"/>
      <c r="P169" s="125">
        <f t="shared" si="319"/>
        <v>0</v>
      </c>
      <c r="Q169" s="123"/>
      <c r="R169" s="124"/>
      <c r="S169" s="125">
        <f t="shared" si="320"/>
        <v>0</v>
      </c>
      <c r="T169" s="123"/>
      <c r="U169" s="124"/>
      <c r="V169" s="125">
        <f t="shared" si="321"/>
        <v>0</v>
      </c>
      <c r="W169" s="126">
        <f t="shared" si="322"/>
        <v>240</v>
      </c>
      <c r="X169" s="127">
        <f t="shared" si="323"/>
        <v>240</v>
      </c>
      <c r="Y169" s="127">
        <f t="shared" si="324"/>
        <v>0</v>
      </c>
      <c r="Z169" s="128">
        <f t="shared" si="325"/>
        <v>0</v>
      </c>
      <c r="AA169" s="129"/>
      <c r="AB169" s="131"/>
      <c r="AC169" s="131"/>
      <c r="AD169" s="131"/>
      <c r="AE169" s="131"/>
      <c r="AF169" s="131"/>
      <c r="AG169" s="131"/>
    </row>
    <row r="170" spans="1:33" ht="30" customHeight="1" thickBot="1" x14ac:dyDescent="0.25">
      <c r="A170" s="119" t="s">
        <v>77</v>
      </c>
      <c r="B170" s="120" t="s">
        <v>534</v>
      </c>
      <c r="C170" s="359" t="s">
        <v>434</v>
      </c>
      <c r="D170" s="342" t="s">
        <v>112</v>
      </c>
      <c r="E170" s="345">
        <v>10</v>
      </c>
      <c r="F170" s="346">
        <v>90</v>
      </c>
      <c r="G170" s="125">
        <f t="shared" si="316"/>
        <v>900</v>
      </c>
      <c r="H170" s="345">
        <v>10</v>
      </c>
      <c r="I170" s="346">
        <v>90</v>
      </c>
      <c r="J170" s="125">
        <f t="shared" si="317"/>
        <v>900</v>
      </c>
      <c r="K170" s="123"/>
      <c r="L170" s="124"/>
      <c r="M170" s="125">
        <f t="shared" si="318"/>
        <v>0</v>
      </c>
      <c r="N170" s="123"/>
      <c r="O170" s="124"/>
      <c r="P170" s="125">
        <f t="shared" si="319"/>
        <v>0</v>
      </c>
      <c r="Q170" s="123"/>
      <c r="R170" s="124"/>
      <c r="S170" s="125">
        <f t="shared" si="320"/>
        <v>0</v>
      </c>
      <c r="T170" s="123"/>
      <c r="U170" s="124"/>
      <c r="V170" s="125">
        <f t="shared" si="321"/>
        <v>0</v>
      </c>
      <c r="W170" s="126">
        <f t="shared" si="322"/>
        <v>900</v>
      </c>
      <c r="X170" s="127">
        <f t="shared" si="323"/>
        <v>900</v>
      </c>
      <c r="Y170" s="127">
        <f t="shared" si="324"/>
        <v>0</v>
      </c>
      <c r="Z170" s="128">
        <f t="shared" si="325"/>
        <v>0</v>
      </c>
      <c r="AA170" s="129"/>
      <c r="AB170" s="131"/>
      <c r="AC170" s="131"/>
      <c r="AD170" s="131"/>
      <c r="AE170" s="131"/>
      <c r="AF170" s="131"/>
      <c r="AG170" s="131"/>
    </row>
    <row r="171" spans="1:33" ht="30" customHeight="1" x14ac:dyDescent="0.2">
      <c r="A171" s="108" t="s">
        <v>72</v>
      </c>
      <c r="B171" s="155" t="s">
        <v>205</v>
      </c>
      <c r="C171" s="221" t="s">
        <v>206</v>
      </c>
      <c r="D171" s="141"/>
      <c r="E171" s="142">
        <f>SUM(E172:E174)</f>
        <v>0</v>
      </c>
      <c r="F171" s="143"/>
      <c r="G171" s="144">
        <f t="shared" ref="G171:H171" si="326">SUM(G172:G174)</f>
        <v>0</v>
      </c>
      <c r="H171" s="142">
        <f t="shared" si="326"/>
        <v>0</v>
      </c>
      <c r="I171" s="143"/>
      <c r="J171" s="144">
        <f t="shared" ref="J171:K171" si="327">SUM(J172:J174)</f>
        <v>0</v>
      </c>
      <c r="K171" s="142">
        <f t="shared" si="327"/>
        <v>0</v>
      </c>
      <c r="L171" s="143"/>
      <c r="M171" s="144">
        <f t="shared" ref="M171:N171" si="328">SUM(M172:M174)</f>
        <v>0</v>
      </c>
      <c r="N171" s="142">
        <f t="shared" si="328"/>
        <v>0</v>
      </c>
      <c r="O171" s="143"/>
      <c r="P171" s="144">
        <f t="shared" ref="P171:Q171" si="329">SUM(P172:P174)</f>
        <v>0</v>
      </c>
      <c r="Q171" s="142">
        <f t="shared" si="329"/>
        <v>0</v>
      </c>
      <c r="R171" s="143"/>
      <c r="S171" s="144">
        <f t="shared" ref="S171:T171" si="330">SUM(S172:S174)</f>
        <v>0</v>
      </c>
      <c r="T171" s="142">
        <f t="shared" si="330"/>
        <v>0</v>
      </c>
      <c r="U171" s="143"/>
      <c r="V171" s="144">
        <f t="shared" ref="V171:X171" si="331">SUM(V172:V174)</f>
        <v>0</v>
      </c>
      <c r="W171" s="144">
        <f t="shared" si="331"/>
        <v>0</v>
      </c>
      <c r="X171" s="144">
        <f t="shared" si="331"/>
        <v>0</v>
      </c>
      <c r="Y171" s="144">
        <f t="shared" si="276"/>
        <v>0</v>
      </c>
      <c r="Z171" s="144" t="e">
        <f t="shared" si="277"/>
        <v>#DIV/0!</v>
      </c>
      <c r="AA171" s="146"/>
      <c r="AB171" s="118"/>
      <c r="AC171" s="118"/>
      <c r="AD171" s="118"/>
      <c r="AE171" s="118"/>
      <c r="AF171" s="118"/>
      <c r="AG171" s="118"/>
    </row>
    <row r="172" spans="1:33" ht="30" customHeight="1" x14ac:dyDescent="0.2">
      <c r="A172" s="119" t="s">
        <v>77</v>
      </c>
      <c r="B172" s="120" t="s">
        <v>207</v>
      </c>
      <c r="C172" s="187" t="s">
        <v>202</v>
      </c>
      <c r="D172" s="122" t="s">
        <v>112</v>
      </c>
      <c r="E172" s="123"/>
      <c r="F172" s="124"/>
      <c r="G172" s="125">
        <f t="shared" ref="G172:G174" si="332">E172*F172</f>
        <v>0</v>
      </c>
      <c r="H172" s="123"/>
      <c r="I172" s="124"/>
      <c r="J172" s="125">
        <f t="shared" ref="J172:J174" si="333">H172*I172</f>
        <v>0</v>
      </c>
      <c r="K172" s="123"/>
      <c r="L172" s="124"/>
      <c r="M172" s="125">
        <f t="shared" ref="M172:M174" si="334">K172*L172</f>
        <v>0</v>
      </c>
      <c r="N172" s="123"/>
      <c r="O172" s="124"/>
      <c r="P172" s="125">
        <f t="shared" ref="P172:P174" si="335">N172*O172</f>
        <v>0</v>
      </c>
      <c r="Q172" s="123"/>
      <c r="R172" s="124"/>
      <c r="S172" s="125">
        <f t="shared" ref="S172:S174" si="336">Q172*R172</f>
        <v>0</v>
      </c>
      <c r="T172" s="123"/>
      <c r="U172" s="124"/>
      <c r="V172" s="125">
        <f t="shared" ref="V172:V174" si="337">T172*U172</f>
        <v>0</v>
      </c>
      <c r="W172" s="126">
        <f t="shared" ref="W172:W174" si="338">G172+M172+S172</f>
        <v>0</v>
      </c>
      <c r="X172" s="127">
        <f t="shared" ref="X172:X174" si="339">J172+P172+V172</f>
        <v>0</v>
      </c>
      <c r="Y172" s="127">
        <f t="shared" si="276"/>
        <v>0</v>
      </c>
      <c r="Z172" s="128" t="e">
        <f t="shared" si="277"/>
        <v>#DIV/0!</v>
      </c>
      <c r="AA172" s="129"/>
      <c r="AB172" s="131"/>
      <c r="AC172" s="131"/>
      <c r="AD172" s="131"/>
      <c r="AE172" s="131"/>
      <c r="AF172" s="131"/>
      <c r="AG172" s="131"/>
    </row>
    <row r="173" spans="1:33" ht="30" customHeight="1" x14ac:dyDescent="0.2">
      <c r="A173" s="119" t="s">
        <v>77</v>
      </c>
      <c r="B173" s="120" t="s">
        <v>208</v>
      </c>
      <c r="C173" s="187" t="s">
        <v>202</v>
      </c>
      <c r="D173" s="122" t="s">
        <v>112</v>
      </c>
      <c r="E173" s="123"/>
      <c r="F173" s="124"/>
      <c r="G173" s="125">
        <f t="shared" si="332"/>
        <v>0</v>
      </c>
      <c r="H173" s="123"/>
      <c r="I173" s="124"/>
      <c r="J173" s="125">
        <f t="shared" si="333"/>
        <v>0</v>
      </c>
      <c r="K173" s="123"/>
      <c r="L173" s="124"/>
      <c r="M173" s="125">
        <f t="shared" si="334"/>
        <v>0</v>
      </c>
      <c r="N173" s="123"/>
      <c r="O173" s="124"/>
      <c r="P173" s="125">
        <f t="shared" si="335"/>
        <v>0</v>
      </c>
      <c r="Q173" s="123"/>
      <c r="R173" s="124"/>
      <c r="S173" s="125">
        <f t="shared" si="336"/>
        <v>0</v>
      </c>
      <c r="T173" s="123"/>
      <c r="U173" s="124"/>
      <c r="V173" s="125">
        <f t="shared" si="337"/>
        <v>0</v>
      </c>
      <c r="W173" s="126">
        <f t="shared" si="338"/>
        <v>0</v>
      </c>
      <c r="X173" s="127">
        <f t="shared" si="339"/>
        <v>0</v>
      </c>
      <c r="Y173" s="127">
        <f t="shared" si="276"/>
        <v>0</v>
      </c>
      <c r="Z173" s="128" t="e">
        <f t="shared" si="277"/>
        <v>#DIV/0!</v>
      </c>
      <c r="AA173" s="129"/>
      <c r="AB173" s="131"/>
      <c r="AC173" s="131"/>
      <c r="AD173" s="131"/>
      <c r="AE173" s="131"/>
      <c r="AF173" s="131"/>
      <c r="AG173" s="131"/>
    </row>
    <row r="174" spans="1:33" ht="30" customHeight="1" x14ac:dyDescent="0.2">
      <c r="A174" s="132" t="s">
        <v>77</v>
      </c>
      <c r="B174" s="133" t="s">
        <v>209</v>
      </c>
      <c r="C174" s="163" t="s">
        <v>202</v>
      </c>
      <c r="D174" s="134" t="s">
        <v>112</v>
      </c>
      <c r="E174" s="135"/>
      <c r="F174" s="136"/>
      <c r="G174" s="137">
        <f t="shared" si="332"/>
        <v>0</v>
      </c>
      <c r="H174" s="135"/>
      <c r="I174" s="136"/>
      <c r="J174" s="137">
        <f t="shared" si="333"/>
        <v>0</v>
      </c>
      <c r="K174" s="135"/>
      <c r="L174" s="136"/>
      <c r="M174" s="137">
        <f t="shared" si="334"/>
        <v>0</v>
      </c>
      <c r="N174" s="135"/>
      <c r="O174" s="136"/>
      <c r="P174" s="137">
        <f t="shared" si="335"/>
        <v>0</v>
      </c>
      <c r="Q174" s="135"/>
      <c r="R174" s="136"/>
      <c r="S174" s="137">
        <f t="shared" si="336"/>
        <v>0</v>
      </c>
      <c r="T174" s="135"/>
      <c r="U174" s="136"/>
      <c r="V174" s="137">
        <f t="shared" si="337"/>
        <v>0</v>
      </c>
      <c r="W174" s="138">
        <f t="shared" si="338"/>
        <v>0</v>
      </c>
      <c r="X174" s="127">
        <f t="shared" si="339"/>
        <v>0</v>
      </c>
      <c r="Y174" s="127">
        <f t="shared" si="276"/>
        <v>0</v>
      </c>
      <c r="Z174" s="128" t="e">
        <f t="shared" si="277"/>
        <v>#DIV/0!</v>
      </c>
      <c r="AA174" s="139"/>
      <c r="AB174" s="131"/>
      <c r="AC174" s="131"/>
      <c r="AD174" s="131"/>
      <c r="AE174" s="131"/>
      <c r="AF174" s="131"/>
      <c r="AG174" s="131"/>
    </row>
    <row r="175" spans="1:33" ht="30" customHeight="1" x14ac:dyDescent="0.2">
      <c r="A175" s="108" t="s">
        <v>72</v>
      </c>
      <c r="B175" s="155" t="s">
        <v>210</v>
      </c>
      <c r="C175" s="221" t="s">
        <v>211</v>
      </c>
      <c r="D175" s="141"/>
      <c r="E175" s="142">
        <f>SUM(E176:E178)</f>
        <v>46</v>
      </c>
      <c r="F175" s="143"/>
      <c r="G175" s="144">
        <f t="shared" ref="G175:H175" si="340">SUM(G176:G178)</f>
        <v>7400</v>
      </c>
      <c r="H175" s="142">
        <f t="shared" si="340"/>
        <v>46</v>
      </c>
      <c r="I175" s="143"/>
      <c r="J175" s="144">
        <f t="shared" ref="J175:K175" si="341">SUM(J176:J178)</f>
        <v>7400</v>
      </c>
      <c r="K175" s="142">
        <f t="shared" si="341"/>
        <v>0</v>
      </c>
      <c r="L175" s="143"/>
      <c r="M175" s="144">
        <f t="shared" ref="M175:N175" si="342">SUM(M176:M178)</f>
        <v>0</v>
      </c>
      <c r="N175" s="142">
        <f t="shared" si="342"/>
        <v>0</v>
      </c>
      <c r="O175" s="143"/>
      <c r="P175" s="144">
        <f t="shared" ref="P175:Q175" si="343">SUM(P176:P178)</f>
        <v>0</v>
      </c>
      <c r="Q175" s="142">
        <f t="shared" si="343"/>
        <v>0</v>
      </c>
      <c r="R175" s="143"/>
      <c r="S175" s="144">
        <f t="shared" ref="S175:T175" si="344">SUM(S176:S178)</f>
        <v>0</v>
      </c>
      <c r="T175" s="142">
        <f t="shared" si="344"/>
        <v>0</v>
      </c>
      <c r="U175" s="143"/>
      <c r="V175" s="144">
        <f t="shared" ref="V175:X175" si="345">SUM(V176:V178)</f>
        <v>0</v>
      </c>
      <c r="W175" s="144">
        <f t="shared" si="345"/>
        <v>7400</v>
      </c>
      <c r="X175" s="144">
        <f t="shared" si="345"/>
        <v>7400</v>
      </c>
      <c r="Y175" s="144">
        <f t="shared" si="276"/>
        <v>0</v>
      </c>
      <c r="Z175" s="144">
        <f t="shared" si="277"/>
        <v>0</v>
      </c>
      <c r="AA175" s="146"/>
      <c r="AB175" s="118"/>
      <c r="AC175" s="118"/>
      <c r="AD175" s="118"/>
      <c r="AE175" s="118"/>
      <c r="AF175" s="118"/>
      <c r="AG175" s="118"/>
    </row>
    <row r="176" spans="1:33" ht="30" customHeight="1" x14ac:dyDescent="0.2">
      <c r="A176" s="119" t="s">
        <v>77</v>
      </c>
      <c r="B176" s="120" t="s">
        <v>212</v>
      </c>
      <c r="C176" s="361" t="s">
        <v>435</v>
      </c>
      <c r="D176" s="342" t="s">
        <v>112</v>
      </c>
      <c r="E176" s="343">
        <v>26</v>
      </c>
      <c r="F176" s="344">
        <v>225</v>
      </c>
      <c r="G176" s="125">
        <f t="shared" ref="G176:G178" si="346">E176*F176</f>
        <v>5850</v>
      </c>
      <c r="H176" s="343">
        <v>26</v>
      </c>
      <c r="I176" s="344">
        <v>225</v>
      </c>
      <c r="J176" s="125">
        <f t="shared" ref="J176:J178" si="347">H176*I176</f>
        <v>5850</v>
      </c>
      <c r="K176" s="123"/>
      <c r="L176" s="124"/>
      <c r="M176" s="125">
        <f t="shared" ref="M176:M178" si="348">K176*L176</f>
        <v>0</v>
      </c>
      <c r="N176" s="123"/>
      <c r="O176" s="124"/>
      <c r="P176" s="125">
        <f t="shared" ref="P176:P178" si="349">N176*O176</f>
        <v>0</v>
      </c>
      <c r="Q176" s="123"/>
      <c r="R176" s="124"/>
      <c r="S176" s="125">
        <f t="shared" ref="S176:S178" si="350">Q176*R176</f>
        <v>0</v>
      </c>
      <c r="T176" s="123"/>
      <c r="U176" s="124"/>
      <c r="V176" s="125">
        <f t="shared" ref="V176:V178" si="351">T176*U176</f>
        <v>0</v>
      </c>
      <c r="W176" s="126">
        <f t="shared" ref="W176:W178" si="352">G176+M176+S176</f>
        <v>5850</v>
      </c>
      <c r="X176" s="127">
        <f t="shared" ref="X176:X178" si="353">J176+P176+V176</f>
        <v>5850</v>
      </c>
      <c r="Y176" s="127">
        <f t="shared" si="276"/>
        <v>0</v>
      </c>
      <c r="Z176" s="128">
        <f t="shared" si="277"/>
        <v>0</v>
      </c>
      <c r="AA176" s="129"/>
      <c r="AB176" s="131"/>
      <c r="AC176" s="131"/>
      <c r="AD176" s="131"/>
      <c r="AE176" s="131"/>
      <c r="AF176" s="131"/>
      <c r="AG176" s="131"/>
    </row>
    <row r="177" spans="1:33" ht="30" customHeight="1" x14ac:dyDescent="0.2">
      <c r="A177" s="119" t="s">
        <v>77</v>
      </c>
      <c r="B177" s="120" t="s">
        <v>213</v>
      </c>
      <c r="C177" s="362" t="s">
        <v>436</v>
      </c>
      <c r="D177" s="342" t="s">
        <v>112</v>
      </c>
      <c r="E177" s="343">
        <v>10</v>
      </c>
      <c r="F177" s="344">
        <v>75</v>
      </c>
      <c r="G177" s="125">
        <f t="shared" si="346"/>
        <v>750</v>
      </c>
      <c r="H177" s="343">
        <v>10</v>
      </c>
      <c r="I177" s="344">
        <v>75</v>
      </c>
      <c r="J177" s="125">
        <f t="shared" si="347"/>
        <v>750</v>
      </c>
      <c r="K177" s="123"/>
      <c r="L177" s="124"/>
      <c r="M177" s="125">
        <f t="shared" si="348"/>
        <v>0</v>
      </c>
      <c r="N177" s="123"/>
      <c r="O177" s="124"/>
      <c r="P177" s="125">
        <f t="shared" si="349"/>
        <v>0</v>
      </c>
      <c r="Q177" s="123"/>
      <c r="R177" s="124"/>
      <c r="S177" s="125">
        <f t="shared" si="350"/>
        <v>0</v>
      </c>
      <c r="T177" s="123"/>
      <c r="U177" s="124"/>
      <c r="V177" s="125">
        <f t="shared" si="351"/>
        <v>0</v>
      </c>
      <c r="W177" s="126">
        <f t="shared" si="352"/>
        <v>750</v>
      </c>
      <c r="X177" s="127">
        <f t="shared" si="353"/>
        <v>750</v>
      </c>
      <c r="Y177" s="127">
        <f t="shared" si="276"/>
        <v>0</v>
      </c>
      <c r="Z177" s="128">
        <f t="shared" si="277"/>
        <v>0</v>
      </c>
      <c r="AA177" s="129"/>
      <c r="AB177" s="131"/>
      <c r="AC177" s="131"/>
      <c r="AD177" s="131"/>
      <c r="AE177" s="131"/>
      <c r="AF177" s="131"/>
      <c r="AG177" s="131"/>
    </row>
    <row r="178" spans="1:33" ht="30" customHeight="1" thickBot="1" x14ac:dyDescent="0.25">
      <c r="A178" s="132" t="s">
        <v>77</v>
      </c>
      <c r="B178" s="133" t="s">
        <v>214</v>
      </c>
      <c r="C178" s="359" t="s">
        <v>437</v>
      </c>
      <c r="D178" s="342" t="s">
        <v>112</v>
      </c>
      <c r="E178" s="345">
        <v>10</v>
      </c>
      <c r="F178" s="346">
        <v>80</v>
      </c>
      <c r="G178" s="151">
        <f t="shared" si="346"/>
        <v>800</v>
      </c>
      <c r="H178" s="345">
        <v>10</v>
      </c>
      <c r="I178" s="346">
        <v>80</v>
      </c>
      <c r="J178" s="151">
        <f t="shared" si="347"/>
        <v>800</v>
      </c>
      <c r="K178" s="149"/>
      <c r="L178" s="150"/>
      <c r="M178" s="151">
        <f t="shared" si="348"/>
        <v>0</v>
      </c>
      <c r="N178" s="149"/>
      <c r="O178" s="150"/>
      <c r="P178" s="151">
        <f t="shared" si="349"/>
        <v>0</v>
      </c>
      <c r="Q178" s="149"/>
      <c r="R178" s="150"/>
      <c r="S178" s="151">
        <f t="shared" si="350"/>
        <v>0</v>
      </c>
      <c r="T178" s="149"/>
      <c r="U178" s="150"/>
      <c r="V178" s="151">
        <f t="shared" si="351"/>
        <v>0</v>
      </c>
      <c r="W178" s="138">
        <f t="shared" si="352"/>
        <v>800</v>
      </c>
      <c r="X178" s="165">
        <f t="shared" si="353"/>
        <v>800</v>
      </c>
      <c r="Y178" s="165">
        <f t="shared" si="276"/>
        <v>0</v>
      </c>
      <c r="Z178" s="222">
        <f t="shared" si="277"/>
        <v>0</v>
      </c>
      <c r="AA178" s="139"/>
      <c r="AB178" s="131"/>
      <c r="AC178" s="131"/>
      <c r="AD178" s="131"/>
      <c r="AE178" s="131"/>
      <c r="AF178" s="131"/>
      <c r="AG178" s="131"/>
    </row>
    <row r="179" spans="1:33" ht="30" customHeight="1" thickBot="1" x14ac:dyDescent="0.25">
      <c r="A179" s="166" t="s">
        <v>215</v>
      </c>
      <c r="B179" s="167"/>
      <c r="C179" s="168"/>
      <c r="D179" s="169"/>
      <c r="E179" s="173">
        <f>E175+E171+E137</f>
        <v>348</v>
      </c>
      <c r="F179" s="189"/>
      <c r="G179" s="172">
        <f>G175+G171+G137</f>
        <v>60625</v>
      </c>
      <c r="H179" s="173">
        <f>H175+H171+H137</f>
        <v>348</v>
      </c>
      <c r="I179" s="189"/>
      <c r="J179" s="172">
        <f>J175+J171+J137</f>
        <v>60625</v>
      </c>
      <c r="K179" s="190">
        <f>K175+K171+K137</f>
        <v>0</v>
      </c>
      <c r="L179" s="189"/>
      <c r="M179" s="172">
        <f>M175+M171+M137</f>
        <v>0</v>
      </c>
      <c r="N179" s="190">
        <f>N175+N171+N137</f>
        <v>0</v>
      </c>
      <c r="O179" s="189"/>
      <c r="P179" s="172">
        <f>P175+P171+P137</f>
        <v>0</v>
      </c>
      <c r="Q179" s="190">
        <f>Q175+Q171+Q137</f>
        <v>0</v>
      </c>
      <c r="R179" s="189"/>
      <c r="S179" s="172">
        <f>S175+S171+S137</f>
        <v>0</v>
      </c>
      <c r="T179" s="190">
        <f>T175+T171+T137</f>
        <v>0</v>
      </c>
      <c r="U179" s="189"/>
      <c r="V179" s="174">
        <f>V175+V171+V137</f>
        <v>0</v>
      </c>
      <c r="W179" s="223">
        <f>W175+W171+W137</f>
        <v>60625</v>
      </c>
      <c r="X179" s="224">
        <f>X175+X171+X137</f>
        <v>60625</v>
      </c>
      <c r="Y179" s="224">
        <f t="shared" si="276"/>
        <v>0</v>
      </c>
      <c r="Z179" s="224">
        <f t="shared" si="277"/>
        <v>0</v>
      </c>
      <c r="AA179" s="225"/>
      <c r="AB179" s="7"/>
      <c r="AC179" s="7"/>
      <c r="AD179" s="7"/>
      <c r="AE179" s="7"/>
      <c r="AF179" s="7"/>
      <c r="AG179" s="7"/>
    </row>
    <row r="180" spans="1:33" ht="30" customHeight="1" x14ac:dyDescent="0.2">
      <c r="A180" s="178" t="s">
        <v>72</v>
      </c>
      <c r="B180" s="207">
        <v>7</v>
      </c>
      <c r="C180" s="180" t="s">
        <v>216</v>
      </c>
      <c r="D180" s="181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226"/>
      <c r="X180" s="226"/>
      <c r="Y180" s="182"/>
      <c r="Z180" s="226"/>
      <c r="AA180" s="227"/>
      <c r="AB180" s="7"/>
      <c r="AC180" s="7"/>
      <c r="AD180" s="7"/>
      <c r="AE180" s="7"/>
      <c r="AF180" s="7"/>
      <c r="AG180" s="7"/>
    </row>
    <row r="181" spans="1:33" ht="30" customHeight="1" x14ac:dyDescent="0.2">
      <c r="A181" s="119" t="s">
        <v>77</v>
      </c>
      <c r="B181" s="120" t="s">
        <v>217</v>
      </c>
      <c r="C181" s="353" t="s">
        <v>438</v>
      </c>
      <c r="D181" s="342" t="s">
        <v>112</v>
      </c>
      <c r="E181" s="343">
        <v>3</v>
      </c>
      <c r="F181" s="344">
        <v>1450</v>
      </c>
      <c r="G181" s="125">
        <f t="shared" ref="G181:G191" si="354">E181*F181</f>
        <v>4350</v>
      </c>
      <c r="H181" s="343">
        <v>1</v>
      </c>
      <c r="I181" s="468">
        <v>5450</v>
      </c>
      <c r="J181" s="125">
        <f t="shared" ref="J181:J191" si="355">H181*I181</f>
        <v>5450</v>
      </c>
      <c r="K181" s="123"/>
      <c r="L181" s="124"/>
      <c r="M181" s="125">
        <f t="shared" ref="M181:M191" si="356">K181*L181</f>
        <v>0</v>
      </c>
      <c r="N181" s="123"/>
      <c r="O181" s="124"/>
      <c r="P181" s="125">
        <f t="shared" ref="P181:P191" si="357">N181*O181</f>
        <v>0</v>
      </c>
      <c r="Q181" s="123"/>
      <c r="R181" s="124"/>
      <c r="S181" s="125">
        <f t="shared" ref="S181:S191" si="358">Q181*R181</f>
        <v>0</v>
      </c>
      <c r="T181" s="123"/>
      <c r="U181" s="124"/>
      <c r="V181" s="228">
        <f t="shared" ref="V181:V191" si="359">T181*U181</f>
        <v>0</v>
      </c>
      <c r="W181" s="229">
        <f t="shared" ref="W181:W191" si="360">G181+M181+S181</f>
        <v>4350</v>
      </c>
      <c r="X181" s="230">
        <f t="shared" ref="X181:X191" si="361">J181+P181+V181</f>
        <v>5450</v>
      </c>
      <c r="Y181" s="230">
        <f t="shared" ref="Y181:Y192" si="362">W181-X181</f>
        <v>-1100</v>
      </c>
      <c r="Z181" s="231">
        <f t="shared" ref="Z181:Z192" si="363">Y181/W181</f>
        <v>-0.25287356321839083</v>
      </c>
      <c r="AA181" s="232"/>
      <c r="AB181" s="131"/>
      <c r="AC181" s="131"/>
      <c r="AD181" s="131"/>
      <c r="AE181" s="131"/>
      <c r="AF181" s="131"/>
      <c r="AG181" s="131"/>
    </row>
    <row r="182" spans="1:33" ht="30" customHeight="1" x14ac:dyDescent="0.2">
      <c r="A182" s="119" t="s">
        <v>77</v>
      </c>
      <c r="B182" s="120" t="s">
        <v>218</v>
      </c>
      <c r="C182" s="353" t="s">
        <v>439</v>
      </c>
      <c r="D182" s="342" t="s">
        <v>112</v>
      </c>
      <c r="E182" s="343">
        <v>1</v>
      </c>
      <c r="F182" s="344">
        <v>3000</v>
      </c>
      <c r="G182" s="125">
        <f t="shared" si="354"/>
        <v>3000</v>
      </c>
      <c r="H182" s="343">
        <v>1</v>
      </c>
      <c r="I182" s="468">
        <v>3600</v>
      </c>
      <c r="J182" s="125">
        <f t="shared" si="355"/>
        <v>3600</v>
      </c>
      <c r="K182" s="123"/>
      <c r="L182" s="124"/>
      <c r="M182" s="125">
        <f t="shared" si="356"/>
        <v>0</v>
      </c>
      <c r="N182" s="123"/>
      <c r="O182" s="124"/>
      <c r="P182" s="125">
        <f t="shared" si="357"/>
        <v>0</v>
      </c>
      <c r="Q182" s="123"/>
      <c r="R182" s="124"/>
      <c r="S182" s="125">
        <f t="shared" si="358"/>
        <v>0</v>
      </c>
      <c r="T182" s="123"/>
      <c r="U182" s="124"/>
      <c r="V182" s="228">
        <f t="shared" si="359"/>
        <v>0</v>
      </c>
      <c r="W182" s="233">
        <f t="shared" si="360"/>
        <v>3000</v>
      </c>
      <c r="X182" s="127">
        <f t="shared" si="361"/>
        <v>3600</v>
      </c>
      <c r="Y182" s="127">
        <f t="shared" si="362"/>
        <v>-600</v>
      </c>
      <c r="Z182" s="128">
        <f t="shared" si="363"/>
        <v>-0.2</v>
      </c>
      <c r="AA182" s="129"/>
      <c r="AB182" s="131"/>
      <c r="AC182" s="131"/>
      <c r="AD182" s="131"/>
      <c r="AE182" s="131"/>
      <c r="AF182" s="131"/>
      <c r="AG182" s="131"/>
    </row>
    <row r="183" spans="1:33" ht="30" customHeight="1" x14ac:dyDescent="0.2">
      <c r="A183" s="119" t="s">
        <v>77</v>
      </c>
      <c r="B183" s="120" t="s">
        <v>219</v>
      </c>
      <c r="C183" s="353" t="s">
        <v>220</v>
      </c>
      <c r="D183" s="342" t="s">
        <v>112</v>
      </c>
      <c r="E183" s="343"/>
      <c r="F183" s="344"/>
      <c r="G183" s="125">
        <f t="shared" si="354"/>
        <v>0</v>
      </c>
      <c r="H183" s="343"/>
      <c r="I183" s="344"/>
      <c r="J183" s="125">
        <f t="shared" si="355"/>
        <v>0</v>
      </c>
      <c r="K183" s="123"/>
      <c r="L183" s="124"/>
      <c r="M183" s="125">
        <f t="shared" si="356"/>
        <v>0</v>
      </c>
      <c r="N183" s="123"/>
      <c r="O183" s="124"/>
      <c r="P183" s="125">
        <f t="shared" si="357"/>
        <v>0</v>
      </c>
      <c r="Q183" s="123"/>
      <c r="R183" s="124"/>
      <c r="S183" s="125">
        <f t="shared" si="358"/>
        <v>0</v>
      </c>
      <c r="T183" s="123"/>
      <c r="U183" s="124"/>
      <c r="V183" s="228">
        <f t="shared" si="359"/>
        <v>0</v>
      </c>
      <c r="W183" s="233">
        <f t="shared" si="360"/>
        <v>0</v>
      </c>
      <c r="X183" s="127">
        <f t="shared" si="361"/>
        <v>0</v>
      </c>
      <c r="Y183" s="127">
        <f t="shared" si="362"/>
        <v>0</v>
      </c>
      <c r="Z183" s="128" t="e">
        <f t="shared" si="363"/>
        <v>#DIV/0!</v>
      </c>
      <c r="AA183" s="129"/>
      <c r="AB183" s="131"/>
      <c r="AC183" s="131"/>
      <c r="AD183" s="131"/>
      <c r="AE183" s="131"/>
      <c r="AF183" s="131"/>
      <c r="AG183" s="131"/>
    </row>
    <row r="184" spans="1:33" ht="30" customHeight="1" x14ac:dyDescent="0.2">
      <c r="A184" s="119" t="s">
        <v>77</v>
      </c>
      <c r="B184" s="120" t="s">
        <v>221</v>
      </c>
      <c r="C184" s="353" t="s">
        <v>222</v>
      </c>
      <c r="D184" s="342" t="s">
        <v>112</v>
      </c>
      <c r="E184" s="343"/>
      <c r="F184" s="344"/>
      <c r="G184" s="125">
        <f t="shared" si="354"/>
        <v>0</v>
      </c>
      <c r="H184" s="343"/>
      <c r="I184" s="344"/>
      <c r="J184" s="125">
        <f t="shared" si="355"/>
        <v>0</v>
      </c>
      <c r="K184" s="123"/>
      <c r="L184" s="124"/>
      <c r="M184" s="125">
        <f t="shared" si="356"/>
        <v>0</v>
      </c>
      <c r="N184" s="123"/>
      <c r="O184" s="124"/>
      <c r="P184" s="125">
        <f t="shared" si="357"/>
        <v>0</v>
      </c>
      <c r="Q184" s="123"/>
      <c r="R184" s="124"/>
      <c r="S184" s="125">
        <f t="shared" si="358"/>
        <v>0</v>
      </c>
      <c r="T184" s="123"/>
      <c r="U184" s="124"/>
      <c r="V184" s="228">
        <f t="shared" si="359"/>
        <v>0</v>
      </c>
      <c r="W184" s="233">
        <f t="shared" si="360"/>
        <v>0</v>
      </c>
      <c r="X184" s="127">
        <f t="shared" si="361"/>
        <v>0</v>
      </c>
      <c r="Y184" s="127">
        <f t="shared" si="362"/>
        <v>0</v>
      </c>
      <c r="Z184" s="128" t="e">
        <f t="shared" si="363"/>
        <v>#DIV/0!</v>
      </c>
      <c r="AA184" s="129"/>
      <c r="AB184" s="131"/>
      <c r="AC184" s="131"/>
      <c r="AD184" s="131"/>
      <c r="AE184" s="131"/>
      <c r="AF184" s="131"/>
      <c r="AG184" s="131"/>
    </row>
    <row r="185" spans="1:33" ht="30" customHeight="1" x14ac:dyDescent="0.2">
      <c r="A185" s="119" t="s">
        <v>77</v>
      </c>
      <c r="B185" s="120" t="s">
        <v>223</v>
      </c>
      <c r="C185" s="353" t="s">
        <v>224</v>
      </c>
      <c r="D185" s="342" t="s">
        <v>112</v>
      </c>
      <c r="E185" s="343"/>
      <c r="F185" s="344"/>
      <c r="G185" s="125">
        <f t="shared" si="354"/>
        <v>0</v>
      </c>
      <c r="H185" s="343"/>
      <c r="I185" s="344"/>
      <c r="J185" s="125">
        <f t="shared" si="355"/>
        <v>0</v>
      </c>
      <c r="K185" s="123"/>
      <c r="L185" s="124"/>
      <c r="M185" s="125">
        <f t="shared" si="356"/>
        <v>0</v>
      </c>
      <c r="N185" s="123"/>
      <c r="O185" s="124"/>
      <c r="P185" s="125">
        <f t="shared" si="357"/>
        <v>0</v>
      </c>
      <c r="Q185" s="123"/>
      <c r="R185" s="124"/>
      <c r="S185" s="125">
        <f t="shared" si="358"/>
        <v>0</v>
      </c>
      <c r="T185" s="123"/>
      <c r="U185" s="124"/>
      <c r="V185" s="228">
        <f t="shared" si="359"/>
        <v>0</v>
      </c>
      <c r="W185" s="233">
        <f t="shared" si="360"/>
        <v>0</v>
      </c>
      <c r="X185" s="127">
        <f t="shared" si="361"/>
        <v>0</v>
      </c>
      <c r="Y185" s="127">
        <f t="shared" si="362"/>
        <v>0</v>
      </c>
      <c r="Z185" s="128" t="e">
        <f t="shared" si="363"/>
        <v>#DIV/0!</v>
      </c>
      <c r="AA185" s="129"/>
      <c r="AB185" s="131"/>
      <c r="AC185" s="131"/>
      <c r="AD185" s="131"/>
      <c r="AE185" s="131"/>
      <c r="AF185" s="131"/>
      <c r="AG185" s="131"/>
    </row>
    <row r="186" spans="1:33" ht="30" customHeight="1" x14ac:dyDescent="0.2">
      <c r="A186" s="119" t="s">
        <v>77</v>
      </c>
      <c r="B186" s="120" t="s">
        <v>225</v>
      </c>
      <c r="C186" s="353" t="s">
        <v>440</v>
      </c>
      <c r="D186" s="342" t="s">
        <v>112</v>
      </c>
      <c r="E186" s="343">
        <v>30</v>
      </c>
      <c r="F186" s="344">
        <v>35</v>
      </c>
      <c r="G186" s="125">
        <f t="shared" si="354"/>
        <v>1050</v>
      </c>
      <c r="H186" s="343">
        <v>30</v>
      </c>
      <c r="I186" s="344">
        <v>35</v>
      </c>
      <c r="J186" s="125">
        <f t="shared" si="355"/>
        <v>1050</v>
      </c>
      <c r="K186" s="123"/>
      <c r="L186" s="124"/>
      <c r="M186" s="125">
        <f t="shared" si="356"/>
        <v>0</v>
      </c>
      <c r="N186" s="123"/>
      <c r="O186" s="124"/>
      <c r="P186" s="125">
        <f t="shared" si="357"/>
        <v>0</v>
      </c>
      <c r="Q186" s="123"/>
      <c r="R186" s="124"/>
      <c r="S186" s="125">
        <f t="shared" si="358"/>
        <v>0</v>
      </c>
      <c r="T186" s="123"/>
      <c r="U186" s="124"/>
      <c r="V186" s="228">
        <f t="shared" si="359"/>
        <v>0</v>
      </c>
      <c r="W186" s="233">
        <f t="shared" si="360"/>
        <v>1050</v>
      </c>
      <c r="X186" s="127">
        <f t="shared" si="361"/>
        <v>1050</v>
      </c>
      <c r="Y186" s="127">
        <f t="shared" si="362"/>
        <v>0</v>
      </c>
      <c r="Z186" s="128">
        <f t="shared" si="363"/>
        <v>0</v>
      </c>
      <c r="AA186" s="129"/>
      <c r="AB186" s="131"/>
      <c r="AC186" s="131"/>
      <c r="AD186" s="131"/>
      <c r="AE186" s="131"/>
      <c r="AF186" s="131"/>
      <c r="AG186" s="131"/>
    </row>
    <row r="187" spans="1:33" ht="30" customHeight="1" x14ac:dyDescent="0.2">
      <c r="A187" s="119" t="s">
        <v>77</v>
      </c>
      <c r="B187" s="120" t="s">
        <v>226</v>
      </c>
      <c r="C187" s="353" t="s">
        <v>441</v>
      </c>
      <c r="D187" s="342" t="s">
        <v>112</v>
      </c>
      <c r="E187" s="343">
        <v>1</v>
      </c>
      <c r="F187" s="344">
        <v>3500</v>
      </c>
      <c r="G187" s="125">
        <f t="shared" si="354"/>
        <v>3500</v>
      </c>
      <c r="H187" s="343">
        <v>1</v>
      </c>
      <c r="I187" s="468">
        <v>1800</v>
      </c>
      <c r="J187" s="125">
        <f t="shared" si="355"/>
        <v>1800</v>
      </c>
      <c r="K187" s="123"/>
      <c r="L187" s="124"/>
      <c r="M187" s="125">
        <f t="shared" si="356"/>
        <v>0</v>
      </c>
      <c r="N187" s="123"/>
      <c r="O187" s="124"/>
      <c r="P187" s="125">
        <f t="shared" si="357"/>
        <v>0</v>
      </c>
      <c r="Q187" s="123"/>
      <c r="R187" s="124"/>
      <c r="S187" s="125">
        <f t="shared" si="358"/>
        <v>0</v>
      </c>
      <c r="T187" s="123"/>
      <c r="U187" s="124"/>
      <c r="V187" s="228">
        <f t="shared" si="359"/>
        <v>0</v>
      </c>
      <c r="W187" s="233">
        <f t="shared" si="360"/>
        <v>3500</v>
      </c>
      <c r="X187" s="127">
        <f t="shared" si="361"/>
        <v>1800</v>
      </c>
      <c r="Y187" s="127">
        <f t="shared" si="362"/>
        <v>1700</v>
      </c>
      <c r="Z187" s="128">
        <f t="shared" si="363"/>
        <v>0.48571428571428571</v>
      </c>
      <c r="AA187" s="129"/>
      <c r="AB187" s="131"/>
      <c r="AC187" s="131"/>
      <c r="AD187" s="131"/>
      <c r="AE187" s="131"/>
      <c r="AF187" s="131"/>
      <c r="AG187" s="131"/>
    </row>
    <row r="188" spans="1:33" ht="30" customHeight="1" x14ac:dyDescent="0.2">
      <c r="A188" s="119" t="s">
        <v>77</v>
      </c>
      <c r="B188" s="120" t="s">
        <v>227</v>
      </c>
      <c r="C188" s="353" t="s">
        <v>443</v>
      </c>
      <c r="D188" s="342" t="s">
        <v>112</v>
      </c>
      <c r="E188" s="343">
        <v>30</v>
      </c>
      <c r="F188" s="344">
        <v>94</v>
      </c>
      <c r="G188" s="125">
        <f t="shared" si="354"/>
        <v>2820</v>
      </c>
      <c r="H188" s="343">
        <v>30</v>
      </c>
      <c r="I188" s="344">
        <v>94</v>
      </c>
      <c r="J188" s="125">
        <f t="shared" si="355"/>
        <v>2820</v>
      </c>
      <c r="K188" s="123"/>
      <c r="L188" s="124"/>
      <c r="M188" s="125">
        <f t="shared" si="356"/>
        <v>0</v>
      </c>
      <c r="N188" s="123"/>
      <c r="O188" s="124"/>
      <c r="P188" s="125">
        <f t="shared" si="357"/>
        <v>0</v>
      </c>
      <c r="Q188" s="123"/>
      <c r="R188" s="124"/>
      <c r="S188" s="125">
        <f t="shared" si="358"/>
        <v>0</v>
      </c>
      <c r="T188" s="123"/>
      <c r="U188" s="124"/>
      <c r="V188" s="228">
        <f t="shared" si="359"/>
        <v>0</v>
      </c>
      <c r="W188" s="233">
        <f t="shared" si="360"/>
        <v>2820</v>
      </c>
      <c r="X188" s="127">
        <f t="shared" si="361"/>
        <v>2820</v>
      </c>
      <c r="Y188" s="127">
        <f t="shared" si="362"/>
        <v>0</v>
      </c>
      <c r="Z188" s="128">
        <f t="shared" si="363"/>
        <v>0</v>
      </c>
      <c r="AA188" s="129"/>
      <c r="AB188" s="131"/>
      <c r="AC188" s="131"/>
      <c r="AD188" s="131"/>
      <c r="AE188" s="131"/>
      <c r="AF188" s="131"/>
      <c r="AG188" s="131"/>
    </row>
    <row r="189" spans="1:33" ht="30" customHeight="1" x14ac:dyDescent="0.2">
      <c r="A189" s="132" t="s">
        <v>77</v>
      </c>
      <c r="B189" s="120" t="s">
        <v>228</v>
      </c>
      <c r="C189" s="359" t="s">
        <v>229</v>
      </c>
      <c r="D189" s="342" t="s">
        <v>112</v>
      </c>
      <c r="E189" s="345"/>
      <c r="F189" s="346"/>
      <c r="G189" s="125">
        <f t="shared" si="354"/>
        <v>0</v>
      </c>
      <c r="H189" s="345"/>
      <c r="I189" s="346"/>
      <c r="J189" s="125">
        <f t="shared" si="355"/>
        <v>0</v>
      </c>
      <c r="K189" s="123"/>
      <c r="L189" s="124"/>
      <c r="M189" s="125">
        <f t="shared" si="356"/>
        <v>0</v>
      </c>
      <c r="N189" s="123"/>
      <c r="O189" s="124"/>
      <c r="P189" s="125">
        <f t="shared" si="357"/>
        <v>0</v>
      </c>
      <c r="Q189" s="123"/>
      <c r="R189" s="124"/>
      <c r="S189" s="125">
        <f t="shared" si="358"/>
        <v>0</v>
      </c>
      <c r="T189" s="123"/>
      <c r="U189" s="124"/>
      <c r="V189" s="228">
        <f t="shared" si="359"/>
        <v>0</v>
      </c>
      <c r="W189" s="233">
        <f t="shared" si="360"/>
        <v>0</v>
      </c>
      <c r="X189" s="127">
        <f t="shared" si="361"/>
        <v>0</v>
      </c>
      <c r="Y189" s="127">
        <f t="shared" si="362"/>
        <v>0</v>
      </c>
      <c r="Z189" s="128" t="e">
        <f t="shared" si="363"/>
        <v>#DIV/0!</v>
      </c>
      <c r="AA189" s="139"/>
      <c r="AB189" s="131"/>
      <c r="AC189" s="131"/>
      <c r="AD189" s="131"/>
      <c r="AE189" s="131"/>
      <c r="AF189" s="131"/>
      <c r="AG189" s="131"/>
    </row>
    <row r="190" spans="1:33" ht="30" customHeight="1" x14ac:dyDescent="0.2">
      <c r="A190" s="132" t="s">
        <v>77</v>
      </c>
      <c r="B190" s="120" t="s">
        <v>230</v>
      </c>
      <c r="C190" s="353" t="s">
        <v>444</v>
      </c>
      <c r="D190" s="342" t="s">
        <v>112</v>
      </c>
      <c r="E190" s="343">
        <v>26</v>
      </c>
      <c r="F190" s="344">
        <v>630</v>
      </c>
      <c r="G190" s="125">
        <f t="shared" si="354"/>
        <v>16380</v>
      </c>
      <c r="H190" s="343">
        <v>26</v>
      </c>
      <c r="I190" s="344">
        <v>630</v>
      </c>
      <c r="J190" s="125">
        <f t="shared" si="355"/>
        <v>16380</v>
      </c>
      <c r="K190" s="123"/>
      <c r="L190" s="124"/>
      <c r="M190" s="125">
        <f t="shared" si="356"/>
        <v>0</v>
      </c>
      <c r="N190" s="123"/>
      <c r="O190" s="124"/>
      <c r="P190" s="125">
        <f t="shared" si="357"/>
        <v>0</v>
      </c>
      <c r="Q190" s="123"/>
      <c r="R190" s="124"/>
      <c r="S190" s="125">
        <f t="shared" si="358"/>
        <v>0</v>
      </c>
      <c r="T190" s="123"/>
      <c r="U190" s="124"/>
      <c r="V190" s="228">
        <f t="shared" si="359"/>
        <v>0</v>
      </c>
      <c r="W190" s="233">
        <f t="shared" si="360"/>
        <v>16380</v>
      </c>
      <c r="X190" s="127">
        <f t="shared" si="361"/>
        <v>16380</v>
      </c>
      <c r="Y190" s="127">
        <f t="shared" si="362"/>
        <v>0</v>
      </c>
      <c r="Z190" s="128">
        <f t="shared" si="363"/>
        <v>0</v>
      </c>
      <c r="AA190" s="129"/>
      <c r="AB190" s="131"/>
      <c r="AC190" s="131"/>
      <c r="AD190" s="131"/>
      <c r="AE190" s="131"/>
      <c r="AF190" s="131"/>
      <c r="AG190" s="131"/>
    </row>
    <row r="191" spans="1:33" ht="30" customHeight="1" x14ac:dyDescent="0.2">
      <c r="A191" s="132" t="s">
        <v>77</v>
      </c>
      <c r="B191" s="120" t="s">
        <v>231</v>
      </c>
      <c r="C191" s="234" t="s">
        <v>232</v>
      </c>
      <c r="D191" s="134"/>
      <c r="E191" s="135"/>
      <c r="F191" s="136">
        <v>0.22</v>
      </c>
      <c r="G191" s="137">
        <f t="shared" si="354"/>
        <v>0</v>
      </c>
      <c r="H191" s="135"/>
      <c r="I191" s="136">
        <v>0.22</v>
      </c>
      <c r="J191" s="137">
        <f t="shared" si="355"/>
        <v>0</v>
      </c>
      <c r="K191" s="135"/>
      <c r="L191" s="136">
        <v>0.22</v>
      </c>
      <c r="M191" s="137">
        <f t="shared" si="356"/>
        <v>0</v>
      </c>
      <c r="N191" s="135"/>
      <c r="O191" s="136">
        <v>0.22</v>
      </c>
      <c r="P191" s="137">
        <f t="shared" si="357"/>
        <v>0</v>
      </c>
      <c r="Q191" s="135"/>
      <c r="R191" s="136">
        <v>0.22</v>
      </c>
      <c r="S191" s="137">
        <f t="shared" si="358"/>
        <v>0</v>
      </c>
      <c r="T191" s="135"/>
      <c r="U191" s="136">
        <v>0.22</v>
      </c>
      <c r="V191" s="235">
        <f t="shared" si="359"/>
        <v>0</v>
      </c>
      <c r="W191" s="236">
        <f t="shared" si="360"/>
        <v>0</v>
      </c>
      <c r="X191" s="237">
        <f t="shared" si="361"/>
        <v>0</v>
      </c>
      <c r="Y191" s="237">
        <f t="shared" si="362"/>
        <v>0</v>
      </c>
      <c r="Z191" s="238" t="e">
        <f t="shared" si="363"/>
        <v>#DIV/0!</v>
      </c>
      <c r="AA191" s="152"/>
      <c r="AB191" s="7"/>
      <c r="AC191" s="7"/>
      <c r="AD191" s="7"/>
      <c r="AE191" s="7"/>
      <c r="AF191" s="7"/>
      <c r="AG191" s="7"/>
    </row>
    <row r="192" spans="1:33" ht="30" customHeight="1" x14ac:dyDescent="0.2">
      <c r="A192" s="166" t="s">
        <v>233</v>
      </c>
      <c r="B192" s="239"/>
      <c r="C192" s="168"/>
      <c r="D192" s="169"/>
      <c r="E192" s="173">
        <f>SUM(E181:E190)</f>
        <v>91</v>
      </c>
      <c r="F192" s="189"/>
      <c r="G192" s="172">
        <f>SUM(G181:G191)</f>
        <v>31100</v>
      </c>
      <c r="H192" s="173">
        <f>SUM(H181:H190)</f>
        <v>89</v>
      </c>
      <c r="I192" s="189"/>
      <c r="J192" s="172">
        <f>SUM(J181:J191)</f>
        <v>31100</v>
      </c>
      <c r="K192" s="190">
        <f>SUM(K181:K190)</f>
        <v>0</v>
      </c>
      <c r="L192" s="189"/>
      <c r="M192" s="172">
        <f>SUM(M181:M191)</f>
        <v>0</v>
      </c>
      <c r="N192" s="190">
        <f>SUM(N181:N190)</f>
        <v>0</v>
      </c>
      <c r="O192" s="189"/>
      <c r="P192" s="172">
        <f>SUM(P181:P191)</f>
        <v>0</v>
      </c>
      <c r="Q192" s="190">
        <f>SUM(Q181:Q190)</f>
        <v>0</v>
      </c>
      <c r="R192" s="189"/>
      <c r="S192" s="172">
        <f>SUM(S181:S191)</f>
        <v>0</v>
      </c>
      <c r="T192" s="190">
        <f>SUM(T181:T190)</f>
        <v>0</v>
      </c>
      <c r="U192" s="189"/>
      <c r="V192" s="174">
        <f t="shared" ref="V192:X192" si="364">SUM(V181:V191)</f>
        <v>0</v>
      </c>
      <c r="W192" s="223">
        <f t="shared" si="364"/>
        <v>31100</v>
      </c>
      <c r="X192" s="224">
        <f t="shared" si="364"/>
        <v>31100</v>
      </c>
      <c r="Y192" s="224">
        <f t="shared" si="362"/>
        <v>0</v>
      </c>
      <c r="Z192" s="224">
        <f t="shared" si="363"/>
        <v>0</v>
      </c>
      <c r="AA192" s="225"/>
      <c r="AB192" s="7"/>
      <c r="AC192" s="7"/>
      <c r="AD192" s="7"/>
      <c r="AE192" s="7"/>
      <c r="AF192" s="7"/>
      <c r="AG192" s="7"/>
    </row>
    <row r="193" spans="1:33" ht="30" customHeight="1" x14ac:dyDescent="0.2">
      <c r="A193" s="178" t="s">
        <v>72</v>
      </c>
      <c r="B193" s="207">
        <v>8</v>
      </c>
      <c r="C193" s="240" t="s">
        <v>234</v>
      </c>
      <c r="D193" s="181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226"/>
      <c r="X193" s="226"/>
      <c r="Y193" s="182"/>
      <c r="Z193" s="226"/>
      <c r="AA193" s="227"/>
      <c r="AB193" s="118"/>
      <c r="AC193" s="118"/>
      <c r="AD193" s="118"/>
      <c r="AE193" s="118"/>
      <c r="AF193" s="118"/>
      <c r="AG193" s="118"/>
    </row>
    <row r="194" spans="1:33" ht="30" customHeight="1" x14ac:dyDescent="0.2">
      <c r="A194" s="119" t="s">
        <v>77</v>
      </c>
      <c r="B194" s="120" t="s">
        <v>235</v>
      </c>
      <c r="C194" s="187" t="s">
        <v>236</v>
      </c>
      <c r="D194" s="122" t="s">
        <v>237</v>
      </c>
      <c r="E194" s="123"/>
      <c r="F194" s="124"/>
      <c r="G194" s="125">
        <f t="shared" ref="G194:G199" si="365">E194*F194</f>
        <v>0</v>
      </c>
      <c r="H194" s="123"/>
      <c r="I194" s="124"/>
      <c r="J194" s="125">
        <f t="shared" ref="J194:J199" si="366">H194*I194</f>
        <v>0</v>
      </c>
      <c r="K194" s="123"/>
      <c r="L194" s="124"/>
      <c r="M194" s="125">
        <f t="shared" ref="M194:M199" si="367">K194*L194</f>
        <v>0</v>
      </c>
      <c r="N194" s="123"/>
      <c r="O194" s="124"/>
      <c r="P194" s="125">
        <f t="shared" ref="P194:P199" si="368">N194*O194</f>
        <v>0</v>
      </c>
      <c r="Q194" s="123"/>
      <c r="R194" s="124"/>
      <c r="S194" s="125">
        <f t="shared" ref="S194:S199" si="369">Q194*R194</f>
        <v>0</v>
      </c>
      <c r="T194" s="123"/>
      <c r="U194" s="124"/>
      <c r="V194" s="228">
        <f t="shared" ref="V194:V199" si="370">T194*U194</f>
        <v>0</v>
      </c>
      <c r="W194" s="229">
        <f t="shared" ref="W194:W199" si="371">G194+M194+S194</f>
        <v>0</v>
      </c>
      <c r="X194" s="230">
        <f t="shared" ref="X194:X199" si="372">J194+P194+V194</f>
        <v>0</v>
      </c>
      <c r="Y194" s="230">
        <f t="shared" ref="Y194:Y200" si="373">W194-X194</f>
        <v>0</v>
      </c>
      <c r="Z194" s="231" t="e">
        <f t="shared" ref="Z194:Z200" si="374">Y194/W194</f>
        <v>#DIV/0!</v>
      </c>
      <c r="AA194" s="232"/>
      <c r="AB194" s="131"/>
      <c r="AC194" s="131"/>
      <c r="AD194" s="131"/>
      <c r="AE194" s="131"/>
      <c r="AF194" s="131"/>
      <c r="AG194" s="131"/>
    </row>
    <row r="195" spans="1:33" ht="30" customHeight="1" x14ac:dyDescent="0.2">
      <c r="A195" s="119" t="s">
        <v>77</v>
      </c>
      <c r="B195" s="120" t="s">
        <v>238</v>
      </c>
      <c r="C195" s="187" t="s">
        <v>239</v>
      </c>
      <c r="D195" s="122" t="s">
        <v>237</v>
      </c>
      <c r="E195" s="123"/>
      <c r="F195" s="124"/>
      <c r="G195" s="125">
        <f t="shared" si="365"/>
        <v>0</v>
      </c>
      <c r="H195" s="123"/>
      <c r="I195" s="124"/>
      <c r="J195" s="125">
        <f t="shared" si="366"/>
        <v>0</v>
      </c>
      <c r="K195" s="123"/>
      <c r="L195" s="124"/>
      <c r="M195" s="125">
        <f t="shared" si="367"/>
        <v>0</v>
      </c>
      <c r="N195" s="123"/>
      <c r="O195" s="124"/>
      <c r="P195" s="125">
        <f t="shared" si="368"/>
        <v>0</v>
      </c>
      <c r="Q195" s="123"/>
      <c r="R195" s="124"/>
      <c r="S195" s="125">
        <f t="shared" si="369"/>
        <v>0</v>
      </c>
      <c r="T195" s="123"/>
      <c r="U195" s="124"/>
      <c r="V195" s="228">
        <f t="shared" si="370"/>
        <v>0</v>
      </c>
      <c r="W195" s="233">
        <f t="shared" si="371"/>
        <v>0</v>
      </c>
      <c r="X195" s="127">
        <f t="shared" si="372"/>
        <v>0</v>
      </c>
      <c r="Y195" s="127">
        <f t="shared" si="373"/>
        <v>0</v>
      </c>
      <c r="Z195" s="128" t="e">
        <f t="shared" si="374"/>
        <v>#DIV/0!</v>
      </c>
      <c r="AA195" s="129"/>
      <c r="AB195" s="131"/>
      <c r="AC195" s="131"/>
      <c r="AD195" s="131"/>
      <c r="AE195" s="131"/>
      <c r="AF195" s="131"/>
      <c r="AG195" s="131"/>
    </row>
    <row r="196" spans="1:33" ht="30" customHeight="1" x14ac:dyDescent="0.2">
      <c r="A196" s="119" t="s">
        <v>77</v>
      </c>
      <c r="B196" s="120" t="s">
        <v>240</v>
      </c>
      <c r="C196" s="187" t="s">
        <v>241</v>
      </c>
      <c r="D196" s="122" t="s">
        <v>242</v>
      </c>
      <c r="E196" s="241"/>
      <c r="F196" s="242"/>
      <c r="G196" s="125">
        <f t="shared" si="365"/>
        <v>0</v>
      </c>
      <c r="H196" s="241"/>
      <c r="I196" s="242"/>
      <c r="J196" s="125">
        <f t="shared" si="366"/>
        <v>0</v>
      </c>
      <c r="K196" s="123"/>
      <c r="L196" s="124"/>
      <c r="M196" s="125">
        <f t="shared" si="367"/>
        <v>0</v>
      </c>
      <c r="N196" s="123"/>
      <c r="O196" s="124"/>
      <c r="P196" s="125">
        <f t="shared" si="368"/>
        <v>0</v>
      </c>
      <c r="Q196" s="123"/>
      <c r="R196" s="124"/>
      <c r="S196" s="125">
        <f t="shared" si="369"/>
        <v>0</v>
      </c>
      <c r="T196" s="123"/>
      <c r="U196" s="124"/>
      <c r="V196" s="228">
        <f t="shared" si="370"/>
        <v>0</v>
      </c>
      <c r="W196" s="243">
        <f t="shared" si="371"/>
        <v>0</v>
      </c>
      <c r="X196" s="127">
        <f t="shared" si="372"/>
        <v>0</v>
      </c>
      <c r="Y196" s="127">
        <f t="shared" si="373"/>
        <v>0</v>
      </c>
      <c r="Z196" s="128" t="e">
        <f t="shared" si="374"/>
        <v>#DIV/0!</v>
      </c>
      <c r="AA196" s="129"/>
      <c r="AB196" s="131"/>
      <c r="AC196" s="131"/>
      <c r="AD196" s="131"/>
      <c r="AE196" s="131"/>
      <c r="AF196" s="131"/>
      <c r="AG196" s="131"/>
    </row>
    <row r="197" spans="1:33" ht="30" customHeight="1" x14ac:dyDescent="0.2">
      <c r="A197" s="119" t="s">
        <v>77</v>
      </c>
      <c r="B197" s="120" t="s">
        <v>243</v>
      </c>
      <c r="C197" s="187" t="s">
        <v>244</v>
      </c>
      <c r="D197" s="122" t="s">
        <v>242</v>
      </c>
      <c r="E197" s="123"/>
      <c r="F197" s="124"/>
      <c r="G197" s="125">
        <f t="shared" si="365"/>
        <v>0</v>
      </c>
      <c r="H197" s="123"/>
      <c r="I197" s="124"/>
      <c r="J197" s="125">
        <f t="shared" si="366"/>
        <v>0</v>
      </c>
      <c r="K197" s="241"/>
      <c r="L197" s="242"/>
      <c r="M197" s="125">
        <f t="shared" si="367"/>
        <v>0</v>
      </c>
      <c r="N197" s="241"/>
      <c r="O197" s="242"/>
      <c r="P197" s="125">
        <f t="shared" si="368"/>
        <v>0</v>
      </c>
      <c r="Q197" s="241"/>
      <c r="R197" s="242"/>
      <c r="S197" s="125">
        <f t="shared" si="369"/>
        <v>0</v>
      </c>
      <c r="T197" s="241"/>
      <c r="U197" s="242"/>
      <c r="V197" s="228">
        <f t="shared" si="370"/>
        <v>0</v>
      </c>
      <c r="W197" s="243">
        <f t="shared" si="371"/>
        <v>0</v>
      </c>
      <c r="X197" s="127">
        <f t="shared" si="372"/>
        <v>0</v>
      </c>
      <c r="Y197" s="127">
        <f t="shared" si="373"/>
        <v>0</v>
      </c>
      <c r="Z197" s="128" t="e">
        <f t="shared" si="374"/>
        <v>#DIV/0!</v>
      </c>
      <c r="AA197" s="129"/>
      <c r="AB197" s="131"/>
      <c r="AC197" s="131"/>
      <c r="AD197" s="131"/>
      <c r="AE197" s="131"/>
      <c r="AF197" s="131"/>
      <c r="AG197" s="131"/>
    </row>
    <row r="198" spans="1:33" ht="30" customHeight="1" x14ac:dyDescent="0.2">
      <c r="A198" s="119" t="s">
        <v>77</v>
      </c>
      <c r="B198" s="120" t="s">
        <v>245</v>
      </c>
      <c r="C198" s="187" t="s">
        <v>246</v>
      </c>
      <c r="D198" s="122" t="s">
        <v>242</v>
      </c>
      <c r="E198" s="123"/>
      <c r="F198" s="124"/>
      <c r="G198" s="125">
        <f t="shared" si="365"/>
        <v>0</v>
      </c>
      <c r="H198" s="123"/>
      <c r="I198" s="124"/>
      <c r="J198" s="125">
        <f t="shared" si="366"/>
        <v>0</v>
      </c>
      <c r="K198" s="123"/>
      <c r="L198" s="124"/>
      <c r="M198" s="125">
        <f t="shared" si="367"/>
        <v>0</v>
      </c>
      <c r="N198" s="123"/>
      <c r="O198" s="124"/>
      <c r="P198" s="125">
        <f t="shared" si="368"/>
        <v>0</v>
      </c>
      <c r="Q198" s="123"/>
      <c r="R198" s="124"/>
      <c r="S198" s="125">
        <f t="shared" si="369"/>
        <v>0</v>
      </c>
      <c r="T198" s="123"/>
      <c r="U198" s="124"/>
      <c r="V198" s="228">
        <f t="shared" si="370"/>
        <v>0</v>
      </c>
      <c r="W198" s="233">
        <f t="shared" si="371"/>
        <v>0</v>
      </c>
      <c r="X198" s="127">
        <f t="shared" si="372"/>
        <v>0</v>
      </c>
      <c r="Y198" s="127">
        <f t="shared" si="373"/>
        <v>0</v>
      </c>
      <c r="Z198" s="128" t="e">
        <f t="shared" si="374"/>
        <v>#DIV/0!</v>
      </c>
      <c r="AA198" s="129"/>
      <c r="AB198" s="131"/>
      <c r="AC198" s="131"/>
      <c r="AD198" s="131"/>
      <c r="AE198" s="131"/>
      <c r="AF198" s="131"/>
      <c r="AG198" s="131"/>
    </row>
    <row r="199" spans="1:33" ht="30" customHeight="1" x14ac:dyDescent="0.2">
      <c r="A199" s="132" t="s">
        <v>77</v>
      </c>
      <c r="B199" s="154" t="s">
        <v>247</v>
      </c>
      <c r="C199" s="164" t="s">
        <v>248</v>
      </c>
      <c r="D199" s="134"/>
      <c r="E199" s="135"/>
      <c r="F199" s="136">
        <v>0.22</v>
      </c>
      <c r="G199" s="137">
        <f t="shared" si="365"/>
        <v>0</v>
      </c>
      <c r="H199" s="135"/>
      <c r="I199" s="136">
        <v>0.22</v>
      </c>
      <c r="J199" s="137">
        <f t="shared" si="366"/>
        <v>0</v>
      </c>
      <c r="K199" s="135"/>
      <c r="L199" s="136">
        <v>0.22</v>
      </c>
      <c r="M199" s="137">
        <f t="shared" si="367"/>
        <v>0</v>
      </c>
      <c r="N199" s="135"/>
      <c r="O199" s="136">
        <v>0.22</v>
      </c>
      <c r="P199" s="137">
        <f t="shared" si="368"/>
        <v>0</v>
      </c>
      <c r="Q199" s="135"/>
      <c r="R199" s="136">
        <v>0.22</v>
      </c>
      <c r="S199" s="137">
        <f t="shared" si="369"/>
        <v>0</v>
      </c>
      <c r="T199" s="135"/>
      <c r="U199" s="136">
        <v>0.22</v>
      </c>
      <c r="V199" s="235">
        <f t="shared" si="370"/>
        <v>0</v>
      </c>
      <c r="W199" s="236">
        <f t="shared" si="371"/>
        <v>0</v>
      </c>
      <c r="X199" s="237">
        <f t="shared" si="372"/>
        <v>0</v>
      </c>
      <c r="Y199" s="237">
        <f t="shared" si="373"/>
        <v>0</v>
      </c>
      <c r="Z199" s="238" t="e">
        <f t="shared" si="374"/>
        <v>#DIV/0!</v>
      </c>
      <c r="AA199" s="152"/>
      <c r="AB199" s="7"/>
      <c r="AC199" s="7"/>
      <c r="AD199" s="7"/>
      <c r="AE199" s="7"/>
      <c r="AF199" s="7"/>
      <c r="AG199" s="7"/>
    </row>
    <row r="200" spans="1:33" ht="30" customHeight="1" x14ac:dyDescent="0.2">
      <c r="A200" s="166" t="s">
        <v>249</v>
      </c>
      <c r="B200" s="244"/>
      <c r="C200" s="168"/>
      <c r="D200" s="169"/>
      <c r="E200" s="173">
        <f>SUM(E194:E198)</f>
        <v>0</v>
      </c>
      <c r="F200" s="189"/>
      <c r="G200" s="173">
        <f>SUM(G194:G199)</f>
        <v>0</v>
      </c>
      <c r="H200" s="173">
        <f>SUM(H194:H198)</f>
        <v>0</v>
      </c>
      <c r="I200" s="189"/>
      <c r="J200" s="173">
        <f>SUM(J194:J199)</f>
        <v>0</v>
      </c>
      <c r="K200" s="173">
        <f>SUM(K194:K198)</f>
        <v>0</v>
      </c>
      <c r="L200" s="189"/>
      <c r="M200" s="173">
        <f>SUM(M194:M199)</f>
        <v>0</v>
      </c>
      <c r="N200" s="173">
        <f>SUM(N194:N198)</f>
        <v>0</v>
      </c>
      <c r="O200" s="189"/>
      <c r="P200" s="173">
        <f>SUM(P194:P199)</f>
        <v>0</v>
      </c>
      <c r="Q200" s="173">
        <f>SUM(Q194:Q198)</f>
        <v>0</v>
      </c>
      <c r="R200" s="189"/>
      <c r="S200" s="173">
        <f>SUM(S194:S199)</f>
        <v>0</v>
      </c>
      <c r="T200" s="173">
        <f>SUM(T194:T198)</f>
        <v>0</v>
      </c>
      <c r="U200" s="189"/>
      <c r="V200" s="245">
        <f t="shared" ref="V200:X200" si="375">SUM(V194:V199)</f>
        <v>0</v>
      </c>
      <c r="W200" s="223">
        <f t="shared" si="375"/>
        <v>0</v>
      </c>
      <c r="X200" s="224">
        <f t="shared" si="375"/>
        <v>0</v>
      </c>
      <c r="Y200" s="224">
        <f t="shared" si="373"/>
        <v>0</v>
      </c>
      <c r="Z200" s="224" t="e">
        <f t="shared" si="374"/>
        <v>#DIV/0!</v>
      </c>
      <c r="AA200" s="225"/>
      <c r="AB200" s="7"/>
      <c r="AC200" s="7"/>
      <c r="AD200" s="7"/>
      <c r="AE200" s="7"/>
      <c r="AF200" s="7"/>
      <c r="AG200" s="7"/>
    </row>
    <row r="201" spans="1:33" ht="30" customHeight="1" thickBot="1" x14ac:dyDescent="0.25">
      <c r="A201" s="178" t="s">
        <v>72</v>
      </c>
      <c r="B201" s="179">
        <v>9</v>
      </c>
      <c r="C201" s="180" t="s">
        <v>250</v>
      </c>
      <c r="D201" s="181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246"/>
      <c r="X201" s="246"/>
      <c r="Y201" s="209"/>
      <c r="Z201" s="246"/>
      <c r="AA201" s="247"/>
      <c r="AB201" s="7"/>
      <c r="AC201" s="7"/>
      <c r="AD201" s="7"/>
      <c r="AE201" s="7"/>
      <c r="AF201" s="7"/>
      <c r="AG201" s="7"/>
    </row>
    <row r="202" spans="1:33" ht="30" customHeight="1" x14ac:dyDescent="0.2">
      <c r="A202" s="248" t="s">
        <v>77</v>
      </c>
      <c r="B202" s="249">
        <v>43839</v>
      </c>
      <c r="C202" s="363" t="s">
        <v>251</v>
      </c>
      <c r="D202" s="351" t="s">
        <v>140</v>
      </c>
      <c r="E202" s="364">
        <v>6</v>
      </c>
      <c r="F202" s="365">
        <v>5205</v>
      </c>
      <c r="G202" s="252">
        <f t="shared" ref="G202:G207" si="376">E202*F202</f>
        <v>31230</v>
      </c>
      <c r="H202" s="364">
        <v>6</v>
      </c>
      <c r="I202" s="365">
        <v>5205</v>
      </c>
      <c r="J202" s="252">
        <f t="shared" ref="J202:J207" si="377">H202*I202</f>
        <v>31230</v>
      </c>
      <c r="K202" s="253"/>
      <c r="L202" s="251"/>
      <c r="M202" s="252">
        <f t="shared" ref="M202:M207" si="378">K202*L202</f>
        <v>0</v>
      </c>
      <c r="N202" s="253"/>
      <c r="O202" s="251"/>
      <c r="P202" s="252">
        <f t="shared" ref="P202:P207" si="379">N202*O202</f>
        <v>0</v>
      </c>
      <c r="Q202" s="253"/>
      <c r="R202" s="251"/>
      <c r="S202" s="252">
        <f t="shared" ref="S202:S207" si="380">Q202*R202</f>
        <v>0</v>
      </c>
      <c r="T202" s="253"/>
      <c r="U202" s="251"/>
      <c r="V202" s="252">
        <f t="shared" ref="V202:V207" si="381">T202*U202</f>
        <v>0</v>
      </c>
      <c r="W202" s="230">
        <f t="shared" ref="W202:W207" si="382">G202+M202+S202</f>
        <v>31230</v>
      </c>
      <c r="X202" s="127">
        <f t="shared" ref="X202:X207" si="383">J202+P202+V202</f>
        <v>31230</v>
      </c>
      <c r="Y202" s="127">
        <f t="shared" ref="Y202:Y208" si="384">W202-X202</f>
        <v>0</v>
      </c>
      <c r="Z202" s="128">
        <f t="shared" ref="Z202:Z208" si="385">Y202/W202</f>
        <v>0</v>
      </c>
      <c r="AA202" s="232"/>
      <c r="AB202" s="130"/>
      <c r="AC202" s="131"/>
      <c r="AD202" s="131"/>
      <c r="AE202" s="131"/>
      <c r="AF202" s="131"/>
      <c r="AG202" s="131"/>
    </row>
    <row r="203" spans="1:33" ht="30" customHeight="1" x14ac:dyDescent="0.2">
      <c r="A203" s="119" t="s">
        <v>77</v>
      </c>
      <c r="B203" s="254">
        <v>43870</v>
      </c>
      <c r="C203" s="187" t="s">
        <v>252</v>
      </c>
      <c r="D203" s="255"/>
      <c r="E203" s="256"/>
      <c r="F203" s="124"/>
      <c r="G203" s="125">
        <f t="shared" si="376"/>
        <v>0</v>
      </c>
      <c r="H203" s="256"/>
      <c r="I203" s="124"/>
      <c r="J203" s="125">
        <f t="shared" si="377"/>
        <v>0</v>
      </c>
      <c r="K203" s="123"/>
      <c r="L203" s="124"/>
      <c r="M203" s="125">
        <f t="shared" si="378"/>
        <v>0</v>
      </c>
      <c r="N203" s="123"/>
      <c r="O203" s="124"/>
      <c r="P203" s="125">
        <f t="shared" si="379"/>
        <v>0</v>
      </c>
      <c r="Q203" s="123"/>
      <c r="R203" s="124"/>
      <c r="S203" s="125">
        <f t="shared" si="380"/>
        <v>0</v>
      </c>
      <c r="T203" s="123"/>
      <c r="U203" s="124"/>
      <c r="V203" s="125">
        <f t="shared" si="381"/>
        <v>0</v>
      </c>
      <c r="W203" s="126">
        <f t="shared" si="382"/>
        <v>0</v>
      </c>
      <c r="X203" s="127">
        <f t="shared" si="383"/>
        <v>0</v>
      </c>
      <c r="Y203" s="127">
        <f t="shared" si="384"/>
        <v>0</v>
      </c>
      <c r="Z203" s="128" t="e">
        <f t="shared" si="385"/>
        <v>#DIV/0!</v>
      </c>
      <c r="AA203" s="129"/>
      <c r="AB203" s="131"/>
      <c r="AC203" s="131"/>
      <c r="AD203" s="131"/>
      <c r="AE203" s="131"/>
      <c r="AF203" s="131"/>
      <c r="AG203" s="131"/>
    </row>
    <row r="204" spans="1:33" ht="30" customHeight="1" x14ac:dyDescent="0.2">
      <c r="A204" s="119" t="s">
        <v>77</v>
      </c>
      <c r="B204" s="254">
        <v>43899</v>
      </c>
      <c r="C204" s="187" t="s">
        <v>253</v>
      </c>
      <c r="D204" s="255"/>
      <c r="E204" s="256"/>
      <c r="F204" s="124"/>
      <c r="G204" s="125">
        <f t="shared" si="376"/>
        <v>0</v>
      </c>
      <c r="H204" s="256"/>
      <c r="I204" s="124"/>
      <c r="J204" s="125">
        <f t="shared" si="377"/>
        <v>0</v>
      </c>
      <c r="K204" s="123"/>
      <c r="L204" s="124"/>
      <c r="M204" s="125">
        <f t="shared" si="378"/>
        <v>0</v>
      </c>
      <c r="N204" s="123"/>
      <c r="O204" s="124"/>
      <c r="P204" s="125">
        <f t="shared" si="379"/>
        <v>0</v>
      </c>
      <c r="Q204" s="123"/>
      <c r="R204" s="124"/>
      <c r="S204" s="125">
        <f t="shared" si="380"/>
        <v>0</v>
      </c>
      <c r="T204" s="123"/>
      <c r="U204" s="124"/>
      <c r="V204" s="125">
        <f t="shared" si="381"/>
        <v>0</v>
      </c>
      <c r="W204" s="126">
        <f t="shared" si="382"/>
        <v>0</v>
      </c>
      <c r="X204" s="127">
        <f t="shared" si="383"/>
        <v>0</v>
      </c>
      <c r="Y204" s="127">
        <f t="shared" si="384"/>
        <v>0</v>
      </c>
      <c r="Z204" s="128" t="e">
        <f t="shared" si="385"/>
        <v>#DIV/0!</v>
      </c>
      <c r="AA204" s="129"/>
      <c r="AB204" s="131"/>
      <c r="AC204" s="131"/>
      <c r="AD204" s="131"/>
      <c r="AE204" s="131"/>
      <c r="AF204" s="131"/>
      <c r="AG204" s="131"/>
    </row>
    <row r="205" spans="1:33" ht="30" customHeight="1" x14ac:dyDescent="0.2">
      <c r="A205" s="119" t="s">
        <v>77</v>
      </c>
      <c r="B205" s="254">
        <v>43930</v>
      </c>
      <c r="C205" s="187" t="s">
        <v>254</v>
      </c>
      <c r="D205" s="255"/>
      <c r="E205" s="256"/>
      <c r="F205" s="124"/>
      <c r="G205" s="125">
        <f t="shared" si="376"/>
        <v>0</v>
      </c>
      <c r="H205" s="256"/>
      <c r="I205" s="124"/>
      <c r="J205" s="125">
        <f t="shared" si="377"/>
        <v>0</v>
      </c>
      <c r="K205" s="123"/>
      <c r="L205" s="124"/>
      <c r="M205" s="125">
        <f t="shared" si="378"/>
        <v>0</v>
      </c>
      <c r="N205" s="123"/>
      <c r="O205" s="124"/>
      <c r="P205" s="125">
        <f t="shared" si="379"/>
        <v>0</v>
      </c>
      <c r="Q205" s="123"/>
      <c r="R205" s="124"/>
      <c r="S205" s="125">
        <f t="shared" si="380"/>
        <v>0</v>
      </c>
      <c r="T205" s="123"/>
      <c r="U205" s="124"/>
      <c r="V205" s="125">
        <f t="shared" si="381"/>
        <v>0</v>
      </c>
      <c r="W205" s="126">
        <f t="shared" si="382"/>
        <v>0</v>
      </c>
      <c r="X205" s="127">
        <f t="shared" si="383"/>
        <v>0</v>
      </c>
      <c r="Y205" s="127">
        <f t="shared" si="384"/>
        <v>0</v>
      </c>
      <c r="Z205" s="128" t="e">
        <f t="shared" si="385"/>
        <v>#DIV/0!</v>
      </c>
      <c r="AA205" s="129"/>
      <c r="AB205" s="131"/>
      <c r="AC205" s="131"/>
      <c r="AD205" s="131"/>
      <c r="AE205" s="131"/>
      <c r="AF205" s="131"/>
      <c r="AG205" s="131"/>
    </row>
    <row r="206" spans="1:33" ht="30" customHeight="1" x14ac:dyDescent="0.2">
      <c r="A206" s="132" t="s">
        <v>77</v>
      </c>
      <c r="B206" s="254">
        <v>43960</v>
      </c>
      <c r="C206" s="163" t="s">
        <v>255</v>
      </c>
      <c r="D206" s="257"/>
      <c r="E206" s="258"/>
      <c r="F206" s="136"/>
      <c r="G206" s="137">
        <f t="shared" si="376"/>
        <v>0</v>
      </c>
      <c r="H206" s="258"/>
      <c r="I206" s="136"/>
      <c r="J206" s="137">
        <f t="shared" si="377"/>
        <v>0</v>
      </c>
      <c r="K206" s="135"/>
      <c r="L206" s="136"/>
      <c r="M206" s="137">
        <f t="shared" si="378"/>
        <v>0</v>
      </c>
      <c r="N206" s="135"/>
      <c r="O206" s="136"/>
      <c r="P206" s="137">
        <f t="shared" si="379"/>
        <v>0</v>
      </c>
      <c r="Q206" s="135"/>
      <c r="R206" s="136"/>
      <c r="S206" s="137">
        <f t="shared" si="380"/>
        <v>0</v>
      </c>
      <c r="T206" s="135"/>
      <c r="U206" s="136"/>
      <c r="V206" s="137">
        <f t="shared" si="381"/>
        <v>0</v>
      </c>
      <c r="W206" s="138">
        <f t="shared" si="382"/>
        <v>0</v>
      </c>
      <c r="X206" s="127">
        <f t="shared" si="383"/>
        <v>0</v>
      </c>
      <c r="Y206" s="127">
        <f t="shared" si="384"/>
        <v>0</v>
      </c>
      <c r="Z206" s="128" t="e">
        <f t="shared" si="385"/>
        <v>#DIV/0!</v>
      </c>
      <c r="AA206" s="139"/>
      <c r="AB206" s="131"/>
      <c r="AC206" s="131"/>
      <c r="AD206" s="131"/>
      <c r="AE206" s="131"/>
      <c r="AF206" s="131"/>
      <c r="AG206" s="131"/>
    </row>
    <row r="207" spans="1:33" ht="30" customHeight="1" x14ac:dyDescent="0.2">
      <c r="A207" s="132" t="s">
        <v>77</v>
      </c>
      <c r="B207" s="254">
        <v>43991</v>
      </c>
      <c r="C207" s="234" t="s">
        <v>256</v>
      </c>
      <c r="D207" s="148"/>
      <c r="E207" s="135"/>
      <c r="F207" s="136">
        <v>0.22</v>
      </c>
      <c r="G207" s="137">
        <f t="shared" si="376"/>
        <v>0</v>
      </c>
      <c r="H207" s="135"/>
      <c r="I207" s="136">
        <v>0.22</v>
      </c>
      <c r="J207" s="137">
        <f t="shared" si="377"/>
        <v>0</v>
      </c>
      <c r="K207" s="135"/>
      <c r="L207" s="136">
        <v>0.22</v>
      </c>
      <c r="M207" s="137">
        <f t="shared" si="378"/>
        <v>0</v>
      </c>
      <c r="N207" s="135"/>
      <c r="O207" s="136">
        <v>0.22</v>
      </c>
      <c r="P207" s="137">
        <f t="shared" si="379"/>
        <v>0</v>
      </c>
      <c r="Q207" s="135"/>
      <c r="R207" s="136">
        <v>0.22</v>
      </c>
      <c r="S207" s="137">
        <f t="shared" si="380"/>
        <v>0</v>
      </c>
      <c r="T207" s="135"/>
      <c r="U207" s="136">
        <v>0.22</v>
      </c>
      <c r="V207" s="137">
        <f t="shared" si="381"/>
        <v>0</v>
      </c>
      <c r="W207" s="138">
        <f t="shared" si="382"/>
        <v>0</v>
      </c>
      <c r="X207" s="165">
        <f t="shared" si="383"/>
        <v>0</v>
      </c>
      <c r="Y207" s="165">
        <f t="shared" si="384"/>
        <v>0</v>
      </c>
      <c r="Z207" s="222" t="e">
        <f t="shared" si="385"/>
        <v>#DIV/0!</v>
      </c>
      <c r="AA207" s="139"/>
      <c r="AB207" s="7"/>
      <c r="AC207" s="7"/>
      <c r="AD207" s="7"/>
      <c r="AE207" s="7"/>
      <c r="AF207" s="7"/>
      <c r="AG207" s="7"/>
    </row>
    <row r="208" spans="1:33" ht="30" customHeight="1" x14ac:dyDescent="0.2">
      <c r="A208" s="166" t="s">
        <v>257</v>
      </c>
      <c r="B208" s="167"/>
      <c r="C208" s="168"/>
      <c r="D208" s="169"/>
      <c r="E208" s="173">
        <f>SUM(E202:E206)</f>
        <v>6</v>
      </c>
      <c r="F208" s="189"/>
      <c r="G208" s="172">
        <f>SUM(G202:G207)</f>
        <v>31230</v>
      </c>
      <c r="H208" s="173">
        <f>SUM(H202:H206)</f>
        <v>6</v>
      </c>
      <c r="I208" s="189"/>
      <c r="J208" s="172">
        <f>SUM(J202:J207)</f>
        <v>31230</v>
      </c>
      <c r="K208" s="190">
        <f>SUM(K202:K206)</f>
        <v>0</v>
      </c>
      <c r="L208" s="189"/>
      <c r="M208" s="172">
        <f>SUM(M202:M207)</f>
        <v>0</v>
      </c>
      <c r="N208" s="190">
        <f>SUM(N202:N206)</f>
        <v>0</v>
      </c>
      <c r="O208" s="189"/>
      <c r="P208" s="172">
        <f>SUM(P202:P207)</f>
        <v>0</v>
      </c>
      <c r="Q208" s="190">
        <f>SUM(Q202:Q206)</f>
        <v>0</v>
      </c>
      <c r="R208" s="189"/>
      <c r="S208" s="172">
        <f>SUM(S202:S207)</f>
        <v>0</v>
      </c>
      <c r="T208" s="190">
        <f>SUM(T202:T206)</f>
        <v>0</v>
      </c>
      <c r="U208" s="189"/>
      <c r="V208" s="174">
        <f t="shared" ref="V208:X208" si="386">SUM(V202:V207)</f>
        <v>0</v>
      </c>
      <c r="W208" s="223">
        <f t="shared" si="386"/>
        <v>31230</v>
      </c>
      <c r="X208" s="224">
        <f t="shared" si="386"/>
        <v>31230</v>
      </c>
      <c r="Y208" s="224">
        <f t="shared" si="384"/>
        <v>0</v>
      </c>
      <c r="Z208" s="224">
        <f t="shared" si="385"/>
        <v>0</v>
      </c>
      <c r="AA208" s="225"/>
      <c r="AB208" s="7"/>
      <c r="AC208" s="7"/>
      <c r="AD208" s="7"/>
      <c r="AE208" s="7"/>
      <c r="AF208" s="7"/>
      <c r="AG208" s="7"/>
    </row>
    <row r="209" spans="1:33" ht="30" customHeight="1" x14ac:dyDescent="0.2">
      <c r="A209" s="178" t="s">
        <v>72</v>
      </c>
      <c r="B209" s="207">
        <v>10</v>
      </c>
      <c r="C209" s="240" t="s">
        <v>258</v>
      </c>
      <c r="D209" s="181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226"/>
      <c r="X209" s="226"/>
      <c r="Y209" s="182"/>
      <c r="Z209" s="226"/>
      <c r="AA209" s="227"/>
      <c r="AB209" s="7"/>
      <c r="AC209" s="7"/>
      <c r="AD209" s="7"/>
      <c r="AE209" s="7"/>
      <c r="AF209" s="7"/>
      <c r="AG209" s="7"/>
    </row>
    <row r="210" spans="1:33" ht="30" customHeight="1" x14ac:dyDescent="0.2">
      <c r="A210" s="119" t="s">
        <v>77</v>
      </c>
      <c r="B210" s="254">
        <v>43840</v>
      </c>
      <c r="C210" s="259" t="s">
        <v>259</v>
      </c>
      <c r="D210" s="250"/>
      <c r="E210" s="260"/>
      <c r="F210" s="160"/>
      <c r="G210" s="161">
        <f t="shared" ref="G210:G214" si="387">E210*F210</f>
        <v>0</v>
      </c>
      <c r="H210" s="260"/>
      <c r="I210" s="160"/>
      <c r="J210" s="161">
        <f t="shared" ref="J210:J214" si="388">H210*I210</f>
        <v>0</v>
      </c>
      <c r="K210" s="159"/>
      <c r="L210" s="160"/>
      <c r="M210" s="161">
        <f t="shared" ref="M210:M214" si="389">K210*L210</f>
        <v>0</v>
      </c>
      <c r="N210" s="159"/>
      <c r="O210" s="160"/>
      <c r="P210" s="161">
        <f t="shared" ref="P210:P214" si="390">N210*O210</f>
        <v>0</v>
      </c>
      <c r="Q210" s="159"/>
      <c r="R210" s="160"/>
      <c r="S210" s="161">
        <f t="shared" ref="S210:S214" si="391">Q210*R210</f>
        <v>0</v>
      </c>
      <c r="T210" s="159"/>
      <c r="U210" s="160"/>
      <c r="V210" s="261">
        <f t="shared" ref="V210:V214" si="392">T210*U210</f>
        <v>0</v>
      </c>
      <c r="W210" s="262">
        <f t="shared" ref="W210:W214" si="393">G210+M210+S210</f>
        <v>0</v>
      </c>
      <c r="X210" s="230">
        <f t="shared" ref="X210:X214" si="394">J210+P210+V210</f>
        <v>0</v>
      </c>
      <c r="Y210" s="230">
        <f t="shared" ref="Y210:Y215" si="395">W210-X210</f>
        <v>0</v>
      </c>
      <c r="Z210" s="231" t="e">
        <f t="shared" ref="Z210:Z215" si="396">Y210/W210</f>
        <v>#DIV/0!</v>
      </c>
      <c r="AA210" s="263"/>
      <c r="AB210" s="131"/>
      <c r="AC210" s="131"/>
      <c r="AD210" s="131"/>
      <c r="AE210" s="131"/>
      <c r="AF210" s="131"/>
      <c r="AG210" s="131"/>
    </row>
    <row r="211" spans="1:33" ht="30" customHeight="1" x14ac:dyDescent="0.2">
      <c r="A211" s="119" t="s">
        <v>77</v>
      </c>
      <c r="B211" s="254">
        <v>43871</v>
      </c>
      <c r="C211" s="259" t="s">
        <v>259</v>
      </c>
      <c r="D211" s="255"/>
      <c r="E211" s="256"/>
      <c r="F211" s="124"/>
      <c r="G211" s="125">
        <f t="shared" si="387"/>
        <v>0</v>
      </c>
      <c r="H211" s="256"/>
      <c r="I211" s="124"/>
      <c r="J211" s="125">
        <f t="shared" si="388"/>
        <v>0</v>
      </c>
      <c r="K211" s="123"/>
      <c r="L211" s="124"/>
      <c r="M211" s="125">
        <f t="shared" si="389"/>
        <v>0</v>
      </c>
      <c r="N211" s="123"/>
      <c r="O211" s="124"/>
      <c r="P211" s="125">
        <f t="shared" si="390"/>
        <v>0</v>
      </c>
      <c r="Q211" s="123"/>
      <c r="R211" s="124"/>
      <c r="S211" s="125">
        <f t="shared" si="391"/>
        <v>0</v>
      </c>
      <c r="T211" s="123"/>
      <c r="U211" s="124"/>
      <c r="V211" s="228">
        <f t="shared" si="392"/>
        <v>0</v>
      </c>
      <c r="W211" s="233">
        <f t="shared" si="393"/>
        <v>0</v>
      </c>
      <c r="X211" s="127">
        <f t="shared" si="394"/>
        <v>0</v>
      </c>
      <c r="Y211" s="127">
        <f t="shared" si="395"/>
        <v>0</v>
      </c>
      <c r="Z211" s="128" t="e">
        <f t="shared" si="396"/>
        <v>#DIV/0!</v>
      </c>
      <c r="AA211" s="129"/>
      <c r="AB211" s="131"/>
      <c r="AC211" s="131"/>
      <c r="AD211" s="131"/>
      <c r="AE211" s="131"/>
      <c r="AF211" s="131"/>
      <c r="AG211" s="131"/>
    </row>
    <row r="212" spans="1:33" ht="30" customHeight="1" x14ac:dyDescent="0.2">
      <c r="A212" s="119" t="s">
        <v>77</v>
      </c>
      <c r="B212" s="254">
        <v>43900</v>
      </c>
      <c r="C212" s="259" t="s">
        <v>259</v>
      </c>
      <c r="D212" s="255"/>
      <c r="E212" s="256"/>
      <c r="F212" s="124"/>
      <c r="G212" s="125">
        <f t="shared" si="387"/>
        <v>0</v>
      </c>
      <c r="H212" s="256"/>
      <c r="I212" s="124"/>
      <c r="J212" s="125">
        <f t="shared" si="388"/>
        <v>0</v>
      </c>
      <c r="K212" s="123"/>
      <c r="L212" s="124"/>
      <c r="M212" s="125">
        <f t="shared" si="389"/>
        <v>0</v>
      </c>
      <c r="N212" s="123"/>
      <c r="O212" s="124"/>
      <c r="P212" s="125">
        <f t="shared" si="390"/>
        <v>0</v>
      </c>
      <c r="Q212" s="123"/>
      <c r="R212" s="124"/>
      <c r="S212" s="125">
        <f t="shared" si="391"/>
        <v>0</v>
      </c>
      <c r="T212" s="123"/>
      <c r="U212" s="124"/>
      <c r="V212" s="228">
        <f t="shared" si="392"/>
        <v>0</v>
      </c>
      <c r="W212" s="233">
        <f t="shared" si="393"/>
        <v>0</v>
      </c>
      <c r="X212" s="127">
        <f t="shared" si="394"/>
        <v>0</v>
      </c>
      <c r="Y212" s="127">
        <f t="shared" si="395"/>
        <v>0</v>
      </c>
      <c r="Z212" s="128" t="e">
        <f t="shared" si="396"/>
        <v>#DIV/0!</v>
      </c>
      <c r="AA212" s="129"/>
      <c r="AB212" s="131"/>
      <c r="AC212" s="131"/>
      <c r="AD212" s="131"/>
      <c r="AE212" s="131"/>
      <c r="AF212" s="131"/>
      <c r="AG212" s="131"/>
    </row>
    <row r="213" spans="1:33" ht="30" customHeight="1" x14ac:dyDescent="0.2">
      <c r="A213" s="132" t="s">
        <v>77</v>
      </c>
      <c r="B213" s="264">
        <v>43931</v>
      </c>
      <c r="C213" s="163" t="s">
        <v>260</v>
      </c>
      <c r="D213" s="257" t="s">
        <v>80</v>
      </c>
      <c r="E213" s="258"/>
      <c r="F213" s="136"/>
      <c r="G213" s="125">
        <f t="shared" si="387"/>
        <v>0</v>
      </c>
      <c r="H213" s="258"/>
      <c r="I213" s="136"/>
      <c r="J213" s="125">
        <f t="shared" si="388"/>
        <v>0</v>
      </c>
      <c r="K213" s="135"/>
      <c r="L213" s="136"/>
      <c r="M213" s="137">
        <f t="shared" si="389"/>
        <v>0</v>
      </c>
      <c r="N213" s="135"/>
      <c r="O213" s="136"/>
      <c r="P213" s="137">
        <f t="shared" si="390"/>
        <v>0</v>
      </c>
      <c r="Q213" s="135"/>
      <c r="R213" s="136"/>
      <c r="S213" s="137">
        <f t="shared" si="391"/>
        <v>0</v>
      </c>
      <c r="T213" s="135"/>
      <c r="U213" s="136"/>
      <c r="V213" s="235">
        <f t="shared" si="392"/>
        <v>0</v>
      </c>
      <c r="W213" s="265">
        <f t="shared" si="393"/>
        <v>0</v>
      </c>
      <c r="X213" s="127">
        <f t="shared" si="394"/>
        <v>0</v>
      </c>
      <c r="Y213" s="127">
        <f t="shared" si="395"/>
        <v>0</v>
      </c>
      <c r="Z213" s="128" t="e">
        <f t="shared" si="396"/>
        <v>#DIV/0!</v>
      </c>
      <c r="AA213" s="219"/>
      <c r="AB213" s="131"/>
      <c r="AC213" s="131"/>
      <c r="AD213" s="131"/>
      <c r="AE213" s="131"/>
      <c r="AF213" s="131"/>
      <c r="AG213" s="131"/>
    </row>
    <row r="214" spans="1:33" ht="30" customHeight="1" x14ac:dyDescent="0.2">
      <c r="A214" s="132" t="s">
        <v>77</v>
      </c>
      <c r="B214" s="266">
        <v>43961</v>
      </c>
      <c r="C214" s="234" t="s">
        <v>261</v>
      </c>
      <c r="D214" s="267"/>
      <c r="E214" s="135"/>
      <c r="F214" s="136">
        <v>0.22</v>
      </c>
      <c r="G214" s="137">
        <f t="shared" si="387"/>
        <v>0</v>
      </c>
      <c r="H214" s="135"/>
      <c r="I214" s="136">
        <v>0.22</v>
      </c>
      <c r="J214" s="137">
        <f t="shared" si="388"/>
        <v>0</v>
      </c>
      <c r="K214" s="135"/>
      <c r="L214" s="136">
        <v>0.22</v>
      </c>
      <c r="M214" s="137">
        <f t="shared" si="389"/>
        <v>0</v>
      </c>
      <c r="N214" s="135"/>
      <c r="O214" s="136">
        <v>0.22</v>
      </c>
      <c r="P214" s="137">
        <f t="shared" si="390"/>
        <v>0</v>
      </c>
      <c r="Q214" s="135"/>
      <c r="R214" s="136">
        <v>0.22</v>
      </c>
      <c r="S214" s="137">
        <f t="shared" si="391"/>
        <v>0</v>
      </c>
      <c r="T214" s="135"/>
      <c r="U214" s="136">
        <v>0.22</v>
      </c>
      <c r="V214" s="235">
        <f t="shared" si="392"/>
        <v>0</v>
      </c>
      <c r="W214" s="236">
        <f t="shared" si="393"/>
        <v>0</v>
      </c>
      <c r="X214" s="237">
        <f t="shared" si="394"/>
        <v>0</v>
      </c>
      <c r="Y214" s="237">
        <f t="shared" si="395"/>
        <v>0</v>
      </c>
      <c r="Z214" s="238" t="e">
        <f t="shared" si="396"/>
        <v>#DIV/0!</v>
      </c>
      <c r="AA214" s="268"/>
      <c r="AB214" s="7"/>
      <c r="AC214" s="7"/>
      <c r="AD214" s="7"/>
      <c r="AE214" s="7"/>
      <c r="AF214" s="7"/>
      <c r="AG214" s="7"/>
    </row>
    <row r="215" spans="1:33" ht="30" customHeight="1" x14ac:dyDescent="0.2">
      <c r="A215" s="166" t="s">
        <v>262</v>
      </c>
      <c r="B215" s="167"/>
      <c r="C215" s="168"/>
      <c r="D215" s="169"/>
      <c r="E215" s="173">
        <f>SUM(E210:E213)</f>
        <v>0</v>
      </c>
      <c r="F215" s="189"/>
      <c r="G215" s="172">
        <f>SUM(G210:G214)</f>
        <v>0</v>
      </c>
      <c r="H215" s="173">
        <f>SUM(H210:H213)</f>
        <v>0</v>
      </c>
      <c r="I215" s="189"/>
      <c r="J215" s="172">
        <f>SUM(J210:J214)</f>
        <v>0</v>
      </c>
      <c r="K215" s="190">
        <f>SUM(K210:K213)</f>
        <v>0</v>
      </c>
      <c r="L215" s="189"/>
      <c r="M215" s="172">
        <f>SUM(M210:M214)</f>
        <v>0</v>
      </c>
      <c r="N215" s="190">
        <f>SUM(N210:N213)</f>
        <v>0</v>
      </c>
      <c r="O215" s="189"/>
      <c r="P215" s="172">
        <f>SUM(P210:P214)</f>
        <v>0</v>
      </c>
      <c r="Q215" s="190">
        <f>SUM(Q210:Q213)</f>
        <v>0</v>
      </c>
      <c r="R215" s="189"/>
      <c r="S215" s="172">
        <f>SUM(S210:S214)</f>
        <v>0</v>
      </c>
      <c r="T215" s="190">
        <f>SUM(T210:T213)</f>
        <v>0</v>
      </c>
      <c r="U215" s="189"/>
      <c r="V215" s="174">
        <f t="shared" ref="V215:X215" si="397">SUM(V210:V214)</f>
        <v>0</v>
      </c>
      <c r="W215" s="223">
        <f t="shared" si="397"/>
        <v>0</v>
      </c>
      <c r="X215" s="224">
        <f t="shared" si="397"/>
        <v>0</v>
      </c>
      <c r="Y215" s="224">
        <f t="shared" si="395"/>
        <v>0</v>
      </c>
      <c r="Z215" s="224" t="e">
        <f t="shared" si="396"/>
        <v>#DIV/0!</v>
      </c>
      <c r="AA215" s="225"/>
      <c r="AB215" s="7"/>
      <c r="AC215" s="7"/>
      <c r="AD215" s="7"/>
      <c r="AE215" s="7"/>
      <c r="AF215" s="7"/>
      <c r="AG215" s="7"/>
    </row>
    <row r="216" spans="1:33" ht="30" customHeight="1" x14ac:dyDescent="0.2">
      <c r="A216" s="178" t="s">
        <v>72</v>
      </c>
      <c r="B216" s="207">
        <v>11</v>
      </c>
      <c r="C216" s="180" t="s">
        <v>263</v>
      </c>
      <c r="D216" s="181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226"/>
      <c r="X216" s="226"/>
      <c r="Y216" s="182"/>
      <c r="Z216" s="226"/>
      <c r="AA216" s="227"/>
      <c r="AB216" s="7"/>
      <c r="AC216" s="7"/>
      <c r="AD216" s="7"/>
      <c r="AE216" s="7"/>
      <c r="AF216" s="7"/>
      <c r="AG216" s="7"/>
    </row>
    <row r="217" spans="1:33" ht="30" customHeight="1" x14ac:dyDescent="0.2">
      <c r="A217" s="269" t="s">
        <v>77</v>
      </c>
      <c r="B217" s="254">
        <v>43841</v>
      </c>
      <c r="C217" s="259" t="s">
        <v>264</v>
      </c>
      <c r="D217" s="158" t="s">
        <v>112</v>
      </c>
      <c r="E217" s="159"/>
      <c r="F217" s="160"/>
      <c r="G217" s="161">
        <f t="shared" ref="G217:G218" si="398">E217*F217</f>
        <v>0</v>
      </c>
      <c r="H217" s="159"/>
      <c r="I217" s="160"/>
      <c r="J217" s="161">
        <f t="shared" ref="J217:J218" si="399">H217*I217</f>
        <v>0</v>
      </c>
      <c r="K217" s="159"/>
      <c r="L217" s="160"/>
      <c r="M217" s="161">
        <f t="shared" ref="M217:M218" si="400">K217*L217</f>
        <v>0</v>
      </c>
      <c r="N217" s="159"/>
      <c r="O217" s="160"/>
      <c r="P217" s="161">
        <f t="shared" ref="P217:P218" si="401">N217*O217</f>
        <v>0</v>
      </c>
      <c r="Q217" s="159"/>
      <c r="R217" s="160"/>
      <c r="S217" s="161">
        <f t="shared" ref="S217:S218" si="402">Q217*R217</f>
        <v>0</v>
      </c>
      <c r="T217" s="159"/>
      <c r="U217" s="160"/>
      <c r="V217" s="261">
        <f t="shared" ref="V217:V218" si="403">T217*U217</f>
        <v>0</v>
      </c>
      <c r="W217" s="262">
        <f t="shared" ref="W217:W218" si="404">G217+M217+S217</f>
        <v>0</v>
      </c>
      <c r="X217" s="230">
        <f t="shared" ref="X217:X218" si="405">J217+P217+V217</f>
        <v>0</v>
      </c>
      <c r="Y217" s="230">
        <f t="shared" ref="Y217:Y219" si="406">W217-X217</f>
        <v>0</v>
      </c>
      <c r="Z217" s="231" t="e">
        <f t="shared" ref="Z217:Z219" si="407">Y217/W217</f>
        <v>#DIV/0!</v>
      </c>
      <c r="AA217" s="263"/>
      <c r="AB217" s="131"/>
      <c r="AC217" s="131"/>
      <c r="AD217" s="131"/>
      <c r="AE217" s="131"/>
      <c r="AF217" s="131"/>
      <c r="AG217" s="131"/>
    </row>
    <row r="218" spans="1:33" ht="30" customHeight="1" x14ac:dyDescent="0.2">
      <c r="A218" s="270" t="s">
        <v>77</v>
      </c>
      <c r="B218" s="254">
        <v>43872</v>
      </c>
      <c r="C218" s="163" t="s">
        <v>264</v>
      </c>
      <c r="D218" s="134" t="s">
        <v>112</v>
      </c>
      <c r="E218" s="135"/>
      <c r="F218" s="136"/>
      <c r="G218" s="125">
        <f t="shared" si="398"/>
        <v>0</v>
      </c>
      <c r="H218" s="135"/>
      <c r="I218" s="136"/>
      <c r="J218" s="125">
        <f t="shared" si="399"/>
        <v>0</v>
      </c>
      <c r="K218" s="135"/>
      <c r="L218" s="136"/>
      <c r="M218" s="137">
        <f t="shared" si="400"/>
        <v>0</v>
      </c>
      <c r="N218" s="135"/>
      <c r="O218" s="136"/>
      <c r="P218" s="137">
        <f t="shared" si="401"/>
        <v>0</v>
      </c>
      <c r="Q218" s="135"/>
      <c r="R218" s="136"/>
      <c r="S218" s="137">
        <f t="shared" si="402"/>
        <v>0</v>
      </c>
      <c r="T218" s="135"/>
      <c r="U218" s="136"/>
      <c r="V218" s="235">
        <f t="shared" si="403"/>
        <v>0</v>
      </c>
      <c r="W218" s="271">
        <f t="shared" si="404"/>
        <v>0</v>
      </c>
      <c r="X218" s="237">
        <f t="shared" si="405"/>
        <v>0</v>
      </c>
      <c r="Y218" s="237">
        <f t="shared" si="406"/>
        <v>0</v>
      </c>
      <c r="Z218" s="238" t="e">
        <f t="shared" si="407"/>
        <v>#DIV/0!</v>
      </c>
      <c r="AA218" s="268"/>
      <c r="AB218" s="130"/>
      <c r="AC218" s="131"/>
      <c r="AD218" s="131"/>
      <c r="AE218" s="131"/>
      <c r="AF218" s="131"/>
      <c r="AG218" s="131"/>
    </row>
    <row r="219" spans="1:33" ht="30" customHeight="1" x14ac:dyDescent="0.2">
      <c r="A219" s="444" t="s">
        <v>265</v>
      </c>
      <c r="B219" s="445"/>
      <c r="C219" s="445"/>
      <c r="D219" s="446"/>
      <c r="E219" s="173">
        <f>SUM(E217:E218)</f>
        <v>0</v>
      </c>
      <c r="F219" s="189"/>
      <c r="G219" s="172">
        <f t="shared" ref="G219:H219" si="408">SUM(G217:G218)</f>
        <v>0</v>
      </c>
      <c r="H219" s="173">
        <f t="shared" si="408"/>
        <v>0</v>
      </c>
      <c r="I219" s="189"/>
      <c r="J219" s="172">
        <f t="shared" ref="J219:K219" si="409">SUM(J217:J218)</f>
        <v>0</v>
      </c>
      <c r="K219" s="190">
        <f t="shared" si="409"/>
        <v>0</v>
      </c>
      <c r="L219" s="189"/>
      <c r="M219" s="172">
        <f t="shared" ref="M219:N219" si="410">SUM(M217:M218)</f>
        <v>0</v>
      </c>
      <c r="N219" s="190">
        <f t="shared" si="410"/>
        <v>0</v>
      </c>
      <c r="O219" s="189"/>
      <c r="P219" s="172">
        <f t="shared" ref="P219:Q219" si="411">SUM(P217:P218)</f>
        <v>0</v>
      </c>
      <c r="Q219" s="190">
        <f t="shared" si="411"/>
        <v>0</v>
      </c>
      <c r="R219" s="189"/>
      <c r="S219" s="172">
        <f t="shared" ref="S219:T219" si="412">SUM(S217:S218)</f>
        <v>0</v>
      </c>
      <c r="T219" s="190">
        <f t="shared" si="412"/>
        <v>0</v>
      </c>
      <c r="U219" s="189"/>
      <c r="V219" s="174">
        <f t="shared" ref="V219:X219" si="413">SUM(V217:V218)</f>
        <v>0</v>
      </c>
      <c r="W219" s="223">
        <f t="shared" si="413"/>
        <v>0</v>
      </c>
      <c r="X219" s="224">
        <f t="shared" si="413"/>
        <v>0</v>
      </c>
      <c r="Y219" s="224">
        <f t="shared" si="406"/>
        <v>0</v>
      </c>
      <c r="Z219" s="224" t="e">
        <f t="shared" si="407"/>
        <v>#DIV/0!</v>
      </c>
      <c r="AA219" s="225"/>
      <c r="AB219" s="7"/>
      <c r="AC219" s="7"/>
      <c r="AD219" s="7"/>
      <c r="AE219" s="7"/>
      <c r="AF219" s="7"/>
      <c r="AG219" s="7"/>
    </row>
    <row r="220" spans="1:33" ht="30" customHeight="1" x14ac:dyDescent="0.2">
      <c r="A220" s="206" t="s">
        <v>72</v>
      </c>
      <c r="B220" s="207">
        <v>12</v>
      </c>
      <c r="C220" s="208" t="s">
        <v>266</v>
      </c>
      <c r="D220" s="272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226"/>
      <c r="X220" s="226"/>
      <c r="Y220" s="182"/>
      <c r="Z220" s="226"/>
      <c r="AA220" s="227"/>
      <c r="AB220" s="7"/>
      <c r="AC220" s="7"/>
      <c r="AD220" s="7"/>
      <c r="AE220" s="7"/>
      <c r="AF220" s="7"/>
      <c r="AG220" s="7"/>
    </row>
    <row r="221" spans="1:33" ht="30" customHeight="1" x14ac:dyDescent="0.2">
      <c r="A221" s="156" t="s">
        <v>77</v>
      </c>
      <c r="B221" s="273">
        <v>43842</v>
      </c>
      <c r="C221" s="274" t="s">
        <v>267</v>
      </c>
      <c r="D221" s="250" t="s">
        <v>268</v>
      </c>
      <c r="E221" s="260"/>
      <c r="F221" s="160"/>
      <c r="G221" s="161">
        <f t="shared" ref="G221:G224" si="414">E221*F221</f>
        <v>0</v>
      </c>
      <c r="H221" s="260"/>
      <c r="I221" s="160"/>
      <c r="J221" s="161">
        <f t="shared" ref="J221:J224" si="415">H221*I221</f>
        <v>0</v>
      </c>
      <c r="K221" s="159"/>
      <c r="L221" s="160"/>
      <c r="M221" s="161">
        <f t="shared" ref="M221:M224" si="416">K221*L221</f>
        <v>0</v>
      </c>
      <c r="N221" s="159"/>
      <c r="O221" s="160"/>
      <c r="P221" s="161">
        <f t="shared" ref="P221:P224" si="417">N221*O221</f>
        <v>0</v>
      </c>
      <c r="Q221" s="159"/>
      <c r="R221" s="160"/>
      <c r="S221" s="161">
        <f t="shared" ref="S221:S224" si="418">Q221*R221</f>
        <v>0</v>
      </c>
      <c r="T221" s="159"/>
      <c r="U221" s="160"/>
      <c r="V221" s="261">
        <f t="shared" ref="V221:V224" si="419">T221*U221</f>
        <v>0</v>
      </c>
      <c r="W221" s="262">
        <f t="shared" ref="W221:W224" si="420">G221+M221+S221</f>
        <v>0</v>
      </c>
      <c r="X221" s="230">
        <f t="shared" ref="X221:X224" si="421">J221+P221+V221</f>
        <v>0</v>
      </c>
      <c r="Y221" s="230">
        <f t="shared" ref="Y221:Y225" si="422">W221-X221</f>
        <v>0</v>
      </c>
      <c r="Z221" s="231" t="e">
        <f t="shared" ref="Z221:Z225" si="423">Y221/W221</f>
        <v>#DIV/0!</v>
      </c>
      <c r="AA221" s="275"/>
      <c r="AB221" s="130"/>
      <c r="AC221" s="131"/>
      <c r="AD221" s="131"/>
      <c r="AE221" s="131"/>
      <c r="AF221" s="131"/>
      <c r="AG221" s="131"/>
    </row>
    <row r="222" spans="1:33" ht="30" customHeight="1" x14ac:dyDescent="0.2">
      <c r="A222" s="119" t="s">
        <v>77</v>
      </c>
      <c r="B222" s="254">
        <v>43873</v>
      </c>
      <c r="C222" s="187" t="s">
        <v>269</v>
      </c>
      <c r="D222" s="255" t="s">
        <v>237</v>
      </c>
      <c r="E222" s="256"/>
      <c r="F222" s="124"/>
      <c r="G222" s="125">
        <f t="shared" si="414"/>
        <v>0</v>
      </c>
      <c r="H222" s="256"/>
      <c r="I222" s="124"/>
      <c r="J222" s="125">
        <f t="shared" si="415"/>
        <v>0</v>
      </c>
      <c r="K222" s="123"/>
      <c r="L222" s="124"/>
      <c r="M222" s="125">
        <f t="shared" si="416"/>
        <v>0</v>
      </c>
      <c r="N222" s="123"/>
      <c r="O222" s="124"/>
      <c r="P222" s="125">
        <f t="shared" si="417"/>
        <v>0</v>
      </c>
      <c r="Q222" s="123"/>
      <c r="R222" s="124"/>
      <c r="S222" s="125">
        <f t="shared" si="418"/>
        <v>0</v>
      </c>
      <c r="T222" s="123"/>
      <c r="U222" s="124"/>
      <c r="V222" s="228">
        <f t="shared" si="419"/>
        <v>0</v>
      </c>
      <c r="W222" s="276">
        <f t="shared" si="420"/>
        <v>0</v>
      </c>
      <c r="X222" s="127">
        <f t="shared" si="421"/>
        <v>0</v>
      </c>
      <c r="Y222" s="127">
        <f t="shared" si="422"/>
        <v>0</v>
      </c>
      <c r="Z222" s="128" t="e">
        <f t="shared" si="423"/>
        <v>#DIV/0!</v>
      </c>
      <c r="AA222" s="277"/>
      <c r="AB222" s="131"/>
      <c r="AC222" s="131"/>
      <c r="AD222" s="131"/>
      <c r="AE222" s="131"/>
      <c r="AF222" s="131"/>
      <c r="AG222" s="131"/>
    </row>
    <row r="223" spans="1:33" ht="30" customHeight="1" x14ac:dyDescent="0.2">
      <c r="A223" s="132" t="s">
        <v>77</v>
      </c>
      <c r="B223" s="264">
        <v>43902</v>
      </c>
      <c r="C223" s="163" t="s">
        <v>270</v>
      </c>
      <c r="D223" s="257" t="s">
        <v>237</v>
      </c>
      <c r="E223" s="258"/>
      <c r="F223" s="136"/>
      <c r="G223" s="137">
        <f t="shared" si="414"/>
        <v>0</v>
      </c>
      <c r="H223" s="258"/>
      <c r="I223" s="136"/>
      <c r="J223" s="137">
        <f t="shared" si="415"/>
        <v>0</v>
      </c>
      <c r="K223" s="135"/>
      <c r="L223" s="136"/>
      <c r="M223" s="137">
        <f t="shared" si="416"/>
        <v>0</v>
      </c>
      <c r="N223" s="135"/>
      <c r="O223" s="136"/>
      <c r="P223" s="137">
        <f t="shared" si="417"/>
        <v>0</v>
      </c>
      <c r="Q223" s="135"/>
      <c r="R223" s="136"/>
      <c r="S223" s="137">
        <f t="shared" si="418"/>
        <v>0</v>
      </c>
      <c r="T223" s="135"/>
      <c r="U223" s="136"/>
      <c r="V223" s="235">
        <f t="shared" si="419"/>
        <v>0</v>
      </c>
      <c r="W223" s="265">
        <f t="shared" si="420"/>
        <v>0</v>
      </c>
      <c r="X223" s="127">
        <f t="shared" si="421"/>
        <v>0</v>
      </c>
      <c r="Y223" s="127">
        <f t="shared" si="422"/>
        <v>0</v>
      </c>
      <c r="Z223" s="128" t="e">
        <f t="shared" si="423"/>
        <v>#DIV/0!</v>
      </c>
      <c r="AA223" s="278"/>
      <c r="AB223" s="131"/>
      <c r="AC223" s="131"/>
      <c r="AD223" s="131"/>
      <c r="AE223" s="131"/>
      <c r="AF223" s="131"/>
      <c r="AG223" s="131"/>
    </row>
    <row r="224" spans="1:33" ht="30" customHeight="1" x14ac:dyDescent="0.2">
      <c r="A224" s="132" t="s">
        <v>77</v>
      </c>
      <c r="B224" s="264">
        <v>43933</v>
      </c>
      <c r="C224" s="234" t="s">
        <v>271</v>
      </c>
      <c r="D224" s="267"/>
      <c r="E224" s="258"/>
      <c r="F224" s="136">
        <v>0.22</v>
      </c>
      <c r="G224" s="137">
        <f t="shared" si="414"/>
        <v>0</v>
      </c>
      <c r="H224" s="258"/>
      <c r="I224" s="136">
        <v>0.22</v>
      </c>
      <c r="J224" s="137">
        <f t="shared" si="415"/>
        <v>0</v>
      </c>
      <c r="K224" s="135"/>
      <c r="L224" s="136">
        <v>0.22</v>
      </c>
      <c r="M224" s="137">
        <f t="shared" si="416"/>
        <v>0</v>
      </c>
      <c r="N224" s="135"/>
      <c r="O224" s="136">
        <v>0.22</v>
      </c>
      <c r="P224" s="137">
        <f t="shared" si="417"/>
        <v>0</v>
      </c>
      <c r="Q224" s="135"/>
      <c r="R224" s="136">
        <v>0.22</v>
      </c>
      <c r="S224" s="137">
        <f t="shared" si="418"/>
        <v>0</v>
      </c>
      <c r="T224" s="135"/>
      <c r="U224" s="136">
        <v>0.22</v>
      </c>
      <c r="V224" s="235">
        <f t="shared" si="419"/>
        <v>0</v>
      </c>
      <c r="W224" s="236">
        <f t="shared" si="420"/>
        <v>0</v>
      </c>
      <c r="X224" s="237">
        <f t="shared" si="421"/>
        <v>0</v>
      </c>
      <c r="Y224" s="237">
        <f t="shared" si="422"/>
        <v>0</v>
      </c>
      <c r="Z224" s="238" t="e">
        <f t="shared" si="423"/>
        <v>#DIV/0!</v>
      </c>
      <c r="AA224" s="152"/>
      <c r="AB224" s="7"/>
      <c r="AC224" s="7"/>
      <c r="AD224" s="7"/>
      <c r="AE224" s="7"/>
      <c r="AF224" s="7"/>
      <c r="AG224" s="7"/>
    </row>
    <row r="225" spans="1:33" ht="30" customHeight="1" x14ac:dyDescent="0.2">
      <c r="A225" s="166" t="s">
        <v>272</v>
      </c>
      <c r="B225" s="167"/>
      <c r="C225" s="168"/>
      <c r="D225" s="279"/>
      <c r="E225" s="173">
        <f>SUM(E221:E223)</f>
        <v>0</v>
      </c>
      <c r="F225" s="189"/>
      <c r="G225" s="172">
        <f>SUM(G221:G224)</f>
        <v>0</v>
      </c>
      <c r="H225" s="173">
        <f>SUM(H221:H223)</f>
        <v>0</v>
      </c>
      <c r="I225" s="189"/>
      <c r="J225" s="172">
        <f>SUM(J221:J224)</f>
        <v>0</v>
      </c>
      <c r="K225" s="190">
        <f>SUM(K221:K223)</f>
        <v>0</v>
      </c>
      <c r="L225" s="189"/>
      <c r="M225" s="172">
        <f>SUM(M221:M224)</f>
        <v>0</v>
      </c>
      <c r="N225" s="190">
        <f>SUM(N221:N223)</f>
        <v>0</v>
      </c>
      <c r="O225" s="189"/>
      <c r="P225" s="172">
        <f>SUM(P221:P224)</f>
        <v>0</v>
      </c>
      <c r="Q225" s="190">
        <f>SUM(Q221:Q223)</f>
        <v>0</v>
      </c>
      <c r="R225" s="189"/>
      <c r="S225" s="172">
        <f>SUM(S221:S224)</f>
        <v>0</v>
      </c>
      <c r="T225" s="190">
        <f>SUM(T221:T223)</f>
        <v>0</v>
      </c>
      <c r="U225" s="189"/>
      <c r="V225" s="174">
        <f t="shared" ref="V225:X225" si="424">SUM(V221:V224)</f>
        <v>0</v>
      </c>
      <c r="W225" s="223">
        <f t="shared" si="424"/>
        <v>0</v>
      </c>
      <c r="X225" s="224">
        <f t="shared" si="424"/>
        <v>0</v>
      </c>
      <c r="Y225" s="224">
        <f t="shared" si="422"/>
        <v>0</v>
      </c>
      <c r="Z225" s="224" t="e">
        <f t="shared" si="423"/>
        <v>#DIV/0!</v>
      </c>
      <c r="AA225" s="225"/>
      <c r="AB225" s="7"/>
      <c r="AC225" s="7"/>
      <c r="AD225" s="7"/>
      <c r="AE225" s="7"/>
      <c r="AF225" s="7"/>
      <c r="AG225" s="7"/>
    </row>
    <row r="226" spans="1:33" ht="30" customHeight="1" x14ac:dyDescent="0.2">
      <c r="A226" s="206" t="s">
        <v>72</v>
      </c>
      <c r="B226" s="280">
        <v>13</v>
      </c>
      <c r="C226" s="208" t="s">
        <v>273</v>
      </c>
      <c r="D226" s="104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226"/>
      <c r="X226" s="226"/>
      <c r="Y226" s="182"/>
      <c r="Z226" s="226"/>
      <c r="AA226" s="227"/>
      <c r="AB226" s="6"/>
      <c r="AC226" s="7"/>
      <c r="AD226" s="7"/>
      <c r="AE226" s="7"/>
      <c r="AF226" s="7"/>
      <c r="AG226" s="7"/>
    </row>
    <row r="227" spans="1:33" ht="30" customHeight="1" x14ac:dyDescent="0.2">
      <c r="A227" s="108" t="s">
        <v>74</v>
      </c>
      <c r="B227" s="155" t="s">
        <v>274</v>
      </c>
      <c r="C227" s="281" t="s">
        <v>275</v>
      </c>
      <c r="D227" s="141"/>
      <c r="E227" s="142">
        <f>SUM(E228:E230)</f>
        <v>0</v>
      </c>
      <c r="F227" s="143"/>
      <c r="G227" s="144">
        <f>SUM(G228:G231)</f>
        <v>0</v>
      </c>
      <c r="H227" s="142">
        <f>SUM(H228:H230)</f>
        <v>0</v>
      </c>
      <c r="I227" s="143"/>
      <c r="J227" s="144">
        <f>SUM(J228:J231)</f>
        <v>0</v>
      </c>
      <c r="K227" s="142">
        <f>SUM(K228:K230)</f>
        <v>1</v>
      </c>
      <c r="L227" s="143"/>
      <c r="M227" s="144">
        <f>SUM(M228:M231)</f>
        <v>40000</v>
      </c>
      <c r="N227" s="142">
        <f>SUM(N228:N230)</f>
        <v>1</v>
      </c>
      <c r="O227" s="143"/>
      <c r="P227" s="144">
        <f>SUM(P228:P231)</f>
        <v>40000</v>
      </c>
      <c r="Q227" s="142">
        <f>SUM(Q228:Q230)</f>
        <v>0</v>
      </c>
      <c r="R227" s="143"/>
      <c r="S227" s="144">
        <f>SUM(S228:S231)</f>
        <v>0</v>
      </c>
      <c r="T227" s="142">
        <f>SUM(T228:T230)</f>
        <v>0</v>
      </c>
      <c r="U227" s="143"/>
      <c r="V227" s="282">
        <f t="shared" ref="V227:X227" si="425">SUM(V228:V231)</f>
        <v>0</v>
      </c>
      <c r="W227" s="283">
        <f t="shared" si="425"/>
        <v>40000</v>
      </c>
      <c r="X227" s="144">
        <f t="shared" si="425"/>
        <v>40000</v>
      </c>
      <c r="Y227" s="144">
        <f t="shared" ref="Y227:Y253" si="426">W227-X227</f>
        <v>0</v>
      </c>
      <c r="Z227" s="144">
        <f t="shared" ref="Z227:Z254" si="427">Y227/W227</f>
        <v>0</v>
      </c>
      <c r="AA227" s="146"/>
      <c r="AB227" s="118"/>
      <c r="AC227" s="118"/>
      <c r="AD227" s="118"/>
      <c r="AE227" s="118"/>
      <c r="AF227" s="118"/>
      <c r="AG227" s="118"/>
    </row>
    <row r="228" spans="1:33" ht="30" customHeight="1" x14ac:dyDescent="0.2">
      <c r="A228" s="119" t="s">
        <v>77</v>
      </c>
      <c r="B228" s="120" t="s">
        <v>276</v>
      </c>
      <c r="C228" s="284" t="s">
        <v>277</v>
      </c>
      <c r="D228" s="122" t="s">
        <v>140</v>
      </c>
      <c r="E228" s="123"/>
      <c r="F228" s="124"/>
      <c r="G228" s="125">
        <f t="shared" ref="G228:G231" si="428">E228*F228</f>
        <v>0</v>
      </c>
      <c r="H228" s="123"/>
      <c r="I228" s="124"/>
      <c r="J228" s="125">
        <f t="shared" ref="J228:J231" si="429">H228*I228</f>
        <v>0</v>
      </c>
      <c r="K228" s="123"/>
      <c r="L228" s="124"/>
      <c r="M228" s="125">
        <f t="shared" ref="M228:M231" si="430">K228*L228</f>
        <v>0</v>
      </c>
      <c r="N228" s="123"/>
      <c r="O228" s="124"/>
      <c r="P228" s="125">
        <f t="shared" ref="P228:P231" si="431">N228*O228</f>
        <v>0</v>
      </c>
      <c r="Q228" s="123"/>
      <c r="R228" s="124"/>
      <c r="S228" s="125">
        <f t="shared" ref="S228:S231" si="432">Q228*R228</f>
        <v>0</v>
      </c>
      <c r="T228" s="123"/>
      <c r="U228" s="124"/>
      <c r="V228" s="228">
        <f t="shared" ref="V228:V231" si="433">T228*U228</f>
        <v>0</v>
      </c>
      <c r="W228" s="233">
        <f t="shared" ref="W228:W231" si="434">G228+M228+S228</f>
        <v>0</v>
      </c>
      <c r="X228" s="127">
        <f t="shared" ref="X228:X231" si="435">J228+P228+V228</f>
        <v>0</v>
      </c>
      <c r="Y228" s="127">
        <f t="shared" si="426"/>
        <v>0</v>
      </c>
      <c r="Z228" s="128" t="e">
        <f t="shared" si="427"/>
        <v>#DIV/0!</v>
      </c>
      <c r="AA228" s="129"/>
      <c r="AB228" s="131"/>
      <c r="AC228" s="131"/>
      <c r="AD228" s="131"/>
      <c r="AE228" s="131"/>
      <c r="AF228" s="131"/>
      <c r="AG228" s="131"/>
    </row>
    <row r="229" spans="1:33" ht="30" customHeight="1" x14ac:dyDescent="0.2">
      <c r="A229" s="119" t="s">
        <v>77</v>
      </c>
      <c r="B229" s="120" t="s">
        <v>278</v>
      </c>
      <c r="C229" s="285" t="s">
        <v>279</v>
      </c>
      <c r="D229" s="122" t="s">
        <v>140</v>
      </c>
      <c r="E229" s="123"/>
      <c r="F229" s="124"/>
      <c r="G229" s="125">
        <f t="shared" si="428"/>
        <v>0</v>
      </c>
      <c r="H229" s="123"/>
      <c r="I229" s="124"/>
      <c r="J229" s="125">
        <f t="shared" si="429"/>
        <v>0</v>
      </c>
      <c r="K229" s="123"/>
      <c r="L229" s="124"/>
      <c r="M229" s="125">
        <f t="shared" si="430"/>
        <v>0</v>
      </c>
      <c r="N229" s="123"/>
      <c r="O229" s="124"/>
      <c r="P229" s="125">
        <f t="shared" si="431"/>
        <v>0</v>
      </c>
      <c r="Q229" s="123"/>
      <c r="R229" s="124"/>
      <c r="S229" s="125">
        <f t="shared" si="432"/>
        <v>0</v>
      </c>
      <c r="T229" s="123"/>
      <c r="U229" s="124"/>
      <c r="V229" s="228">
        <f t="shared" si="433"/>
        <v>0</v>
      </c>
      <c r="W229" s="233">
        <f t="shared" si="434"/>
        <v>0</v>
      </c>
      <c r="X229" s="127">
        <f t="shared" si="435"/>
        <v>0</v>
      </c>
      <c r="Y229" s="127">
        <f t="shared" si="426"/>
        <v>0</v>
      </c>
      <c r="Z229" s="128" t="e">
        <f t="shared" si="427"/>
        <v>#DIV/0!</v>
      </c>
      <c r="AA229" s="129"/>
      <c r="AB229" s="131"/>
      <c r="AC229" s="131"/>
      <c r="AD229" s="131"/>
      <c r="AE229" s="131"/>
      <c r="AF229" s="131"/>
      <c r="AG229" s="131"/>
    </row>
    <row r="230" spans="1:33" ht="30" customHeight="1" x14ac:dyDescent="0.2">
      <c r="A230" s="119" t="s">
        <v>77</v>
      </c>
      <c r="B230" s="120" t="s">
        <v>280</v>
      </c>
      <c r="C230" s="285" t="s">
        <v>281</v>
      </c>
      <c r="D230" s="122" t="s">
        <v>140</v>
      </c>
      <c r="E230" s="123"/>
      <c r="F230" s="124"/>
      <c r="G230" s="125">
        <f t="shared" si="428"/>
        <v>0</v>
      </c>
      <c r="H230" s="123"/>
      <c r="I230" s="124"/>
      <c r="J230" s="125">
        <f t="shared" si="429"/>
        <v>0</v>
      </c>
      <c r="K230" s="123">
        <v>1</v>
      </c>
      <c r="L230" s="124">
        <v>40000</v>
      </c>
      <c r="M230" s="125">
        <f t="shared" si="430"/>
        <v>40000</v>
      </c>
      <c r="N230" s="123">
        <v>1</v>
      </c>
      <c r="O230" s="124">
        <v>40000</v>
      </c>
      <c r="P230" s="125">
        <f t="shared" si="431"/>
        <v>40000</v>
      </c>
      <c r="Q230" s="123"/>
      <c r="R230" s="124"/>
      <c r="S230" s="125">
        <f t="shared" si="432"/>
        <v>0</v>
      </c>
      <c r="T230" s="123"/>
      <c r="U230" s="124"/>
      <c r="V230" s="228">
        <f t="shared" si="433"/>
        <v>0</v>
      </c>
      <c r="W230" s="233">
        <f t="shared" si="434"/>
        <v>40000</v>
      </c>
      <c r="X230" s="127">
        <f t="shared" si="435"/>
        <v>40000</v>
      </c>
      <c r="Y230" s="127">
        <f t="shared" si="426"/>
        <v>0</v>
      </c>
      <c r="Z230" s="128">
        <f t="shared" si="427"/>
        <v>0</v>
      </c>
      <c r="AA230" s="129"/>
      <c r="AB230" s="131"/>
      <c r="AC230" s="131"/>
      <c r="AD230" s="131"/>
      <c r="AE230" s="131"/>
      <c r="AF230" s="131"/>
      <c r="AG230" s="131"/>
    </row>
    <row r="231" spans="1:33" ht="30" customHeight="1" x14ac:dyDescent="0.2">
      <c r="A231" s="147" t="s">
        <v>77</v>
      </c>
      <c r="B231" s="154" t="s">
        <v>282</v>
      </c>
      <c r="C231" s="285" t="s">
        <v>283</v>
      </c>
      <c r="D231" s="148"/>
      <c r="E231" s="149"/>
      <c r="F231" s="150">
        <v>0.22</v>
      </c>
      <c r="G231" s="151">
        <f t="shared" si="428"/>
        <v>0</v>
      </c>
      <c r="H231" s="149"/>
      <c r="I231" s="150">
        <v>0.22</v>
      </c>
      <c r="J231" s="151">
        <f t="shared" si="429"/>
        <v>0</v>
      </c>
      <c r="K231" s="149"/>
      <c r="L231" s="150">
        <v>0.22</v>
      </c>
      <c r="M231" s="151">
        <f t="shared" si="430"/>
        <v>0</v>
      </c>
      <c r="N231" s="149"/>
      <c r="O231" s="150">
        <v>0.22</v>
      </c>
      <c r="P231" s="151">
        <f t="shared" si="431"/>
        <v>0</v>
      </c>
      <c r="Q231" s="149"/>
      <c r="R231" s="150">
        <v>0.22</v>
      </c>
      <c r="S231" s="151">
        <f t="shared" si="432"/>
        <v>0</v>
      </c>
      <c r="T231" s="149"/>
      <c r="U231" s="150">
        <v>0.22</v>
      </c>
      <c r="V231" s="286">
        <f t="shared" si="433"/>
        <v>0</v>
      </c>
      <c r="W231" s="236">
        <f t="shared" si="434"/>
        <v>0</v>
      </c>
      <c r="X231" s="237">
        <f t="shared" si="435"/>
        <v>0</v>
      </c>
      <c r="Y231" s="237">
        <f t="shared" si="426"/>
        <v>0</v>
      </c>
      <c r="Z231" s="238" t="e">
        <f t="shared" si="427"/>
        <v>#DIV/0!</v>
      </c>
      <c r="AA231" s="152"/>
      <c r="AB231" s="131"/>
      <c r="AC231" s="131"/>
      <c r="AD231" s="131"/>
      <c r="AE231" s="131"/>
      <c r="AF231" s="131"/>
      <c r="AG231" s="131"/>
    </row>
    <row r="232" spans="1:33" ht="30" customHeight="1" x14ac:dyDescent="0.2">
      <c r="A232" s="287" t="s">
        <v>74</v>
      </c>
      <c r="B232" s="288" t="s">
        <v>284</v>
      </c>
      <c r="C232" s="221" t="s">
        <v>285</v>
      </c>
      <c r="D232" s="111"/>
      <c r="E232" s="112">
        <f>SUM(E233:E235)</f>
        <v>0</v>
      </c>
      <c r="F232" s="113"/>
      <c r="G232" s="114">
        <f>SUM(G233:G236)</f>
        <v>0</v>
      </c>
      <c r="H232" s="112">
        <f>SUM(H233:H235)</f>
        <v>0</v>
      </c>
      <c r="I232" s="113"/>
      <c r="J232" s="114">
        <f>SUM(J233:J236)</f>
        <v>0</v>
      </c>
      <c r="K232" s="112">
        <f>SUM(K233:K235)</f>
        <v>0</v>
      </c>
      <c r="L232" s="113"/>
      <c r="M232" s="114">
        <f>SUM(M233:M236)</f>
        <v>0</v>
      </c>
      <c r="N232" s="112">
        <f>SUM(N233:N235)</f>
        <v>0</v>
      </c>
      <c r="O232" s="113"/>
      <c r="P232" s="114">
        <f>SUM(P233:P236)</f>
        <v>0</v>
      </c>
      <c r="Q232" s="112">
        <f>SUM(Q233:Q235)</f>
        <v>0</v>
      </c>
      <c r="R232" s="113"/>
      <c r="S232" s="114">
        <f>SUM(S233:S236)</f>
        <v>0</v>
      </c>
      <c r="T232" s="112">
        <f>SUM(T233:T235)</f>
        <v>0</v>
      </c>
      <c r="U232" s="113"/>
      <c r="V232" s="114">
        <f t="shared" ref="V232:X232" si="436">SUM(V233:V236)</f>
        <v>0</v>
      </c>
      <c r="W232" s="114">
        <f t="shared" si="436"/>
        <v>0</v>
      </c>
      <c r="X232" s="114">
        <f t="shared" si="436"/>
        <v>0</v>
      </c>
      <c r="Y232" s="114">
        <f t="shared" si="426"/>
        <v>0</v>
      </c>
      <c r="Z232" s="114" t="e">
        <f t="shared" si="427"/>
        <v>#DIV/0!</v>
      </c>
      <c r="AA232" s="114"/>
      <c r="AB232" s="118"/>
      <c r="AC232" s="118"/>
      <c r="AD232" s="118"/>
      <c r="AE232" s="118"/>
      <c r="AF232" s="118"/>
      <c r="AG232" s="118"/>
    </row>
    <row r="233" spans="1:33" ht="30" customHeight="1" x14ac:dyDescent="0.2">
      <c r="A233" s="119" t="s">
        <v>77</v>
      </c>
      <c r="B233" s="120" t="s">
        <v>286</v>
      </c>
      <c r="C233" s="187" t="s">
        <v>287</v>
      </c>
      <c r="D233" s="122"/>
      <c r="E233" s="123"/>
      <c r="F233" s="124"/>
      <c r="G233" s="125">
        <f t="shared" ref="G233:G236" si="437">E233*F233</f>
        <v>0</v>
      </c>
      <c r="H233" s="123"/>
      <c r="I233" s="124"/>
      <c r="J233" s="125">
        <f t="shared" ref="J233:J236" si="438">H233*I233</f>
        <v>0</v>
      </c>
      <c r="K233" s="123"/>
      <c r="L233" s="124"/>
      <c r="M233" s="125">
        <f t="shared" ref="M233:M236" si="439">K233*L233</f>
        <v>0</v>
      </c>
      <c r="N233" s="123"/>
      <c r="O233" s="124"/>
      <c r="P233" s="125">
        <f t="shared" ref="P233:P236" si="440">N233*O233</f>
        <v>0</v>
      </c>
      <c r="Q233" s="123"/>
      <c r="R233" s="124"/>
      <c r="S233" s="125">
        <f t="shared" ref="S233:S236" si="441">Q233*R233</f>
        <v>0</v>
      </c>
      <c r="T233" s="123"/>
      <c r="U233" s="124"/>
      <c r="V233" s="125">
        <f t="shared" ref="V233:V236" si="442">T233*U233</f>
        <v>0</v>
      </c>
      <c r="W233" s="126">
        <f t="shared" ref="W233:W236" si="443">G233+M233+S233</f>
        <v>0</v>
      </c>
      <c r="X233" s="127">
        <f t="shared" ref="X233:X236" si="444">J233+P233+V233</f>
        <v>0</v>
      </c>
      <c r="Y233" s="127">
        <f t="shared" si="426"/>
        <v>0</v>
      </c>
      <c r="Z233" s="128" t="e">
        <f t="shared" si="427"/>
        <v>#DIV/0!</v>
      </c>
      <c r="AA233" s="129"/>
      <c r="AB233" s="131"/>
      <c r="AC233" s="131"/>
      <c r="AD233" s="131"/>
      <c r="AE233" s="131"/>
      <c r="AF233" s="131"/>
      <c r="AG233" s="131"/>
    </row>
    <row r="234" spans="1:33" ht="30" customHeight="1" x14ac:dyDescent="0.2">
      <c r="A234" s="119" t="s">
        <v>77</v>
      </c>
      <c r="B234" s="120" t="s">
        <v>288</v>
      </c>
      <c r="C234" s="187" t="s">
        <v>287</v>
      </c>
      <c r="D234" s="122"/>
      <c r="E234" s="123"/>
      <c r="F234" s="124"/>
      <c r="G234" s="125">
        <f t="shared" si="437"/>
        <v>0</v>
      </c>
      <c r="H234" s="123"/>
      <c r="I234" s="124"/>
      <c r="J234" s="125">
        <f t="shared" si="438"/>
        <v>0</v>
      </c>
      <c r="K234" s="123"/>
      <c r="L234" s="124"/>
      <c r="M234" s="125">
        <f t="shared" si="439"/>
        <v>0</v>
      </c>
      <c r="N234" s="123"/>
      <c r="O234" s="124"/>
      <c r="P234" s="125">
        <f t="shared" si="440"/>
        <v>0</v>
      </c>
      <c r="Q234" s="123"/>
      <c r="R234" s="124"/>
      <c r="S234" s="125">
        <f t="shared" si="441"/>
        <v>0</v>
      </c>
      <c r="T234" s="123"/>
      <c r="U234" s="124"/>
      <c r="V234" s="125">
        <f t="shared" si="442"/>
        <v>0</v>
      </c>
      <c r="W234" s="126">
        <f t="shared" si="443"/>
        <v>0</v>
      </c>
      <c r="X234" s="127">
        <f t="shared" si="444"/>
        <v>0</v>
      </c>
      <c r="Y234" s="127">
        <f t="shared" si="426"/>
        <v>0</v>
      </c>
      <c r="Z234" s="128" t="e">
        <f t="shared" si="427"/>
        <v>#DIV/0!</v>
      </c>
      <c r="AA234" s="129"/>
      <c r="AB234" s="131"/>
      <c r="AC234" s="131"/>
      <c r="AD234" s="131"/>
      <c r="AE234" s="131"/>
      <c r="AF234" s="131"/>
      <c r="AG234" s="131"/>
    </row>
    <row r="235" spans="1:33" ht="30" customHeight="1" x14ac:dyDescent="0.2">
      <c r="A235" s="132" t="s">
        <v>77</v>
      </c>
      <c r="B235" s="133" t="s">
        <v>289</v>
      </c>
      <c r="C235" s="187" t="s">
        <v>287</v>
      </c>
      <c r="D235" s="134"/>
      <c r="E235" s="135"/>
      <c r="F235" s="136"/>
      <c r="G235" s="137">
        <f t="shared" si="437"/>
        <v>0</v>
      </c>
      <c r="H235" s="135"/>
      <c r="I235" s="136"/>
      <c r="J235" s="137">
        <f t="shared" si="438"/>
        <v>0</v>
      </c>
      <c r="K235" s="135"/>
      <c r="L235" s="136"/>
      <c r="M235" s="137">
        <f t="shared" si="439"/>
        <v>0</v>
      </c>
      <c r="N235" s="135"/>
      <c r="O235" s="136"/>
      <c r="P235" s="137">
        <f t="shared" si="440"/>
        <v>0</v>
      </c>
      <c r="Q235" s="135"/>
      <c r="R235" s="136"/>
      <c r="S235" s="137">
        <f t="shared" si="441"/>
        <v>0</v>
      </c>
      <c r="T235" s="135"/>
      <c r="U235" s="136"/>
      <c r="V235" s="137">
        <f t="shared" si="442"/>
        <v>0</v>
      </c>
      <c r="W235" s="138">
        <f t="shared" si="443"/>
        <v>0</v>
      </c>
      <c r="X235" s="127">
        <f t="shared" si="444"/>
        <v>0</v>
      </c>
      <c r="Y235" s="127">
        <f t="shared" si="426"/>
        <v>0</v>
      </c>
      <c r="Z235" s="128" t="e">
        <f t="shared" si="427"/>
        <v>#DIV/0!</v>
      </c>
      <c r="AA235" s="139"/>
      <c r="AB235" s="131"/>
      <c r="AC235" s="131"/>
      <c r="AD235" s="131"/>
      <c r="AE235" s="131"/>
      <c r="AF235" s="131"/>
      <c r="AG235" s="131"/>
    </row>
    <row r="236" spans="1:33" ht="30" customHeight="1" x14ac:dyDescent="0.2">
      <c r="A236" s="132" t="s">
        <v>77</v>
      </c>
      <c r="B236" s="133" t="s">
        <v>290</v>
      </c>
      <c r="C236" s="188" t="s">
        <v>291</v>
      </c>
      <c r="D236" s="148"/>
      <c r="E236" s="135"/>
      <c r="F236" s="136">
        <v>0.22</v>
      </c>
      <c r="G236" s="137">
        <f t="shared" si="437"/>
        <v>0</v>
      </c>
      <c r="H236" s="135"/>
      <c r="I236" s="136">
        <v>0.22</v>
      </c>
      <c r="J236" s="137">
        <f t="shared" si="438"/>
        <v>0</v>
      </c>
      <c r="K236" s="135"/>
      <c r="L236" s="136">
        <v>0.22</v>
      </c>
      <c r="M236" s="137">
        <f t="shared" si="439"/>
        <v>0</v>
      </c>
      <c r="N236" s="135"/>
      <c r="O236" s="136">
        <v>0.22</v>
      </c>
      <c r="P236" s="137">
        <f t="shared" si="440"/>
        <v>0</v>
      </c>
      <c r="Q236" s="135"/>
      <c r="R236" s="136">
        <v>0.22</v>
      </c>
      <c r="S236" s="137">
        <f t="shared" si="441"/>
        <v>0</v>
      </c>
      <c r="T236" s="135"/>
      <c r="U236" s="136">
        <v>0.22</v>
      </c>
      <c r="V236" s="137">
        <f t="shared" si="442"/>
        <v>0</v>
      </c>
      <c r="W236" s="138">
        <f t="shared" si="443"/>
        <v>0</v>
      </c>
      <c r="X236" s="127">
        <f t="shared" si="444"/>
        <v>0</v>
      </c>
      <c r="Y236" s="127">
        <f t="shared" si="426"/>
        <v>0</v>
      </c>
      <c r="Z236" s="128" t="e">
        <f t="shared" si="427"/>
        <v>#DIV/0!</v>
      </c>
      <c r="AA236" s="152"/>
      <c r="AB236" s="131"/>
      <c r="AC236" s="131"/>
      <c r="AD236" s="131"/>
      <c r="AE236" s="131"/>
      <c r="AF236" s="131"/>
      <c r="AG236" s="131"/>
    </row>
    <row r="237" spans="1:33" ht="30" customHeight="1" x14ac:dyDescent="0.2">
      <c r="A237" s="108" t="s">
        <v>74</v>
      </c>
      <c r="B237" s="155" t="s">
        <v>292</v>
      </c>
      <c r="C237" s="221" t="s">
        <v>293</v>
      </c>
      <c r="D237" s="141"/>
      <c r="E237" s="142">
        <f>SUM(E238:E240)</f>
        <v>0</v>
      </c>
      <c r="F237" s="143"/>
      <c r="G237" s="144">
        <f t="shared" ref="G237:H237" si="445">SUM(G238:G240)</f>
        <v>0</v>
      </c>
      <c r="H237" s="142">
        <f t="shared" si="445"/>
        <v>0</v>
      </c>
      <c r="I237" s="143"/>
      <c r="J237" s="144">
        <f t="shared" ref="J237:K237" si="446">SUM(J238:J240)</f>
        <v>0</v>
      </c>
      <c r="K237" s="142">
        <f t="shared" si="446"/>
        <v>0</v>
      </c>
      <c r="L237" s="143"/>
      <c r="M237" s="144">
        <f t="shared" ref="M237:N237" si="447">SUM(M238:M240)</f>
        <v>0</v>
      </c>
      <c r="N237" s="142">
        <f t="shared" si="447"/>
        <v>0</v>
      </c>
      <c r="O237" s="143"/>
      <c r="P237" s="144">
        <f t="shared" ref="P237:Q237" si="448">SUM(P238:P240)</f>
        <v>0</v>
      </c>
      <c r="Q237" s="142">
        <f t="shared" si="448"/>
        <v>0</v>
      </c>
      <c r="R237" s="143"/>
      <c r="S237" s="144">
        <f t="shared" ref="S237:T237" si="449">SUM(S238:S240)</f>
        <v>0</v>
      </c>
      <c r="T237" s="142">
        <f t="shared" si="449"/>
        <v>0</v>
      </c>
      <c r="U237" s="143"/>
      <c r="V237" s="144">
        <f t="shared" ref="V237:X237" si="450">SUM(V238:V240)</f>
        <v>0</v>
      </c>
      <c r="W237" s="144">
        <f t="shared" si="450"/>
        <v>0</v>
      </c>
      <c r="X237" s="144">
        <f t="shared" si="450"/>
        <v>0</v>
      </c>
      <c r="Y237" s="144">
        <f t="shared" si="426"/>
        <v>0</v>
      </c>
      <c r="Z237" s="144" t="e">
        <f t="shared" si="427"/>
        <v>#DIV/0!</v>
      </c>
      <c r="AA237" s="289"/>
      <c r="AB237" s="118"/>
      <c r="AC237" s="118"/>
      <c r="AD237" s="118"/>
      <c r="AE237" s="118"/>
      <c r="AF237" s="118"/>
      <c r="AG237" s="118"/>
    </row>
    <row r="238" spans="1:33" ht="30" customHeight="1" x14ac:dyDescent="0.2">
      <c r="A238" s="119" t="s">
        <v>77</v>
      </c>
      <c r="B238" s="120" t="s">
        <v>294</v>
      </c>
      <c r="C238" s="187" t="s">
        <v>295</v>
      </c>
      <c r="D238" s="122"/>
      <c r="E238" s="123"/>
      <c r="F238" s="124"/>
      <c r="G238" s="125">
        <f t="shared" ref="G238:G240" si="451">E238*F238</f>
        <v>0</v>
      </c>
      <c r="H238" s="123"/>
      <c r="I238" s="124"/>
      <c r="J238" s="125">
        <f t="shared" ref="J238:J240" si="452">H238*I238</f>
        <v>0</v>
      </c>
      <c r="K238" s="123"/>
      <c r="L238" s="124"/>
      <c r="M238" s="125">
        <f t="shared" ref="M238:M240" si="453">K238*L238</f>
        <v>0</v>
      </c>
      <c r="N238" s="123"/>
      <c r="O238" s="124"/>
      <c r="P238" s="125">
        <f t="shared" ref="P238:P240" si="454">N238*O238</f>
        <v>0</v>
      </c>
      <c r="Q238" s="123"/>
      <c r="R238" s="124"/>
      <c r="S238" s="125">
        <f t="shared" ref="S238:S240" si="455">Q238*R238</f>
        <v>0</v>
      </c>
      <c r="T238" s="123"/>
      <c r="U238" s="124"/>
      <c r="V238" s="125">
        <f t="shared" ref="V238:V240" si="456">T238*U238</f>
        <v>0</v>
      </c>
      <c r="W238" s="126">
        <f t="shared" ref="W238:W240" si="457">G238+M238+S238</f>
        <v>0</v>
      </c>
      <c r="X238" s="127">
        <f t="shared" ref="X238:X240" si="458">J238+P238+V238</f>
        <v>0</v>
      </c>
      <c r="Y238" s="127">
        <f t="shared" si="426"/>
        <v>0</v>
      </c>
      <c r="Z238" s="128" t="e">
        <f t="shared" si="427"/>
        <v>#DIV/0!</v>
      </c>
      <c r="AA238" s="277"/>
      <c r="AB238" s="131"/>
      <c r="AC238" s="131"/>
      <c r="AD238" s="131"/>
      <c r="AE238" s="131"/>
      <c r="AF238" s="131"/>
      <c r="AG238" s="131"/>
    </row>
    <row r="239" spans="1:33" ht="30" customHeight="1" x14ac:dyDescent="0.2">
      <c r="A239" s="119" t="s">
        <v>77</v>
      </c>
      <c r="B239" s="120" t="s">
        <v>296</v>
      </c>
      <c r="C239" s="187" t="s">
        <v>295</v>
      </c>
      <c r="D239" s="122"/>
      <c r="E239" s="123"/>
      <c r="F239" s="124"/>
      <c r="G239" s="125">
        <f t="shared" si="451"/>
        <v>0</v>
      </c>
      <c r="H239" s="123"/>
      <c r="I239" s="124"/>
      <c r="J239" s="125">
        <f t="shared" si="452"/>
        <v>0</v>
      </c>
      <c r="K239" s="123"/>
      <c r="L239" s="124"/>
      <c r="M239" s="125">
        <f t="shared" si="453"/>
        <v>0</v>
      </c>
      <c r="N239" s="123"/>
      <c r="O239" s="124"/>
      <c r="P239" s="125">
        <f t="shared" si="454"/>
        <v>0</v>
      </c>
      <c r="Q239" s="123"/>
      <c r="R239" s="124"/>
      <c r="S239" s="125">
        <f t="shared" si="455"/>
        <v>0</v>
      </c>
      <c r="T239" s="123"/>
      <c r="U239" s="124"/>
      <c r="V239" s="125">
        <f t="shared" si="456"/>
        <v>0</v>
      </c>
      <c r="W239" s="126">
        <f t="shared" si="457"/>
        <v>0</v>
      </c>
      <c r="X239" s="127">
        <f t="shared" si="458"/>
        <v>0</v>
      </c>
      <c r="Y239" s="127">
        <f t="shared" si="426"/>
        <v>0</v>
      </c>
      <c r="Z239" s="128" t="e">
        <f t="shared" si="427"/>
        <v>#DIV/0!</v>
      </c>
      <c r="AA239" s="277"/>
      <c r="AB239" s="131"/>
      <c r="AC239" s="131"/>
      <c r="AD239" s="131"/>
      <c r="AE239" s="131"/>
      <c r="AF239" s="131"/>
      <c r="AG239" s="131"/>
    </row>
    <row r="240" spans="1:33" ht="30" customHeight="1" x14ac:dyDescent="0.2">
      <c r="A240" s="132" t="s">
        <v>77</v>
      </c>
      <c r="B240" s="133" t="s">
        <v>297</v>
      </c>
      <c r="C240" s="163" t="s">
        <v>295</v>
      </c>
      <c r="D240" s="134"/>
      <c r="E240" s="135"/>
      <c r="F240" s="136"/>
      <c r="G240" s="137">
        <f t="shared" si="451"/>
        <v>0</v>
      </c>
      <c r="H240" s="135"/>
      <c r="I240" s="136"/>
      <c r="J240" s="137">
        <f t="shared" si="452"/>
        <v>0</v>
      </c>
      <c r="K240" s="135"/>
      <c r="L240" s="136"/>
      <c r="M240" s="137">
        <f t="shared" si="453"/>
        <v>0</v>
      </c>
      <c r="N240" s="135"/>
      <c r="O240" s="136"/>
      <c r="P240" s="137">
        <f t="shared" si="454"/>
        <v>0</v>
      </c>
      <c r="Q240" s="135"/>
      <c r="R240" s="136"/>
      <c r="S240" s="137">
        <f t="shared" si="455"/>
        <v>0</v>
      </c>
      <c r="T240" s="135"/>
      <c r="U240" s="136"/>
      <c r="V240" s="137">
        <f t="shared" si="456"/>
        <v>0</v>
      </c>
      <c r="W240" s="138">
        <f t="shared" si="457"/>
        <v>0</v>
      </c>
      <c r="X240" s="127">
        <f t="shared" si="458"/>
        <v>0</v>
      </c>
      <c r="Y240" s="127">
        <f t="shared" si="426"/>
        <v>0</v>
      </c>
      <c r="Z240" s="128" t="e">
        <f t="shared" si="427"/>
        <v>#DIV/0!</v>
      </c>
      <c r="AA240" s="278"/>
      <c r="AB240" s="131"/>
      <c r="AC240" s="131"/>
      <c r="AD240" s="131"/>
      <c r="AE240" s="131"/>
      <c r="AF240" s="131"/>
      <c r="AG240" s="131"/>
    </row>
    <row r="241" spans="1:33" ht="30" customHeight="1" x14ac:dyDescent="0.2">
      <c r="A241" s="108" t="s">
        <v>74</v>
      </c>
      <c r="B241" s="155" t="s">
        <v>298</v>
      </c>
      <c r="C241" s="290" t="s">
        <v>273</v>
      </c>
      <c r="D241" s="141"/>
      <c r="E241" s="142">
        <f>SUM(E242:E251)</f>
        <v>43</v>
      </c>
      <c r="F241" s="143"/>
      <c r="G241" s="144">
        <f>SUM(G242:G252)</f>
        <v>140950</v>
      </c>
      <c r="H241" s="142">
        <f>SUM(H242:H251)</f>
        <v>43</v>
      </c>
      <c r="I241" s="143"/>
      <c r="J241" s="144">
        <f>SUM(J242:J252)</f>
        <v>140950</v>
      </c>
      <c r="K241" s="142">
        <f>SUM(K242:K251)</f>
        <v>0</v>
      </c>
      <c r="L241" s="143"/>
      <c r="M241" s="144">
        <f>SUM(M242:M252)</f>
        <v>0</v>
      </c>
      <c r="N241" s="142">
        <f>SUM(N242:N251)</f>
        <v>0</v>
      </c>
      <c r="O241" s="143"/>
      <c r="P241" s="144">
        <f>SUM(P242:P252)</f>
        <v>0</v>
      </c>
      <c r="Q241" s="142">
        <f>SUM(Q242:Q251)</f>
        <v>0</v>
      </c>
      <c r="R241" s="143"/>
      <c r="S241" s="144">
        <f>SUM(S242:S252)</f>
        <v>0</v>
      </c>
      <c r="T241" s="142">
        <f>SUM(T242:T251)</f>
        <v>0</v>
      </c>
      <c r="U241" s="143"/>
      <c r="V241" s="144">
        <f t="shared" ref="V241:X241" si="459">SUM(V242:V252)</f>
        <v>0</v>
      </c>
      <c r="W241" s="144">
        <f t="shared" si="459"/>
        <v>140950</v>
      </c>
      <c r="X241" s="144">
        <f t="shared" si="459"/>
        <v>140950</v>
      </c>
      <c r="Y241" s="144">
        <f t="shared" si="426"/>
        <v>0</v>
      </c>
      <c r="Z241" s="144">
        <f t="shared" si="427"/>
        <v>0</v>
      </c>
      <c r="AA241" s="289"/>
      <c r="AB241" s="118"/>
      <c r="AC241" s="118"/>
      <c r="AD241" s="118"/>
      <c r="AE241" s="118"/>
      <c r="AF241" s="118"/>
      <c r="AG241" s="118"/>
    </row>
    <row r="242" spans="1:33" ht="30" customHeight="1" x14ac:dyDescent="0.2">
      <c r="A242" s="119" t="s">
        <v>77</v>
      </c>
      <c r="B242" s="120" t="s">
        <v>299</v>
      </c>
      <c r="C242" s="187" t="s">
        <v>300</v>
      </c>
      <c r="D242" s="122"/>
      <c r="E242" s="123"/>
      <c r="F242" s="124"/>
      <c r="G242" s="125">
        <f t="shared" ref="G242:G252" si="460">E242*F242</f>
        <v>0</v>
      </c>
      <c r="H242" s="123"/>
      <c r="I242" s="124"/>
      <c r="J242" s="125">
        <f t="shared" ref="J242:J252" si="461">H242*I242</f>
        <v>0</v>
      </c>
      <c r="K242" s="123"/>
      <c r="L242" s="124"/>
      <c r="M242" s="125">
        <f t="shared" ref="M242:M252" si="462">K242*L242</f>
        <v>0</v>
      </c>
      <c r="N242" s="123"/>
      <c r="O242" s="124"/>
      <c r="P242" s="125">
        <f t="shared" ref="P242:P252" si="463">N242*O242</f>
        <v>0</v>
      </c>
      <c r="Q242" s="123"/>
      <c r="R242" s="124"/>
      <c r="S242" s="125">
        <f t="shared" ref="S242:S252" si="464">Q242*R242</f>
        <v>0</v>
      </c>
      <c r="T242" s="123"/>
      <c r="U242" s="124"/>
      <c r="V242" s="125">
        <f t="shared" ref="V242:V252" si="465">T242*U242</f>
        <v>0</v>
      </c>
      <c r="W242" s="126">
        <f t="shared" ref="W242:W252" si="466">G242+M242+S242</f>
        <v>0</v>
      </c>
      <c r="X242" s="127">
        <f t="shared" ref="X242:X252" si="467">J242+P242+V242</f>
        <v>0</v>
      </c>
      <c r="Y242" s="127">
        <f t="shared" si="426"/>
        <v>0</v>
      </c>
      <c r="Z242" s="128" t="e">
        <f t="shared" si="427"/>
        <v>#DIV/0!</v>
      </c>
      <c r="AA242" s="277"/>
      <c r="AB242" s="131"/>
      <c r="AC242" s="131"/>
      <c r="AD242" s="131"/>
      <c r="AE242" s="131"/>
      <c r="AF242" s="131"/>
      <c r="AG242" s="131"/>
    </row>
    <row r="243" spans="1:33" ht="30" customHeight="1" x14ac:dyDescent="0.2">
      <c r="A243" s="119" t="s">
        <v>77</v>
      </c>
      <c r="B243" s="120" t="s">
        <v>301</v>
      </c>
      <c r="C243" s="187" t="s">
        <v>302</v>
      </c>
      <c r="D243" s="122"/>
      <c r="E243" s="123"/>
      <c r="F243" s="124"/>
      <c r="G243" s="125">
        <f t="shared" si="460"/>
        <v>0</v>
      </c>
      <c r="H243" s="123"/>
      <c r="I243" s="124"/>
      <c r="J243" s="125">
        <f t="shared" si="461"/>
        <v>0</v>
      </c>
      <c r="K243" s="123"/>
      <c r="L243" s="124"/>
      <c r="M243" s="125">
        <f t="shared" si="462"/>
        <v>0</v>
      </c>
      <c r="N243" s="123"/>
      <c r="O243" s="124"/>
      <c r="P243" s="125">
        <f t="shared" si="463"/>
        <v>0</v>
      </c>
      <c r="Q243" s="123"/>
      <c r="R243" s="124"/>
      <c r="S243" s="125">
        <f t="shared" si="464"/>
        <v>0</v>
      </c>
      <c r="T243" s="123"/>
      <c r="U243" s="124"/>
      <c r="V243" s="125">
        <f t="shared" si="465"/>
        <v>0</v>
      </c>
      <c r="W243" s="138">
        <f t="shared" si="466"/>
        <v>0</v>
      </c>
      <c r="X243" s="127">
        <f t="shared" si="467"/>
        <v>0</v>
      </c>
      <c r="Y243" s="127">
        <f t="shared" si="426"/>
        <v>0</v>
      </c>
      <c r="Z243" s="128" t="e">
        <f t="shared" si="427"/>
        <v>#DIV/0!</v>
      </c>
      <c r="AA243" s="277"/>
      <c r="AB243" s="131"/>
      <c r="AC243" s="131"/>
      <c r="AD243" s="131"/>
      <c r="AE243" s="131"/>
      <c r="AF243" s="131"/>
      <c r="AG243" s="131"/>
    </row>
    <row r="244" spans="1:33" ht="30" customHeight="1" x14ac:dyDescent="0.2">
      <c r="A244" s="119" t="s">
        <v>77</v>
      </c>
      <c r="B244" s="120" t="s">
        <v>303</v>
      </c>
      <c r="C244" s="187" t="s">
        <v>304</v>
      </c>
      <c r="D244" s="122"/>
      <c r="E244" s="123"/>
      <c r="F244" s="124"/>
      <c r="G244" s="125">
        <f t="shared" si="460"/>
        <v>0</v>
      </c>
      <c r="H244" s="123"/>
      <c r="I244" s="124"/>
      <c r="J244" s="125">
        <f t="shared" si="461"/>
        <v>0</v>
      </c>
      <c r="K244" s="123"/>
      <c r="L244" s="124"/>
      <c r="M244" s="125">
        <f t="shared" si="462"/>
        <v>0</v>
      </c>
      <c r="N244" s="123"/>
      <c r="O244" s="124"/>
      <c r="P244" s="125">
        <f t="shared" si="463"/>
        <v>0</v>
      </c>
      <c r="Q244" s="123"/>
      <c r="R244" s="124"/>
      <c r="S244" s="125">
        <f t="shared" si="464"/>
        <v>0</v>
      </c>
      <c r="T244" s="123"/>
      <c r="U244" s="124"/>
      <c r="V244" s="125">
        <f t="shared" si="465"/>
        <v>0</v>
      </c>
      <c r="W244" s="138">
        <f t="shared" si="466"/>
        <v>0</v>
      </c>
      <c r="X244" s="127">
        <f t="shared" si="467"/>
        <v>0</v>
      </c>
      <c r="Y244" s="127">
        <f t="shared" si="426"/>
        <v>0</v>
      </c>
      <c r="Z244" s="128" t="e">
        <f t="shared" si="427"/>
        <v>#DIV/0!</v>
      </c>
      <c r="AA244" s="277"/>
      <c r="AB244" s="131"/>
      <c r="AC244" s="131"/>
      <c r="AD244" s="131"/>
      <c r="AE244" s="131"/>
      <c r="AF244" s="131"/>
      <c r="AG244" s="131"/>
    </row>
    <row r="245" spans="1:33" ht="30" customHeight="1" x14ac:dyDescent="0.2">
      <c r="A245" s="119" t="s">
        <v>77</v>
      </c>
      <c r="B245" s="120" t="s">
        <v>305</v>
      </c>
      <c r="C245" s="187" t="s">
        <v>306</v>
      </c>
      <c r="D245" s="122"/>
      <c r="E245" s="123"/>
      <c r="F245" s="124"/>
      <c r="G245" s="125">
        <f t="shared" si="460"/>
        <v>0</v>
      </c>
      <c r="H245" s="123"/>
      <c r="I245" s="124"/>
      <c r="J245" s="125">
        <f t="shared" si="461"/>
        <v>0</v>
      </c>
      <c r="K245" s="123"/>
      <c r="L245" s="124"/>
      <c r="M245" s="125">
        <f t="shared" si="462"/>
        <v>0</v>
      </c>
      <c r="N245" s="123"/>
      <c r="O245" s="124"/>
      <c r="P245" s="125">
        <f t="shared" si="463"/>
        <v>0</v>
      </c>
      <c r="Q245" s="123"/>
      <c r="R245" s="124"/>
      <c r="S245" s="125">
        <f t="shared" si="464"/>
        <v>0</v>
      </c>
      <c r="T245" s="123"/>
      <c r="U245" s="124"/>
      <c r="V245" s="125">
        <f t="shared" si="465"/>
        <v>0</v>
      </c>
      <c r="W245" s="138">
        <f t="shared" si="466"/>
        <v>0</v>
      </c>
      <c r="X245" s="127">
        <f t="shared" si="467"/>
        <v>0</v>
      </c>
      <c r="Y245" s="127">
        <f t="shared" si="426"/>
        <v>0</v>
      </c>
      <c r="Z245" s="128" t="e">
        <f t="shared" si="427"/>
        <v>#DIV/0!</v>
      </c>
      <c r="AA245" s="277"/>
      <c r="AB245" s="131"/>
      <c r="AC245" s="131"/>
      <c r="AD245" s="131"/>
      <c r="AE245" s="131"/>
      <c r="AF245" s="131"/>
      <c r="AG245" s="131"/>
    </row>
    <row r="246" spans="1:33" ht="30" customHeight="1" x14ac:dyDescent="0.2">
      <c r="A246" s="119" t="s">
        <v>77</v>
      </c>
      <c r="B246" s="120" t="s">
        <v>307</v>
      </c>
      <c r="C246" s="359" t="s">
        <v>446</v>
      </c>
      <c r="D246" s="342" t="s">
        <v>539</v>
      </c>
      <c r="E246" s="343">
        <v>30</v>
      </c>
      <c r="F246" s="344">
        <v>100</v>
      </c>
      <c r="G246" s="125">
        <f t="shared" si="460"/>
        <v>3000</v>
      </c>
      <c r="H246" s="343">
        <v>30</v>
      </c>
      <c r="I246" s="344">
        <v>100</v>
      </c>
      <c r="J246" s="125">
        <f t="shared" si="461"/>
        <v>3000</v>
      </c>
      <c r="K246" s="123"/>
      <c r="L246" s="124"/>
      <c r="M246" s="125">
        <f t="shared" si="462"/>
        <v>0</v>
      </c>
      <c r="N246" s="123"/>
      <c r="O246" s="124"/>
      <c r="P246" s="125">
        <f t="shared" si="463"/>
        <v>0</v>
      </c>
      <c r="Q246" s="123"/>
      <c r="R246" s="124"/>
      <c r="S246" s="125">
        <f t="shared" si="464"/>
        <v>0</v>
      </c>
      <c r="T246" s="123"/>
      <c r="U246" s="124"/>
      <c r="V246" s="125">
        <f t="shared" si="465"/>
        <v>0</v>
      </c>
      <c r="W246" s="138">
        <f t="shared" si="466"/>
        <v>3000</v>
      </c>
      <c r="X246" s="127">
        <f t="shared" si="467"/>
        <v>3000</v>
      </c>
      <c r="Y246" s="127">
        <f t="shared" si="426"/>
        <v>0</v>
      </c>
      <c r="Z246" s="128">
        <f t="shared" si="427"/>
        <v>0</v>
      </c>
      <c r="AA246" s="277"/>
      <c r="AB246" s="131"/>
      <c r="AC246" s="131"/>
      <c r="AD246" s="131"/>
      <c r="AE246" s="131"/>
      <c r="AF246" s="131"/>
      <c r="AG246" s="131"/>
    </row>
    <row r="247" spans="1:33" ht="30" customHeight="1" x14ac:dyDescent="0.2">
      <c r="A247" s="119" t="s">
        <v>77</v>
      </c>
      <c r="B247" s="120" t="s">
        <v>308</v>
      </c>
      <c r="C247" s="359" t="s">
        <v>447</v>
      </c>
      <c r="D247" s="342" t="s">
        <v>140</v>
      </c>
      <c r="E247" s="343">
        <v>8</v>
      </c>
      <c r="F247" s="344">
        <v>1600</v>
      </c>
      <c r="G247" s="125">
        <f t="shared" si="460"/>
        <v>12800</v>
      </c>
      <c r="H247" s="343">
        <v>8</v>
      </c>
      <c r="I247" s="344">
        <v>1600</v>
      </c>
      <c r="J247" s="125">
        <f t="shared" si="461"/>
        <v>12800</v>
      </c>
      <c r="K247" s="123"/>
      <c r="L247" s="124"/>
      <c r="M247" s="125">
        <f t="shared" si="462"/>
        <v>0</v>
      </c>
      <c r="N247" s="123"/>
      <c r="O247" s="124"/>
      <c r="P247" s="125">
        <f t="shared" si="463"/>
        <v>0</v>
      </c>
      <c r="Q247" s="123"/>
      <c r="R247" s="124"/>
      <c r="S247" s="125">
        <f t="shared" si="464"/>
        <v>0</v>
      </c>
      <c r="T247" s="123"/>
      <c r="U247" s="124"/>
      <c r="V247" s="125">
        <f t="shared" si="465"/>
        <v>0</v>
      </c>
      <c r="W247" s="138">
        <f t="shared" si="466"/>
        <v>12800</v>
      </c>
      <c r="X247" s="127">
        <f t="shared" si="467"/>
        <v>12800</v>
      </c>
      <c r="Y247" s="127">
        <f t="shared" si="426"/>
        <v>0</v>
      </c>
      <c r="Z247" s="128">
        <f t="shared" si="427"/>
        <v>0</v>
      </c>
      <c r="AA247" s="277"/>
      <c r="AB247" s="131"/>
      <c r="AC247" s="131"/>
      <c r="AD247" s="131"/>
      <c r="AE247" s="131"/>
      <c r="AF247" s="131"/>
      <c r="AG247" s="131"/>
    </row>
    <row r="248" spans="1:33" ht="30" customHeight="1" x14ac:dyDescent="0.2">
      <c r="A248" s="119" t="s">
        <v>77</v>
      </c>
      <c r="B248" s="120" t="s">
        <v>309</v>
      </c>
      <c r="C248" s="359" t="s">
        <v>448</v>
      </c>
      <c r="D248" s="342" t="s">
        <v>140</v>
      </c>
      <c r="E248" s="343">
        <v>1</v>
      </c>
      <c r="F248" s="344">
        <v>68000</v>
      </c>
      <c r="G248" s="125">
        <f t="shared" si="460"/>
        <v>68000</v>
      </c>
      <c r="H248" s="343">
        <v>1</v>
      </c>
      <c r="I248" s="344">
        <v>68000</v>
      </c>
      <c r="J248" s="125">
        <f t="shared" si="461"/>
        <v>68000</v>
      </c>
      <c r="K248" s="123"/>
      <c r="L248" s="124"/>
      <c r="M248" s="125">
        <f t="shared" si="462"/>
        <v>0</v>
      </c>
      <c r="N248" s="123"/>
      <c r="O248" s="124"/>
      <c r="P248" s="125">
        <f t="shared" si="463"/>
        <v>0</v>
      </c>
      <c r="Q248" s="123"/>
      <c r="R248" s="124"/>
      <c r="S248" s="125">
        <f t="shared" si="464"/>
        <v>0</v>
      </c>
      <c r="T248" s="123"/>
      <c r="U248" s="124"/>
      <c r="V248" s="125">
        <f t="shared" si="465"/>
        <v>0</v>
      </c>
      <c r="W248" s="138">
        <f t="shared" si="466"/>
        <v>68000</v>
      </c>
      <c r="X248" s="127">
        <f t="shared" si="467"/>
        <v>68000</v>
      </c>
      <c r="Y248" s="127">
        <f t="shared" si="426"/>
        <v>0</v>
      </c>
      <c r="Z248" s="128">
        <f t="shared" si="427"/>
        <v>0</v>
      </c>
      <c r="AA248" s="277"/>
      <c r="AB248" s="131"/>
      <c r="AC248" s="131"/>
      <c r="AD248" s="131"/>
      <c r="AE248" s="131"/>
      <c r="AF248" s="131"/>
      <c r="AG248" s="131"/>
    </row>
    <row r="249" spans="1:33" ht="30" customHeight="1" x14ac:dyDescent="0.2">
      <c r="A249" s="119" t="s">
        <v>77</v>
      </c>
      <c r="B249" s="120" t="s">
        <v>310</v>
      </c>
      <c r="C249" s="359" t="s">
        <v>449</v>
      </c>
      <c r="D249" s="342" t="s">
        <v>140</v>
      </c>
      <c r="E249" s="345">
        <v>1</v>
      </c>
      <c r="F249" s="346">
        <v>18900</v>
      </c>
      <c r="G249" s="125">
        <f t="shared" si="460"/>
        <v>18900</v>
      </c>
      <c r="H249" s="345">
        <v>1</v>
      </c>
      <c r="I249" s="346">
        <v>18900</v>
      </c>
      <c r="J249" s="125">
        <f t="shared" si="461"/>
        <v>18900</v>
      </c>
      <c r="K249" s="123"/>
      <c r="L249" s="124"/>
      <c r="M249" s="125">
        <f t="shared" si="462"/>
        <v>0</v>
      </c>
      <c r="N249" s="123"/>
      <c r="O249" s="124"/>
      <c r="P249" s="125">
        <f t="shared" si="463"/>
        <v>0</v>
      </c>
      <c r="Q249" s="123"/>
      <c r="R249" s="124"/>
      <c r="S249" s="125">
        <f t="shared" si="464"/>
        <v>0</v>
      </c>
      <c r="T249" s="123"/>
      <c r="U249" s="124"/>
      <c r="V249" s="125">
        <f t="shared" si="465"/>
        <v>0</v>
      </c>
      <c r="W249" s="138">
        <f t="shared" si="466"/>
        <v>18900</v>
      </c>
      <c r="X249" s="127">
        <f t="shared" si="467"/>
        <v>18900</v>
      </c>
      <c r="Y249" s="127">
        <f t="shared" si="426"/>
        <v>0</v>
      </c>
      <c r="Z249" s="128">
        <f t="shared" si="427"/>
        <v>0</v>
      </c>
      <c r="AA249" s="277"/>
      <c r="AB249" s="130"/>
      <c r="AC249" s="131"/>
      <c r="AD249" s="131"/>
      <c r="AE249" s="131"/>
      <c r="AF249" s="131"/>
      <c r="AG249" s="131"/>
    </row>
    <row r="250" spans="1:33" ht="30" customHeight="1" x14ac:dyDescent="0.2">
      <c r="A250" s="119" t="s">
        <v>77</v>
      </c>
      <c r="B250" s="120" t="s">
        <v>536</v>
      </c>
      <c r="C250" s="359" t="s">
        <v>450</v>
      </c>
      <c r="D250" s="342" t="s">
        <v>140</v>
      </c>
      <c r="E250" s="345">
        <v>1</v>
      </c>
      <c r="F250" s="346">
        <v>14250</v>
      </c>
      <c r="G250" s="125">
        <f t="shared" si="460"/>
        <v>14250</v>
      </c>
      <c r="H250" s="345">
        <v>1</v>
      </c>
      <c r="I250" s="346">
        <v>14250</v>
      </c>
      <c r="J250" s="125">
        <f t="shared" si="461"/>
        <v>14250</v>
      </c>
      <c r="K250" s="123"/>
      <c r="L250" s="124"/>
      <c r="M250" s="125">
        <f t="shared" si="462"/>
        <v>0</v>
      </c>
      <c r="N250" s="123"/>
      <c r="O250" s="124"/>
      <c r="P250" s="125">
        <f t="shared" si="463"/>
        <v>0</v>
      </c>
      <c r="Q250" s="123"/>
      <c r="R250" s="124"/>
      <c r="S250" s="125">
        <f t="shared" si="464"/>
        <v>0</v>
      </c>
      <c r="T250" s="123"/>
      <c r="U250" s="124"/>
      <c r="V250" s="125">
        <f t="shared" si="465"/>
        <v>0</v>
      </c>
      <c r="W250" s="138">
        <f t="shared" si="466"/>
        <v>14250</v>
      </c>
      <c r="X250" s="127">
        <f t="shared" si="467"/>
        <v>14250</v>
      </c>
      <c r="Y250" s="127">
        <f t="shared" si="426"/>
        <v>0</v>
      </c>
      <c r="Z250" s="128">
        <f t="shared" si="427"/>
        <v>0</v>
      </c>
      <c r="AA250" s="277"/>
      <c r="AB250" s="131"/>
      <c r="AC250" s="131"/>
      <c r="AD250" s="131"/>
      <c r="AE250" s="131"/>
      <c r="AF250" s="131"/>
      <c r="AG250" s="131"/>
    </row>
    <row r="251" spans="1:33" ht="30" customHeight="1" x14ac:dyDescent="0.2">
      <c r="A251" s="132" t="s">
        <v>77</v>
      </c>
      <c r="B251" s="120" t="s">
        <v>537</v>
      </c>
      <c r="C251" s="359" t="s">
        <v>451</v>
      </c>
      <c r="D251" s="342" t="s">
        <v>140</v>
      </c>
      <c r="E251" s="345">
        <v>2</v>
      </c>
      <c r="F251" s="346">
        <v>12000</v>
      </c>
      <c r="G251" s="137">
        <f t="shared" si="460"/>
        <v>24000</v>
      </c>
      <c r="H251" s="345">
        <v>2</v>
      </c>
      <c r="I251" s="346">
        <v>12000</v>
      </c>
      <c r="J251" s="137">
        <f t="shared" si="461"/>
        <v>24000</v>
      </c>
      <c r="K251" s="135"/>
      <c r="L251" s="136"/>
      <c r="M251" s="137">
        <f t="shared" si="462"/>
        <v>0</v>
      </c>
      <c r="N251" s="135"/>
      <c r="O251" s="136"/>
      <c r="P251" s="125">
        <f t="shared" si="463"/>
        <v>0</v>
      </c>
      <c r="Q251" s="135"/>
      <c r="R251" s="136"/>
      <c r="S251" s="137">
        <f t="shared" si="464"/>
        <v>0</v>
      </c>
      <c r="T251" s="135"/>
      <c r="U251" s="136"/>
      <c r="V251" s="137">
        <f t="shared" si="465"/>
        <v>0</v>
      </c>
      <c r="W251" s="138">
        <f t="shared" si="466"/>
        <v>24000</v>
      </c>
      <c r="X251" s="127">
        <f t="shared" si="467"/>
        <v>24000</v>
      </c>
      <c r="Y251" s="127">
        <f t="shared" si="426"/>
        <v>0</v>
      </c>
      <c r="Z251" s="128">
        <f t="shared" si="427"/>
        <v>0</v>
      </c>
      <c r="AA251" s="278"/>
      <c r="AB251" s="131"/>
      <c r="AC251" s="131"/>
      <c r="AD251" s="131"/>
      <c r="AE251" s="131"/>
      <c r="AF251" s="131"/>
      <c r="AG251" s="131"/>
    </row>
    <row r="252" spans="1:33" ht="30" customHeight="1" thickBot="1" x14ac:dyDescent="0.25">
      <c r="A252" s="132" t="s">
        <v>77</v>
      </c>
      <c r="B252" s="120" t="s">
        <v>538</v>
      </c>
      <c r="C252" s="188" t="s">
        <v>311</v>
      </c>
      <c r="D252" s="148"/>
      <c r="E252" s="135"/>
      <c r="F252" s="136">
        <v>0.22</v>
      </c>
      <c r="G252" s="137">
        <f t="shared" si="460"/>
        <v>0</v>
      </c>
      <c r="H252" s="135"/>
      <c r="I252" s="136">
        <v>0.22</v>
      </c>
      <c r="J252" s="137">
        <f t="shared" si="461"/>
        <v>0</v>
      </c>
      <c r="K252" s="135"/>
      <c r="L252" s="136">
        <v>0.22</v>
      </c>
      <c r="M252" s="137">
        <f t="shared" si="462"/>
        <v>0</v>
      </c>
      <c r="N252" s="135"/>
      <c r="O252" s="136">
        <v>0.22</v>
      </c>
      <c r="P252" s="137">
        <f t="shared" si="463"/>
        <v>0</v>
      </c>
      <c r="Q252" s="135"/>
      <c r="R252" s="136">
        <v>0.22</v>
      </c>
      <c r="S252" s="137">
        <f t="shared" si="464"/>
        <v>0</v>
      </c>
      <c r="T252" s="135"/>
      <c r="U252" s="136">
        <v>0.22</v>
      </c>
      <c r="V252" s="137">
        <f t="shared" si="465"/>
        <v>0</v>
      </c>
      <c r="W252" s="138">
        <f t="shared" si="466"/>
        <v>0</v>
      </c>
      <c r="X252" s="127">
        <f t="shared" si="467"/>
        <v>0</v>
      </c>
      <c r="Y252" s="127">
        <f t="shared" si="426"/>
        <v>0</v>
      </c>
      <c r="Z252" s="128" t="e">
        <f t="shared" si="427"/>
        <v>#DIV/0!</v>
      </c>
      <c r="AA252" s="152"/>
      <c r="AB252" s="7"/>
      <c r="AC252" s="7"/>
      <c r="AD252" s="7"/>
      <c r="AE252" s="7"/>
      <c r="AF252" s="7"/>
      <c r="AG252" s="7"/>
    </row>
    <row r="253" spans="1:33" ht="30" customHeight="1" thickBot="1" x14ac:dyDescent="0.25">
      <c r="A253" s="291" t="s">
        <v>312</v>
      </c>
      <c r="B253" s="292"/>
      <c r="C253" s="293"/>
      <c r="D253" s="294"/>
      <c r="E253" s="173">
        <f>E241+E237+E232+E227</f>
        <v>43</v>
      </c>
      <c r="F253" s="189"/>
      <c r="G253" s="295">
        <f t="shared" ref="G253:H253" si="468">G241+G237+G232+G227</f>
        <v>140950</v>
      </c>
      <c r="H253" s="173">
        <f t="shared" si="468"/>
        <v>43</v>
      </c>
      <c r="I253" s="189"/>
      <c r="J253" s="295">
        <f t="shared" ref="J253:K253" si="469">J241+J237+J232+J227</f>
        <v>140950</v>
      </c>
      <c r="K253" s="173">
        <f t="shared" si="469"/>
        <v>1</v>
      </c>
      <c r="L253" s="189"/>
      <c r="M253" s="295">
        <f t="shared" ref="M253:N253" si="470">M241+M237+M232+M227</f>
        <v>40000</v>
      </c>
      <c r="N253" s="173">
        <f t="shared" si="470"/>
        <v>1</v>
      </c>
      <c r="O253" s="189"/>
      <c r="P253" s="295">
        <f t="shared" ref="P253:Q253" si="471">P241+P237+P232+P227</f>
        <v>40000</v>
      </c>
      <c r="Q253" s="173">
        <f t="shared" si="471"/>
        <v>0</v>
      </c>
      <c r="R253" s="189"/>
      <c r="S253" s="295">
        <f t="shared" ref="S253:T253" si="472">S241+S237+S232+S227</f>
        <v>0</v>
      </c>
      <c r="T253" s="173">
        <f t="shared" si="472"/>
        <v>0</v>
      </c>
      <c r="U253" s="189"/>
      <c r="V253" s="295">
        <f>V241+V237+V232+V227</f>
        <v>0</v>
      </c>
      <c r="W253" s="224">
        <f t="shared" ref="W253:X253" si="473">W241+W227+W237+W232</f>
        <v>180950</v>
      </c>
      <c r="X253" s="224">
        <f t="shared" si="473"/>
        <v>180950</v>
      </c>
      <c r="Y253" s="224">
        <f t="shared" si="426"/>
        <v>0</v>
      </c>
      <c r="Z253" s="224">
        <f t="shared" si="427"/>
        <v>0</v>
      </c>
      <c r="AA253" s="225"/>
      <c r="AB253" s="7"/>
      <c r="AC253" s="7"/>
      <c r="AD253" s="7"/>
      <c r="AE253" s="7"/>
      <c r="AF253" s="7"/>
      <c r="AG253" s="7"/>
    </row>
    <row r="254" spans="1:33" ht="30" customHeight="1" x14ac:dyDescent="0.2">
      <c r="A254" s="296" t="s">
        <v>313</v>
      </c>
      <c r="B254" s="297"/>
      <c r="C254" s="298"/>
      <c r="D254" s="299"/>
      <c r="E254" s="300"/>
      <c r="F254" s="301"/>
      <c r="G254" s="302">
        <f>G37+G51+G93+G121+G135+G179+G192+G200+G208+G215+G219+G225+G253</f>
        <v>991310</v>
      </c>
      <c r="H254" s="300"/>
      <c r="I254" s="301"/>
      <c r="J254" s="302">
        <f>J37+J51+J93+J121+J135+J179+J192+J200+J208+J215+J219+J225+J253</f>
        <v>991310</v>
      </c>
      <c r="K254" s="300"/>
      <c r="L254" s="301"/>
      <c r="M254" s="302">
        <f>M37+M51+M93+M121+M135+M179+M192+M200+M208+M215+M219+M225+M253</f>
        <v>40000</v>
      </c>
      <c r="N254" s="300"/>
      <c r="O254" s="301"/>
      <c r="P254" s="302">
        <f>P37+P51+P93+P121+P135+P179+P192+P200+P208+P215+P219+P225+P253</f>
        <v>40000</v>
      </c>
      <c r="Q254" s="300"/>
      <c r="R254" s="301"/>
      <c r="S254" s="302">
        <f>S37+S51+S93+S121+S135+S179+S192+S200+S208+S215+S219+S225+S253</f>
        <v>0</v>
      </c>
      <c r="T254" s="300"/>
      <c r="U254" s="301"/>
      <c r="V254" s="302">
        <f>V37+V51+V93+V121+V135+V179+V192+V200+V208+V215+V219+V225+V253</f>
        <v>0</v>
      </c>
      <c r="W254" s="302">
        <f>W37+W51+W93+W121+W135+W179+W192+W200+W208+W215+W219+W225+W253</f>
        <v>1031310</v>
      </c>
      <c r="X254" s="302">
        <f>X37+X51+X93+X121+X135+X179+X192+X200+X208+X215+X219+X225+X253</f>
        <v>1031310</v>
      </c>
      <c r="Y254" s="302">
        <f>Y37+Y51+Y93+Y121+Y135+Y179+Y192+Y200+Y208+Y215+Y219+Y225+Y253</f>
        <v>0</v>
      </c>
      <c r="Z254" s="303">
        <f t="shared" si="427"/>
        <v>0</v>
      </c>
      <c r="AA254" s="304"/>
      <c r="AB254" s="7"/>
      <c r="AC254" s="7"/>
      <c r="AD254" s="7"/>
      <c r="AE254" s="7"/>
      <c r="AF254" s="7"/>
      <c r="AG254" s="7"/>
    </row>
    <row r="255" spans="1:33" ht="15" customHeight="1" x14ac:dyDescent="0.2">
      <c r="A255" s="447"/>
      <c r="B255" s="404"/>
      <c r="C255" s="404"/>
      <c r="D255" s="74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305"/>
      <c r="X255" s="305"/>
      <c r="Y255" s="305"/>
      <c r="Z255" s="305"/>
      <c r="AA255" s="83"/>
      <c r="AB255" s="7"/>
      <c r="AC255" s="7"/>
      <c r="AD255" s="7"/>
      <c r="AE255" s="7"/>
      <c r="AF255" s="7"/>
      <c r="AG255" s="7"/>
    </row>
    <row r="256" spans="1:33" ht="30" customHeight="1" x14ac:dyDescent="0.2">
      <c r="A256" s="448" t="s">
        <v>314</v>
      </c>
      <c r="B256" s="416"/>
      <c r="C256" s="449"/>
      <c r="D256" s="306"/>
      <c r="E256" s="300"/>
      <c r="F256" s="301"/>
      <c r="G256" s="307">
        <f>Фінансування!C27-'Кошторис  витрат'!G254</f>
        <v>0</v>
      </c>
      <c r="H256" s="300"/>
      <c r="I256" s="301"/>
      <c r="J256" s="307">
        <f>Фінансування!C28-'Кошторис  витрат'!J254</f>
        <v>0</v>
      </c>
      <c r="K256" s="300"/>
      <c r="L256" s="301"/>
      <c r="M256" s="307">
        <f>Фінансування!J27-'Кошторис  витрат'!M254</f>
        <v>0</v>
      </c>
      <c r="N256" s="300"/>
      <c r="O256" s="301"/>
      <c r="P256" s="307">
        <f>Фінансування!J28-'Кошторис  витрат'!P254</f>
        <v>0</v>
      </c>
      <c r="Q256" s="300"/>
      <c r="R256" s="301"/>
      <c r="S256" s="307">
        <f>Фінансування!L27-'Кошторис  витрат'!S254</f>
        <v>0</v>
      </c>
      <c r="T256" s="300"/>
      <c r="U256" s="301"/>
      <c r="V256" s="307">
        <f>Фінансування!L28-'Кошторис  витрат'!V254</f>
        <v>0</v>
      </c>
      <c r="W256" s="308">
        <f>Фінансування!N27-'Кошторис  витрат'!W254</f>
        <v>0</v>
      </c>
      <c r="X256" s="308">
        <f>Фінансування!N28-'Кошторис  витрат'!X254</f>
        <v>0</v>
      </c>
      <c r="Y256" s="308"/>
      <c r="Z256" s="308"/>
      <c r="AA256" s="309"/>
      <c r="AB256" s="7"/>
      <c r="AC256" s="7"/>
      <c r="AD256" s="7"/>
      <c r="AE256" s="7"/>
      <c r="AF256" s="7"/>
      <c r="AG256" s="7"/>
    </row>
    <row r="257" spans="1:33" ht="15.75" customHeight="1" x14ac:dyDescent="0.2">
      <c r="A257" s="1"/>
      <c r="B257" s="310"/>
      <c r="C257" s="2"/>
      <c r="D257" s="311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1"/>
      <c r="X257" s="71"/>
      <c r="Y257" s="71"/>
      <c r="Z257" s="71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">
      <c r="A258" s="1"/>
      <c r="B258" s="310"/>
      <c r="C258" s="2"/>
      <c r="D258" s="311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1"/>
      <c r="X258" s="71"/>
      <c r="Y258" s="71"/>
      <c r="Z258" s="71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">
      <c r="A259" s="1"/>
      <c r="B259" s="310"/>
      <c r="C259" s="2"/>
      <c r="D259" s="311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1"/>
      <c r="X259" s="71"/>
      <c r="Y259" s="71"/>
      <c r="Z259" s="71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">
      <c r="A260" s="419" t="s">
        <v>625</v>
      </c>
      <c r="B260" s="419"/>
      <c r="C260" s="419"/>
      <c r="D260" s="311"/>
      <c r="E260" s="312"/>
      <c r="F260" s="312"/>
      <c r="G260" s="70"/>
      <c r="H260" s="433" t="s">
        <v>626</v>
      </c>
      <c r="I260" s="433"/>
      <c r="J260" s="433"/>
      <c r="K260" s="313"/>
      <c r="L260" s="2"/>
      <c r="M260" s="70"/>
      <c r="N260" s="313"/>
      <c r="O260" s="2"/>
      <c r="P260" s="70"/>
      <c r="Q260" s="70"/>
      <c r="R260" s="70"/>
      <c r="S260" s="70"/>
      <c r="T260" s="70"/>
      <c r="U260" s="70"/>
      <c r="V260" s="70"/>
      <c r="W260" s="71"/>
      <c r="X260" s="71"/>
      <c r="Y260" s="71"/>
      <c r="Z260" s="71"/>
      <c r="AA260" s="2"/>
      <c r="AB260" s="1"/>
      <c r="AC260" s="2"/>
      <c r="AD260" s="1"/>
      <c r="AE260" s="1"/>
      <c r="AF260" s="1"/>
      <c r="AG260" s="1"/>
    </row>
    <row r="261" spans="1:33" ht="15.75" customHeight="1" x14ac:dyDescent="0.2">
      <c r="A261" s="314"/>
      <c r="B261" s="315"/>
      <c r="C261" s="316" t="s">
        <v>315</v>
      </c>
      <c r="D261" s="317"/>
      <c r="E261" s="318" t="s">
        <v>316</v>
      </c>
      <c r="F261" s="318"/>
      <c r="G261" s="319"/>
      <c r="H261" s="320"/>
      <c r="I261" s="321" t="s">
        <v>317</v>
      </c>
      <c r="J261" s="319"/>
      <c r="K261" s="320"/>
      <c r="L261" s="321"/>
      <c r="M261" s="319"/>
      <c r="N261" s="320"/>
      <c r="O261" s="321"/>
      <c r="P261" s="319"/>
      <c r="Q261" s="319"/>
      <c r="R261" s="319"/>
      <c r="S261" s="319"/>
      <c r="T261" s="319"/>
      <c r="U261" s="319"/>
      <c r="V261" s="319"/>
      <c r="W261" s="322"/>
      <c r="X261" s="322"/>
      <c r="Y261" s="322"/>
      <c r="Z261" s="322"/>
      <c r="AA261" s="323"/>
      <c r="AB261" s="324"/>
      <c r="AC261" s="323"/>
      <c r="AD261" s="324"/>
      <c r="AE261" s="324"/>
      <c r="AF261" s="324"/>
      <c r="AG261" s="324"/>
    </row>
    <row r="262" spans="1:33" ht="15.75" customHeight="1" x14ac:dyDescent="0.2">
      <c r="A262" s="1"/>
      <c r="B262" s="310"/>
      <c r="C262" s="2"/>
      <c r="D262" s="311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1"/>
      <c r="X262" s="71"/>
      <c r="Y262" s="71"/>
      <c r="Z262" s="71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">
      <c r="A263" s="1"/>
      <c r="B263" s="310"/>
      <c r="C263" s="2"/>
      <c r="D263" s="311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1"/>
      <c r="X263" s="71"/>
      <c r="Y263" s="71"/>
      <c r="Z263" s="71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">
      <c r="A264" s="1"/>
      <c r="B264" s="310"/>
      <c r="C264" s="2"/>
      <c r="D264" s="311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1"/>
      <c r="X264" s="71"/>
      <c r="Y264" s="71"/>
      <c r="Z264" s="71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">
      <c r="A265" s="1"/>
      <c r="B265" s="310"/>
      <c r="C265" s="2"/>
      <c r="D265" s="311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5"/>
      <c r="X265" s="325"/>
      <c r="Y265" s="325"/>
      <c r="Z265" s="325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">
      <c r="A266" s="1"/>
      <c r="B266" s="310"/>
      <c r="C266" s="2"/>
      <c r="D266" s="311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5"/>
      <c r="X266" s="325"/>
      <c r="Y266" s="325"/>
      <c r="Z266" s="325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">
      <c r="A267" s="1"/>
      <c r="B267" s="310"/>
      <c r="C267" s="2"/>
      <c r="D267" s="311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5"/>
      <c r="X267" s="325"/>
      <c r="Y267" s="325"/>
      <c r="Z267" s="325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">
      <c r="A268" s="1"/>
      <c r="B268" s="310"/>
      <c r="C268" s="2"/>
      <c r="D268" s="311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5"/>
      <c r="X268" s="325"/>
      <c r="Y268" s="325"/>
      <c r="Z268" s="325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">
      <c r="A269" s="1"/>
      <c r="B269" s="310"/>
      <c r="C269" s="2"/>
      <c r="D269" s="311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5"/>
      <c r="X269" s="325"/>
      <c r="Y269" s="325"/>
      <c r="Z269" s="325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">
      <c r="A270" s="1"/>
      <c r="B270" s="310"/>
      <c r="C270" s="2"/>
      <c r="D270" s="311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5"/>
      <c r="X270" s="325"/>
      <c r="Y270" s="325"/>
      <c r="Z270" s="325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">
      <c r="A271" s="1"/>
      <c r="B271" s="310"/>
      <c r="C271" s="2"/>
      <c r="D271" s="311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5"/>
      <c r="X271" s="325"/>
      <c r="Y271" s="325"/>
      <c r="Z271" s="325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">
      <c r="A272" s="1"/>
      <c r="B272" s="310"/>
      <c r="C272" s="2"/>
      <c r="D272" s="311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5"/>
      <c r="X272" s="325"/>
      <c r="Y272" s="325"/>
      <c r="Z272" s="325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">
      <c r="A273" s="1"/>
      <c r="B273" s="310"/>
      <c r="C273" s="2"/>
      <c r="D273" s="311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5"/>
      <c r="X273" s="325"/>
      <c r="Y273" s="325"/>
      <c r="Z273" s="325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">
      <c r="A274" s="1"/>
      <c r="B274" s="310"/>
      <c r="C274" s="2"/>
      <c r="D274" s="311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5"/>
      <c r="X274" s="325"/>
      <c r="Y274" s="325"/>
      <c r="Z274" s="325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">
      <c r="A275" s="1"/>
      <c r="B275" s="310"/>
      <c r="C275" s="2"/>
      <c r="D275" s="311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5"/>
      <c r="X275" s="325"/>
      <c r="Y275" s="325"/>
      <c r="Z275" s="325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">
      <c r="A276" s="1"/>
      <c r="B276" s="310"/>
      <c r="C276" s="2"/>
      <c r="D276" s="311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5"/>
      <c r="X276" s="325"/>
      <c r="Y276" s="325"/>
      <c r="Z276" s="325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">
      <c r="A277" s="1"/>
      <c r="B277" s="310"/>
      <c r="C277" s="2"/>
      <c r="D277" s="311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5"/>
      <c r="X277" s="325"/>
      <c r="Y277" s="325"/>
      <c r="Z277" s="325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">
      <c r="A278" s="1"/>
      <c r="B278" s="310"/>
      <c r="C278" s="2"/>
      <c r="D278" s="311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5"/>
      <c r="X278" s="325"/>
      <c r="Y278" s="325"/>
      <c r="Z278" s="325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">
      <c r="A279" s="1"/>
      <c r="B279" s="310"/>
      <c r="C279" s="2"/>
      <c r="D279" s="311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5"/>
      <c r="X279" s="325"/>
      <c r="Y279" s="325"/>
      <c r="Z279" s="325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">
      <c r="A280" s="1"/>
      <c r="B280" s="310"/>
      <c r="C280" s="2"/>
      <c r="D280" s="311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5"/>
      <c r="X280" s="325"/>
      <c r="Y280" s="325"/>
      <c r="Z280" s="325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">
      <c r="A281" s="1"/>
      <c r="B281" s="310"/>
      <c r="C281" s="2"/>
      <c r="D281" s="311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5"/>
      <c r="X281" s="325"/>
      <c r="Y281" s="325"/>
      <c r="Z281" s="325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">
      <c r="A282" s="1"/>
      <c r="B282" s="310"/>
      <c r="C282" s="2"/>
      <c r="D282" s="311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5"/>
      <c r="X282" s="325"/>
      <c r="Y282" s="325"/>
      <c r="Z282" s="325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">
      <c r="A283" s="1"/>
      <c r="B283" s="310"/>
      <c r="C283" s="2"/>
      <c r="D283" s="311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5"/>
      <c r="X283" s="325"/>
      <c r="Y283" s="325"/>
      <c r="Z283" s="325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">
      <c r="A284" s="1"/>
      <c r="B284" s="310"/>
      <c r="C284" s="2"/>
      <c r="D284" s="311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5"/>
      <c r="X284" s="325"/>
      <c r="Y284" s="325"/>
      <c r="Z284" s="325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">
      <c r="A285" s="1"/>
      <c r="B285" s="310"/>
      <c r="C285" s="2"/>
      <c r="D285" s="311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5"/>
      <c r="X285" s="325"/>
      <c r="Y285" s="325"/>
      <c r="Z285" s="325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">
      <c r="A286" s="1"/>
      <c r="B286" s="310"/>
      <c r="C286" s="2"/>
      <c r="D286" s="311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5"/>
      <c r="X286" s="325"/>
      <c r="Y286" s="325"/>
      <c r="Z286" s="325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">
      <c r="A287" s="1"/>
      <c r="B287" s="310"/>
      <c r="C287" s="2"/>
      <c r="D287" s="311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5"/>
      <c r="X287" s="325"/>
      <c r="Y287" s="325"/>
      <c r="Z287" s="325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">
      <c r="A288" s="1"/>
      <c r="B288" s="310"/>
      <c r="C288" s="2"/>
      <c r="D288" s="311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5"/>
      <c r="X288" s="325"/>
      <c r="Y288" s="325"/>
      <c r="Z288" s="325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">
      <c r="A289" s="1"/>
      <c r="B289" s="310"/>
      <c r="C289" s="2"/>
      <c r="D289" s="311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5"/>
      <c r="X289" s="325"/>
      <c r="Y289" s="325"/>
      <c r="Z289" s="325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">
      <c r="A290" s="1"/>
      <c r="B290" s="310"/>
      <c r="C290" s="2"/>
      <c r="D290" s="311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5"/>
      <c r="X290" s="325"/>
      <c r="Y290" s="325"/>
      <c r="Z290" s="325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">
      <c r="A291" s="1"/>
      <c r="B291" s="310"/>
      <c r="C291" s="2"/>
      <c r="D291" s="311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5"/>
      <c r="X291" s="325"/>
      <c r="Y291" s="325"/>
      <c r="Z291" s="325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">
      <c r="A292" s="1"/>
      <c r="B292" s="310"/>
      <c r="C292" s="2"/>
      <c r="D292" s="311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5"/>
      <c r="X292" s="325"/>
      <c r="Y292" s="325"/>
      <c r="Z292" s="325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">
      <c r="A293" s="1"/>
      <c r="B293" s="310"/>
      <c r="C293" s="2"/>
      <c r="D293" s="311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5"/>
      <c r="X293" s="325"/>
      <c r="Y293" s="325"/>
      <c r="Z293" s="325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">
      <c r="A294" s="1"/>
      <c r="B294" s="310"/>
      <c r="C294" s="2"/>
      <c r="D294" s="311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5"/>
      <c r="X294" s="325"/>
      <c r="Y294" s="325"/>
      <c r="Z294" s="325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">
      <c r="A295" s="1"/>
      <c r="B295" s="310"/>
      <c r="C295" s="2"/>
      <c r="D295" s="311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5"/>
      <c r="X295" s="325"/>
      <c r="Y295" s="325"/>
      <c r="Z295" s="325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">
      <c r="A296" s="1"/>
      <c r="B296" s="310"/>
      <c r="C296" s="2"/>
      <c r="D296" s="311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5"/>
      <c r="X296" s="325"/>
      <c r="Y296" s="325"/>
      <c r="Z296" s="325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">
      <c r="A297" s="1"/>
      <c r="B297" s="310"/>
      <c r="C297" s="2"/>
      <c r="D297" s="311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5"/>
      <c r="X297" s="325"/>
      <c r="Y297" s="325"/>
      <c r="Z297" s="325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">
      <c r="A298" s="1"/>
      <c r="B298" s="310"/>
      <c r="C298" s="2"/>
      <c r="D298" s="311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5"/>
      <c r="X298" s="325"/>
      <c r="Y298" s="325"/>
      <c r="Z298" s="325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">
      <c r="A299" s="1"/>
      <c r="B299" s="310"/>
      <c r="C299" s="2"/>
      <c r="D299" s="311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5"/>
      <c r="X299" s="325"/>
      <c r="Y299" s="325"/>
      <c r="Z299" s="325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">
      <c r="A300" s="1"/>
      <c r="B300" s="310"/>
      <c r="C300" s="2"/>
      <c r="D300" s="311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5"/>
      <c r="X300" s="325"/>
      <c r="Y300" s="325"/>
      <c r="Z300" s="325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">
      <c r="A301" s="1"/>
      <c r="B301" s="310"/>
      <c r="C301" s="2"/>
      <c r="D301" s="311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5"/>
      <c r="X301" s="325"/>
      <c r="Y301" s="325"/>
      <c r="Z301" s="325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">
      <c r="A302" s="1"/>
      <c r="B302" s="310"/>
      <c r="C302" s="2"/>
      <c r="D302" s="311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5"/>
      <c r="X302" s="325"/>
      <c r="Y302" s="325"/>
      <c r="Z302" s="325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">
      <c r="A303" s="1"/>
      <c r="B303" s="310"/>
      <c r="C303" s="2"/>
      <c r="D303" s="311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5"/>
      <c r="X303" s="325"/>
      <c r="Y303" s="325"/>
      <c r="Z303" s="325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">
      <c r="A304" s="1"/>
      <c r="B304" s="310"/>
      <c r="C304" s="2"/>
      <c r="D304" s="311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5"/>
      <c r="X304" s="325"/>
      <c r="Y304" s="325"/>
      <c r="Z304" s="325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">
      <c r="A305" s="1"/>
      <c r="B305" s="310"/>
      <c r="C305" s="2"/>
      <c r="D305" s="311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5"/>
      <c r="X305" s="325"/>
      <c r="Y305" s="325"/>
      <c r="Z305" s="325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">
      <c r="A306" s="1"/>
      <c r="B306" s="310"/>
      <c r="C306" s="2"/>
      <c r="D306" s="311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5"/>
      <c r="X306" s="325"/>
      <c r="Y306" s="325"/>
      <c r="Z306" s="325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">
      <c r="A307" s="1"/>
      <c r="B307" s="310"/>
      <c r="C307" s="2"/>
      <c r="D307" s="311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5"/>
      <c r="X307" s="325"/>
      <c r="Y307" s="325"/>
      <c r="Z307" s="325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">
      <c r="A308" s="1"/>
      <c r="B308" s="310"/>
      <c r="C308" s="2"/>
      <c r="D308" s="311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5"/>
      <c r="X308" s="325"/>
      <c r="Y308" s="325"/>
      <c r="Z308" s="325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">
      <c r="A309" s="1"/>
      <c r="B309" s="310"/>
      <c r="C309" s="2"/>
      <c r="D309" s="311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5"/>
      <c r="X309" s="325"/>
      <c r="Y309" s="325"/>
      <c r="Z309" s="325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">
      <c r="A310" s="1"/>
      <c r="B310" s="310"/>
      <c r="C310" s="2"/>
      <c r="D310" s="311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5"/>
      <c r="X310" s="325"/>
      <c r="Y310" s="325"/>
      <c r="Z310" s="325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">
      <c r="A311" s="1"/>
      <c r="B311" s="310"/>
      <c r="C311" s="2"/>
      <c r="D311" s="311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5"/>
      <c r="X311" s="325"/>
      <c r="Y311" s="325"/>
      <c r="Z311" s="325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">
      <c r="A312" s="1"/>
      <c r="B312" s="310"/>
      <c r="C312" s="2"/>
      <c r="D312" s="311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5"/>
      <c r="X312" s="325"/>
      <c r="Y312" s="325"/>
      <c r="Z312" s="325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">
      <c r="A313" s="1"/>
      <c r="B313" s="310"/>
      <c r="C313" s="2"/>
      <c r="D313" s="311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5"/>
      <c r="X313" s="325"/>
      <c r="Y313" s="325"/>
      <c r="Z313" s="325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">
      <c r="A314" s="1"/>
      <c r="B314" s="310"/>
      <c r="C314" s="2"/>
      <c r="D314" s="311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5"/>
      <c r="X314" s="325"/>
      <c r="Y314" s="325"/>
      <c r="Z314" s="325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">
      <c r="A315" s="1"/>
      <c r="B315" s="310"/>
      <c r="C315" s="2"/>
      <c r="D315" s="311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5"/>
      <c r="X315" s="325"/>
      <c r="Y315" s="325"/>
      <c r="Z315" s="325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">
      <c r="A316" s="1"/>
      <c r="B316" s="310"/>
      <c r="C316" s="2"/>
      <c r="D316" s="311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5"/>
      <c r="X316" s="325"/>
      <c r="Y316" s="325"/>
      <c r="Z316" s="325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">
      <c r="A317" s="1"/>
      <c r="B317" s="310"/>
      <c r="C317" s="2"/>
      <c r="D317" s="311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5"/>
      <c r="X317" s="325"/>
      <c r="Y317" s="325"/>
      <c r="Z317" s="325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">
      <c r="A318" s="1"/>
      <c r="B318" s="310"/>
      <c r="C318" s="2"/>
      <c r="D318" s="311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5"/>
      <c r="X318" s="325"/>
      <c r="Y318" s="325"/>
      <c r="Z318" s="325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">
      <c r="A319" s="1"/>
      <c r="B319" s="310"/>
      <c r="C319" s="2"/>
      <c r="D319" s="311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5"/>
      <c r="X319" s="325"/>
      <c r="Y319" s="325"/>
      <c r="Z319" s="325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">
      <c r="A320" s="1"/>
      <c r="B320" s="310"/>
      <c r="C320" s="2"/>
      <c r="D320" s="311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5"/>
      <c r="X320" s="325"/>
      <c r="Y320" s="325"/>
      <c r="Z320" s="325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">
      <c r="A321" s="1"/>
      <c r="B321" s="310"/>
      <c r="C321" s="2"/>
      <c r="D321" s="311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5"/>
      <c r="X321" s="325"/>
      <c r="Y321" s="325"/>
      <c r="Z321" s="325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">
      <c r="A322" s="1"/>
      <c r="B322" s="310"/>
      <c r="C322" s="2"/>
      <c r="D322" s="311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5"/>
      <c r="X322" s="325"/>
      <c r="Y322" s="325"/>
      <c r="Z322" s="325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">
      <c r="A323" s="1"/>
      <c r="B323" s="310"/>
      <c r="C323" s="2"/>
      <c r="D323" s="311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5"/>
      <c r="X323" s="325"/>
      <c r="Y323" s="325"/>
      <c r="Z323" s="325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">
      <c r="A324" s="1"/>
      <c r="B324" s="310"/>
      <c r="C324" s="2"/>
      <c r="D324" s="311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5"/>
      <c r="X324" s="325"/>
      <c r="Y324" s="325"/>
      <c r="Z324" s="325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">
      <c r="A325" s="1"/>
      <c r="B325" s="310"/>
      <c r="C325" s="2"/>
      <c r="D325" s="311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5"/>
      <c r="X325" s="325"/>
      <c r="Y325" s="325"/>
      <c r="Z325" s="325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">
      <c r="A326" s="1"/>
      <c r="B326" s="310"/>
      <c r="C326" s="2"/>
      <c r="D326" s="311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5"/>
      <c r="X326" s="325"/>
      <c r="Y326" s="325"/>
      <c r="Z326" s="325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">
      <c r="A327" s="1"/>
      <c r="B327" s="310"/>
      <c r="C327" s="2"/>
      <c r="D327" s="311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5"/>
      <c r="X327" s="325"/>
      <c r="Y327" s="325"/>
      <c r="Z327" s="325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">
      <c r="A328" s="1"/>
      <c r="B328" s="310"/>
      <c r="C328" s="2"/>
      <c r="D328" s="311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5"/>
      <c r="X328" s="325"/>
      <c r="Y328" s="325"/>
      <c r="Z328" s="325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">
      <c r="A329" s="1"/>
      <c r="B329" s="310"/>
      <c r="C329" s="2"/>
      <c r="D329" s="311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5"/>
      <c r="X329" s="325"/>
      <c r="Y329" s="325"/>
      <c r="Z329" s="325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">
      <c r="A330" s="1"/>
      <c r="B330" s="310"/>
      <c r="C330" s="2"/>
      <c r="D330" s="311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5"/>
      <c r="X330" s="325"/>
      <c r="Y330" s="325"/>
      <c r="Z330" s="325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">
      <c r="A331" s="1"/>
      <c r="B331" s="310"/>
      <c r="C331" s="2"/>
      <c r="D331" s="311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5"/>
      <c r="X331" s="325"/>
      <c r="Y331" s="325"/>
      <c r="Z331" s="325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">
      <c r="A332" s="1"/>
      <c r="B332" s="310"/>
      <c r="C332" s="2"/>
      <c r="D332" s="311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5"/>
      <c r="X332" s="325"/>
      <c r="Y332" s="325"/>
      <c r="Z332" s="325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">
      <c r="A333" s="1"/>
      <c r="B333" s="310"/>
      <c r="C333" s="2"/>
      <c r="D333" s="311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5"/>
      <c r="X333" s="325"/>
      <c r="Y333" s="325"/>
      <c r="Z333" s="325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">
      <c r="A334" s="1"/>
      <c r="B334" s="310"/>
      <c r="C334" s="2"/>
      <c r="D334" s="311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5"/>
      <c r="X334" s="325"/>
      <c r="Y334" s="325"/>
      <c r="Z334" s="325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">
      <c r="A335" s="1"/>
      <c r="B335" s="310"/>
      <c r="C335" s="2"/>
      <c r="D335" s="311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5"/>
      <c r="X335" s="325"/>
      <c r="Y335" s="325"/>
      <c r="Z335" s="325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">
      <c r="A336" s="1"/>
      <c r="B336" s="310"/>
      <c r="C336" s="2"/>
      <c r="D336" s="311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5"/>
      <c r="X336" s="325"/>
      <c r="Y336" s="325"/>
      <c r="Z336" s="325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">
      <c r="A337" s="1"/>
      <c r="B337" s="310"/>
      <c r="C337" s="2"/>
      <c r="D337" s="311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5"/>
      <c r="X337" s="325"/>
      <c r="Y337" s="325"/>
      <c r="Z337" s="325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">
      <c r="A338" s="1"/>
      <c r="B338" s="310"/>
      <c r="C338" s="2"/>
      <c r="D338" s="311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5"/>
      <c r="X338" s="325"/>
      <c r="Y338" s="325"/>
      <c r="Z338" s="325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">
      <c r="A339" s="1"/>
      <c r="B339" s="310"/>
      <c r="C339" s="2"/>
      <c r="D339" s="311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5"/>
      <c r="X339" s="325"/>
      <c r="Y339" s="325"/>
      <c r="Z339" s="325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">
      <c r="A340" s="1"/>
      <c r="B340" s="310"/>
      <c r="C340" s="2"/>
      <c r="D340" s="311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5"/>
      <c r="X340" s="325"/>
      <c r="Y340" s="325"/>
      <c r="Z340" s="325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">
      <c r="A341" s="1"/>
      <c r="B341" s="310"/>
      <c r="C341" s="2"/>
      <c r="D341" s="311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5"/>
      <c r="X341" s="325"/>
      <c r="Y341" s="325"/>
      <c r="Z341" s="325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">
      <c r="A342" s="1"/>
      <c r="B342" s="310"/>
      <c r="C342" s="2"/>
      <c r="D342" s="311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5"/>
      <c r="X342" s="325"/>
      <c r="Y342" s="325"/>
      <c r="Z342" s="325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">
      <c r="A343" s="1"/>
      <c r="B343" s="310"/>
      <c r="C343" s="2"/>
      <c r="D343" s="311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5"/>
      <c r="X343" s="325"/>
      <c r="Y343" s="325"/>
      <c r="Z343" s="325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">
      <c r="A344" s="1"/>
      <c r="B344" s="310"/>
      <c r="C344" s="2"/>
      <c r="D344" s="311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5"/>
      <c r="X344" s="325"/>
      <c r="Y344" s="325"/>
      <c r="Z344" s="325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">
      <c r="A345" s="1"/>
      <c r="B345" s="310"/>
      <c r="C345" s="2"/>
      <c r="D345" s="311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5"/>
      <c r="X345" s="325"/>
      <c r="Y345" s="325"/>
      <c r="Z345" s="325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">
      <c r="A346" s="1"/>
      <c r="B346" s="310"/>
      <c r="C346" s="2"/>
      <c r="D346" s="311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5"/>
      <c r="X346" s="325"/>
      <c r="Y346" s="325"/>
      <c r="Z346" s="325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">
      <c r="A347" s="1"/>
      <c r="B347" s="310"/>
      <c r="C347" s="2"/>
      <c r="D347" s="311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5"/>
      <c r="X347" s="325"/>
      <c r="Y347" s="325"/>
      <c r="Z347" s="325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">
      <c r="A348" s="1"/>
      <c r="B348" s="310"/>
      <c r="C348" s="2"/>
      <c r="D348" s="311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5"/>
      <c r="X348" s="325"/>
      <c r="Y348" s="325"/>
      <c r="Z348" s="325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">
      <c r="A349" s="1"/>
      <c r="B349" s="310"/>
      <c r="C349" s="2"/>
      <c r="D349" s="311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5"/>
      <c r="X349" s="325"/>
      <c r="Y349" s="325"/>
      <c r="Z349" s="325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">
      <c r="A350" s="1"/>
      <c r="B350" s="310"/>
      <c r="C350" s="2"/>
      <c r="D350" s="311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5"/>
      <c r="X350" s="325"/>
      <c r="Y350" s="325"/>
      <c r="Z350" s="325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">
      <c r="A351" s="1"/>
      <c r="B351" s="310"/>
      <c r="C351" s="2"/>
      <c r="D351" s="311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5"/>
      <c r="X351" s="325"/>
      <c r="Y351" s="325"/>
      <c r="Z351" s="325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">
      <c r="A352" s="1"/>
      <c r="B352" s="310"/>
      <c r="C352" s="2"/>
      <c r="D352" s="311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5"/>
      <c r="X352" s="325"/>
      <c r="Y352" s="325"/>
      <c r="Z352" s="325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">
      <c r="A353" s="1"/>
      <c r="B353" s="310"/>
      <c r="C353" s="2"/>
      <c r="D353" s="311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5"/>
      <c r="X353" s="325"/>
      <c r="Y353" s="325"/>
      <c r="Z353" s="325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">
      <c r="A354" s="1"/>
      <c r="B354" s="310"/>
      <c r="C354" s="2"/>
      <c r="D354" s="311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5"/>
      <c r="X354" s="325"/>
      <c r="Y354" s="325"/>
      <c r="Z354" s="325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">
      <c r="A355" s="1"/>
      <c r="B355" s="310"/>
      <c r="C355" s="2"/>
      <c r="D355" s="311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5"/>
      <c r="X355" s="325"/>
      <c r="Y355" s="325"/>
      <c r="Z355" s="325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">
      <c r="A356" s="1"/>
      <c r="B356" s="310"/>
      <c r="C356" s="2"/>
      <c r="D356" s="311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5"/>
      <c r="X356" s="325"/>
      <c r="Y356" s="325"/>
      <c r="Z356" s="325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">
      <c r="A357" s="1"/>
      <c r="B357" s="310"/>
      <c r="C357" s="2"/>
      <c r="D357" s="311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5"/>
      <c r="X357" s="325"/>
      <c r="Y357" s="325"/>
      <c r="Z357" s="325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">
      <c r="A358" s="1"/>
      <c r="B358" s="310"/>
      <c r="C358" s="2"/>
      <c r="D358" s="311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5"/>
      <c r="X358" s="325"/>
      <c r="Y358" s="325"/>
      <c r="Z358" s="325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">
      <c r="A359" s="1"/>
      <c r="B359" s="310"/>
      <c r="C359" s="2"/>
      <c r="D359" s="311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5"/>
      <c r="X359" s="325"/>
      <c r="Y359" s="325"/>
      <c r="Z359" s="325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">
      <c r="A360" s="1"/>
      <c r="B360" s="310"/>
      <c r="C360" s="2"/>
      <c r="D360" s="311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5"/>
      <c r="X360" s="325"/>
      <c r="Y360" s="325"/>
      <c r="Z360" s="325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">
      <c r="A361" s="1"/>
      <c r="B361" s="310"/>
      <c r="C361" s="2"/>
      <c r="D361" s="311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5"/>
      <c r="X361" s="325"/>
      <c r="Y361" s="325"/>
      <c r="Z361" s="325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">
      <c r="A362" s="1"/>
      <c r="B362" s="310"/>
      <c r="C362" s="2"/>
      <c r="D362" s="311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5"/>
      <c r="X362" s="325"/>
      <c r="Y362" s="325"/>
      <c r="Z362" s="325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">
      <c r="A363" s="1"/>
      <c r="B363" s="310"/>
      <c r="C363" s="2"/>
      <c r="D363" s="311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5"/>
      <c r="X363" s="325"/>
      <c r="Y363" s="325"/>
      <c r="Z363" s="325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">
      <c r="A364" s="1"/>
      <c r="B364" s="310"/>
      <c r="C364" s="2"/>
      <c r="D364" s="311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5"/>
      <c r="X364" s="325"/>
      <c r="Y364" s="325"/>
      <c r="Z364" s="325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">
      <c r="A365" s="1"/>
      <c r="B365" s="310"/>
      <c r="C365" s="2"/>
      <c r="D365" s="311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5"/>
      <c r="X365" s="325"/>
      <c r="Y365" s="325"/>
      <c r="Z365" s="325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">
      <c r="A366" s="1"/>
      <c r="B366" s="310"/>
      <c r="C366" s="2"/>
      <c r="D366" s="311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5"/>
      <c r="X366" s="325"/>
      <c r="Y366" s="325"/>
      <c r="Z366" s="325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">
      <c r="A367" s="1"/>
      <c r="B367" s="310"/>
      <c r="C367" s="2"/>
      <c r="D367" s="311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5"/>
      <c r="X367" s="325"/>
      <c r="Y367" s="325"/>
      <c r="Z367" s="325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">
      <c r="A368" s="1"/>
      <c r="B368" s="310"/>
      <c r="C368" s="2"/>
      <c r="D368" s="311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5"/>
      <c r="X368" s="325"/>
      <c r="Y368" s="325"/>
      <c r="Z368" s="325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">
      <c r="A369" s="1"/>
      <c r="B369" s="310"/>
      <c r="C369" s="2"/>
      <c r="D369" s="311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5"/>
      <c r="X369" s="325"/>
      <c r="Y369" s="325"/>
      <c r="Z369" s="325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">
      <c r="A370" s="1"/>
      <c r="B370" s="310"/>
      <c r="C370" s="2"/>
      <c r="D370" s="311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5"/>
      <c r="X370" s="325"/>
      <c r="Y370" s="325"/>
      <c r="Z370" s="325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">
      <c r="A371" s="1"/>
      <c r="B371" s="310"/>
      <c r="C371" s="2"/>
      <c r="D371" s="311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5"/>
      <c r="X371" s="325"/>
      <c r="Y371" s="325"/>
      <c r="Z371" s="325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">
      <c r="A372" s="1"/>
      <c r="B372" s="310"/>
      <c r="C372" s="2"/>
      <c r="D372" s="311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5"/>
      <c r="X372" s="325"/>
      <c r="Y372" s="325"/>
      <c r="Z372" s="325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">
      <c r="A373" s="1"/>
      <c r="B373" s="310"/>
      <c r="C373" s="2"/>
      <c r="D373" s="311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5"/>
      <c r="X373" s="325"/>
      <c r="Y373" s="325"/>
      <c r="Z373" s="325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">
      <c r="A374" s="1"/>
      <c r="B374" s="310"/>
      <c r="C374" s="2"/>
      <c r="D374" s="311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5"/>
      <c r="X374" s="325"/>
      <c r="Y374" s="325"/>
      <c r="Z374" s="325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">
      <c r="A375" s="1"/>
      <c r="B375" s="310"/>
      <c r="C375" s="2"/>
      <c r="D375" s="311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5"/>
      <c r="X375" s="325"/>
      <c r="Y375" s="325"/>
      <c r="Z375" s="325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">
      <c r="A376" s="1"/>
      <c r="B376" s="310"/>
      <c r="C376" s="2"/>
      <c r="D376" s="311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5"/>
      <c r="X376" s="325"/>
      <c r="Y376" s="325"/>
      <c r="Z376" s="325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">
      <c r="A377" s="1"/>
      <c r="B377" s="310"/>
      <c r="C377" s="2"/>
      <c r="D377" s="311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5"/>
      <c r="X377" s="325"/>
      <c r="Y377" s="325"/>
      <c r="Z377" s="325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">
      <c r="A378" s="1"/>
      <c r="B378" s="310"/>
      <c r="C378" s="2"/>
      <c r="D378" s="311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5"/>
      <c r="X378" s="325"/>
      <c r="Y378" s="325"/>
      <c r="Z378" s="325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">
      <c r="A379" s="1"/>
      <c r="B379" s="310"/>
      <c r="C379" s="2"/>
      <c r="D379" s="311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5"/>
      <c r="X379" s="325"/>
      <c r="Y379" s="325"/>
      <c r="Z379" s="325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">
      <c r="A380" s="1"/>
      <c r="B380" s="310"/>
      <c r="C380" s="2"/>
      <c r="D380" s="311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5"/>
      <c r="X380" s="325"/>
      <c r="Y380" s="325"/>
      <c r="Z380" s="325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">
      <c r="A381" s="1"/>
      <c r="B381" s="310"/>
      <c r="C381" s="2"/>
      <c r="D381" s="311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5"/>
      <c r="X381" s="325"/>
      <c r="Y381" s="325"/>
      <c r="Z381" s="325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">
      <c r="A382" s="1"/>
      <c r="B382" s="310"/>
      <c r="C382" s="2"/>
      <c r="D382" s="311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5"/>
      <c r="X382" s="325"/>
      <c r="Y382" s="325"/>
      <c r="Z382" s="325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">
      <c r="A383" s="1"/>
      <c r="B383" s="310"/>
      <c r="C383" s="2"/>
      <c r="D383" s="311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5"/>
      <c r="X383" s="325"/>
      <c r="Y383" s="325"/>
      <c r="Z383" s="325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">
      <c r="A384" s="1"/>
      <c r="B384" s="310"/>
      <c r="C384" s="2"/>
      <c r="D384" s="311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5"/>
      <c r="X384" s="325"/>
      <c r="Y384" s="325"/>
      <c r="Z384" s="325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">
      <c r="A385" s="1"/>
      <c r="B385" s="310"/>
      <c r="C385" s="2"/>
      <c r="D385" s="311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5"/>
      <c r="X385" s="325"/>
      <c r="Y385" s="325"/>
      <c r="Z385" s="325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">
      <c r="A386" s="1"/>
      <c r="B386" s="310"/>
      <c r="C386" s="2"/>
      <c r="D386" s="311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25"/>
      <c r="X386" s="325"/>
      <c r="Y386" s="325"/>
      <c r="Z386" s="325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">
      <c r="A387" s="1"/>
      <c r="B387" s="310"/>
      <c r="C387" s="2"/>
      <c r="D387" s="311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25"/>
      <c r="X387" s="325"/>
      <c r="Y387" s="325"/>
      <c r="Z387" s="325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">
      <c r="A388" s="1"/>
      <c r="B388" s="310"/>
      <c r="C388" s="2"/>
      <c r="D388" s="311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25"/>
      <c r="X388" s="325"/>
      <c r="Y388" s="325"/>
      <c r="Z388" s="325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">
      <c r="A389" s="1"/>
      <c r="B389" s="310"/>
      <c r="C389" s="2"/>
      <c r="D389" s="311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25"/>
      <c r="X389" s="325"/>
      <c r="Y389" s="325"/>
      <c r="Z389" s="325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">
      <c r="A390" s="1"/>
      <c r="B390" s="310"/>
      <c r="C390" s="2"/>
      <c r="D390" s="311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25"/>
      <c r="X390" s="325"/>
      <c r="Y390" s="325"/>
      <c r="Z390" s="325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">
      <c r="A391" s="1"/>
      <c r="B391" s="310"/>
      <c r="C391" s="2"/>
      <c r="D391" s="311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25"/>
      <c r="X391" s="325"/>
      <c r="Y391" s="325"/>
      <c r="Z391" s="325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">
      <c r="A392" s="1"/>
      <c r="B392" s="310"/>
      <c r="C392" s="2"/>
      <c r="D392" s="311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25"/>
      <c r="X392" s="325"/>
      <c r="Y392" s="325"/>
      <c r="Z392" s="325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">
      <c r="A393" s="1"/>
      <c r="B393" s="310"/>
      <c r="C393" s="2"/>
      <c r="D393" s="311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25"/>
      <c r="X393" s="325"/>
      <c r="Y393" s="325"/>
      <c r="Z393" s="325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2">
      <c r="A394" s="1"/>
      <c r="B394" s="310"/>
      <c r="C394" s="2"/>
      <c r="D394" s="311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25"/>
      <c r="X394" s="325"/>
      <c r="Y394" s="325"/>
      <c r="Z394" s="325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2">
      <c r="A395" s="1"/>
      <c r="B395" s="310"/>
      <c r="C395" s="2"/>
      <c r="D395" s="311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25"/>
      <c r="X395" s="325"/>
      <c r="Y395" s="325"/>
      <c r="Z395" s="325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2">
      <c r="A396" s="1"/>
      <c r="B396" s="310"/>
      <c r="C396" s="2"/>
      <c r="D396" s="311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325"/>
      <c r="X396" s="325"/>
      <c r="Y396" s="325"/>
      <c r="Z396" s="325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2">
      <c r="A397" s="1"/>
      <c r="B397" s="310"/>
      <c r="C397" s="2"/>
      <c r="D397" s="311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325"/>
      <c r="X397" s="325"/>
      <c r="Y397" s="325"/>
      <c r="Z397" s="325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2">
      <c r="A398" s="1"/>
      <c r="B398" s="310"/>
      <c r="C398" s="2"/>
      <c r="D398" s="311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325"/>
      <c r="X398" s="325"/>
      <c r="Y398" s="325"/>
      <c r="Z398" s="325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2">
      <c r="A399" s="1"/>
      <c r="B399" s="310"/>
      <c r="C399" s="2"/>
      <c r="D399" s="311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325"/>
      <c r="X399" s="325"/>
      <c r="Y399" s="325"/>
      <c r="Z399" s="325"/>
      <c r="AA399" s="2"/>
      <c r="AB399" s="1"/>
      <c r="AC399" s="1"/>
      <c r="AD399" s="1"/>
      <c r="AE399" s="1"/>
      <c r="AF399" s="1"/>
      <c r="AG399" s="1"/>
    </row>
    <row r="400" spans="1:33" ht="15.75" customHeight="1" x14ac:dyDescent="0.2">
      <c r="A400" s="1"/>
      <c r="B400" s="310"/>
      <c r="C400" s="2"/>
      <c r="D400" s="311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325"/>
      <c r="X400" s="325"/>
      <c r="Y400" s="325"/>
      <c r="Z400" s="325"/>
      <c r="AA400" s="2"/>
      <c r="AB400" s="1"/>
      <c r="AC400" s="1"/>
      <c r="AD400" s="1"/>
      <c r="AE400" s="1"/>
      <c r="AF400" s="1"/>
      <c r="AG400" s="1"/>
    </row>
    <row r="401" spans="1:33" ht="15.75" customHeight="1" x14ac:dyDescent="0.2">
      <c r="A401" s="1"/>
      <c r="B401" s="310"/>
      <c r="C401" s="2"/>
      <c r="D401" s="311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325"/>
      <c r="X401" s="325"/>
      <c r="Y401" s="325"/>
      <c r="Z401" s="325"/>
      <c r="AA401" s="2"/>
      <c r="AB401" s="1"/>
      <c r="AC401" s="1"/>
      <c r="AD401" s="1"/>
      <c r="AE401" s="1"/>
      <c r="AF401" s="1"/>
      <c r="AG401" s="1"/>
    </row>
    <row r="402" spans="1:33" ht="15.75" customHeight="1" x14ac:dyDescent="0.2">
      <c r="A402" s="1"/>
      <c r="B402" s="310"/>
      <c r="C402" s="2"/>
      <c r="D402" s="311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325"/>
      <c r="X402" s="325"/>
      <c r="Y402" s="325"/>
      <c r="Z402" s="325"/>
      <c r="AA402" s="2"/>
      <c r="AB402" s="1"/>
      <c r="AC402" s="1"/>
      <c r="AD402" s="1"/>
      <c r="AE402" s="1"/>
      <c r="AF402" s="1"/>
      <c r="AG402" s="1"/>
    </row>
    <row r="403" spans="1:33" ht="15.75" customHeight="1" x14ac:dyDescent="0.2">
      <c r="A403" s="1"/>
      <c r="B403" s="310"/>
      <c r="C403" s="2"/>
      <c r="D403" s="311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325"/>
      <c r="X403" s="325"/>
      <c r="Y403" s="325"/>
      <c r="Z403" s="325"/>
      <c r="AA403" s="2"/>
      <c r="AB403" s="1"/>
      <c r="AC403" s="1"/>
      <c r="AD403" s="1"/>
      <c r="AE403" s="1"/>
      <c r="AF403" s="1"/>
      <c r="AG403" s="1"/>
    </row>
    <row r="404" spans="1:33" ht="15.75" customHeight="1" x14ac:dyDescent="0.2">
      <c r="A404" s="1"/>
      <c r="B404" s="310"/>
      <c r="C404" s="2"/>
      <c r="D404" s="311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325"/>
      <c r="X404" s="325"/>
      <c r="Y404" s="325"/>
      <c r="Z404" s="325"/>
      <c r="AA404" s="2"/>
      <c r="AB404" s="1"/>
      <c r="AC404" s="1"/>
      <c r="AD404" s="1"/>
      <c r="AE404" s="1"/>
      <c r="AF404" s="1"/>
      <c r="AG404" s="1"/>
    </row>
    <row r="405" spans="1:33" ht="15.75" customHeight="1" x14ac:dyDescent="0.2">
      <c r="A405" s="1"/>
      <c r="B405" s="310"/>
      <c r="C405" s="2"/>
      <c r="D405" s="311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325"/>
      <c r="X405" s="325"/>
      <c r="Y405" s="325"/>
      <c r="Z405" s="325"/>
      <c r="AA405" s="2"/>
      <c r="AB405" s="1"/>
      <c r="AC405" s="1"/>
      <c r="AD405" s="1"/>
      <c r="AE405" s="1"/>
      <c r="AF405" s="1"/>
      <c r="AG405" s="1"/>
    </row>
    <row r="406" spans="1:33" ht="15.75" customHeight="1" x14ac:dyDescent="0.2">
      <c r="A406" s="1"/>
      <c r="B406" s="310"/>
      <c r="C406" s="2"/>
      <c r="D406" s="311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325"/>
      <c r="X406" s="325"/>
      <c r="Y406" s="325"/>
      <c r="Z406" s="325"/>
      <c r="AA406" s="2"/>
      <c r="AB406" s="1"/>
      <c r="AC406" s="1"/>
      <c r="AD406" s="1"/>
      <c r="AE406" s="1"/>
      <c r="AF406" s="1"/>
      <c r="AG406" s="1"/>
    </row>
    <row r="407" spans="1:33" ht="15.75" customHeight="1" x14ac:dyDescent="0.2">
      <c r="A407" s="1"/>
      <c r="B407" s="310"/>
      <c r="C407" s="2"/>
      <c r="D407" s="311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325"/>
      <c r="X407" s="325"/>
      <c r="Y407" s="325"/>
      <c r="Z407" s="325"/>
      <c r="AA407" s="2"/>
      <c r="AB407" s="1"/>
      <c r="AC407" s="1"/>
      <c r="AD407" s="1"/>
      <c r="AE407" s="1"/>
      <c r="AF407" s="1"/>
      <c r="AG407" s="1"/>
    </row>
    <row r="408" spans="1:33" ht="15.75" customHeight="1" x14ac:dyDescent="0.2">
      <c r="A408" s="1"/>
      <c r="B408" s="310"/>
      <c r="C408" s="2"/>
      <c r="D408" s="311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325"/>
      <c r="X408" s="325"/>
      <c r="Y408" s="325"/>
      <c r="Z408" s="325"/>
      <c r="AA408" s="2"/>
      <c r="AB408" s="1"/>
      <c r="AC408" s="1"/>
      <c r="AD408" s="1"/>
      <c r="AE408" s="1"/>
      <c r="AF408" s="1"/>
      <c r="AG408" s="1"/>
    </row>
    <row r="409" spans="1:33" ht="15.75" customHeight="1" x14ac:dyDescent="0.2">
      <c r="A409" s="1"/>
      <c r="B409" s="310"/>
      <c r="C409" s="2"/>
      <c r="D409" s="311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325"/>
      <c r="X409" s="325"/>
      <c r="Y409" s="325"/>
      <c r="Z409" s="325"/>
      <c r="AA409" s="2"/>
      <c r="AB409" s="1"/>
      <c r="AC409" s="1"/>
      <c r="AD409" s="1"/>
      <c r="AE409" s="1"/>
      <c r="AF409" s="1"/>
      <c r="AG409" s="1"/>
    </row>
    <row r="410" spans="1:33" ht="15.75" customHeight="1" x14ac:dyDescent="0.2">
      <c r="A410" s="1"/>
      <c r="B410" s="310"/>
      <c r="C410" s="2"/>
      <c r="D410" s="311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325"/>
      <c r="X410" s="325"/>
      <c r="Y410" s="325"/>
      <c r="Z410" s="325"/>
      <c r="AA410" s="2"/>
      <c r="AB410" s="1"/>
      <c r="AC410" s="1"/>
      <c r="AD410" s="1"/>
      <c r="AE410" s="1"/>
      <c r="AF410" s="1"/>
      <c r="AG410" s="1"/>
    </row>
    <row r="411" spans="1:33" ht="15.75" customHeight="1" x14ac:dyDescent="0.2">
      <c r="A411" s="1"/>
      <c r="B411" s="310"/>
      <c r="C411" s="2"/>
      <c r="D411" s="311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325"/>
      <c r="X411" s="325"/>
      <c r="Y411" s="325"/>
      <c r="Z411" s="325"/>
      <c r="AA411" s="2"/>
      <c r="AB411" s="1"/>
      <c r="AC411" s="1"/>
      <c r="AD411" s="1"/>
      <c r="AE411" s="1"/>
      <c r="AF411" s="1"/>
      <c r="AG411" s="1"/>
    </row>
    <row r="412" spans="1:33" ht="15.75" customHeight="1" x14ac:dyDescent="0.2">
      <c r="A412" s="1"/>
      <c r="B412" s="310"/>
      <c r="C412" s="2"/>
      <c r="D412" s="311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325"/>
      <c r="X412" s="325"/>
      <c r="Y412" s="325"/>
      <c r="Z412" s="325"/>
      <c r="AA412" s="2"/>
      <c r="AB412" s="1"/>
      <c r="AC412" s="1"/>
      <c r="AD412" s="1"/>
      <c r="AE412" s="1"/>
      <c r="AF412" s="1"/>
      <c r="AG412" s="1"/>
    </row>
    <row r="413" spans="1:33" ht="15.75" customHeight="1" x14ac:dyDescent="0.2">
      <c r="A413" s="1"/>
      <c r="B413" s="310"/>
      <c r="C413" s="2"/>
      <c r="D413" s="311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325"/>
      <c r="X413" s="325"/>
      <c r="Y413" s="325"/>
      <c r="Z413" s="325"/>
      <c r="AA413" s="2"/>
      <c r="AB413" s="1"/>
      <c r="AC413" s="1"/>
      <c r="AD413" s="1"/>
      <c r="AE413" s="1"/>
      <c r="AF413" s="1"/>
      <c r="AG413" s="1"/>
    </row>
    <row r="414" spans="1:33" ht="15.75" customHeight="1" x14ac:dyDescent="0.2">
      <c r="A414" s="1"/>
      <c r="B414" s="310"/>
      <c r="C414" s="2"/>
      <c r="D414" s="311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325"/>
      <c r="X414" s="325"/>
      <c r="Y414" s="325"/>
      <c r="Z414" s="325"/>
      <c r="AA414" s="2"/>
      <c r="AB414" s="1"/>
      <c r="AC414" s="1"/>
      <c r="AD414" s="1"/>
      <c r="AE414" s="1"/>
      <c r="AF414" s="1"/>
      <c r="AG414" s="1"/>
    </row>
    <row r="415" spans="1:33" ht="15.75" customHeight="1" x14ac:dyDescent="0.2">
      <c r="A415" s="1"/>
      <c r="B415" s="310"/>
      <c r="C415" s="2"/>
      <c r="D415" s="311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325"/>
      <c r="X415" s="325"/>
      <c r="Y415" s="325"/>
      <c r="Z415" s="325"/>
      <c r="AA415" s="2"/>
      <c r="AB415" s="1"/>
      <c r="AC415" s="1"/>
      <c r="AD415" s="1"/>
      <c r="AE415" s="1"/>
      <c r="AF415" s="1"/>
      <c r="AG415" s="1"/>
    </row>
    <row r="416" spans="1:33" ht="15.75" customHeight="1" x14ac:dyDescent="0.2">
      <c r="A416" s="1"/>
      <c r="B416" s="310"/>
      <c r="C416" s="2"/>
      <c r="D416" s="311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325"/>
      <c r="X416" s="325"/>
      <c r="Y416" s="325"/>
      <c r="Z416" s="325"/>
      <c r="AA416" s="2"/>
      <c r="AB416" s="1"/>
      <c r="AC416" s="1"/>
      <c r="AD416" s="1"/>
      <c r="AE416" s="1"/>
      <c r="AF416" s="1"/>
      <c r="AG416" s="1"/>
    </row>
    <row r="417" spans="1:33" ht="15.75" customHeight="1" x14ac:dyDescent="0.2">
      <c r="A417" s="1"/>
      <c r="B417" s="310"/>
      <c r="C417" s="2"/>
      <c r="D417" s="311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325"/>
      <c r="X417" s="325"/>
      <c r="Y417" s="325"/>
      <c r="Z417" s="325"/>
      <c r="AA417" s="2"/>
      <c r="AB417" s="1"/>
      <c r="AC417" s="1"/>
      <c r="AD417" s="1"/>
      <c r="AE417" s="1"/>
      <c r="AF417" s="1"/>
      <c r="AG417" s="1"/>
    </row>
    <row r="418" spans="1:33" ht="15.75" customHeight="1" x14ac:dyDescent="0.2">
      <c r="A418" s="1"/>
      <c r="B418" s="310"/>
      <c r="C418" s="2"/>
      <c r="D418" s="311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325"/>
      <c r="X418" s="325"/>
      <c r="Y418" s="325"/>
      <c r="Z418" s="325"/>
      <c r="AA418" s="2"/>
      <c r="AB418" s="1"/>
      <c r="AC418" s="1"/>
      <c r="AD418" s="1"/>
      <c r="AE418" s="1"/>
      <c r="AF418" s="1"/>
      <c r="AG418" s="1"/>
    </row>
    <row r="419" spans="1:33" ht="15.75" customHeight="1" x14ac:dyDescent="0.2">
      <c r="A419" s="1"/>
      <c r="B419" s="310"/>
      <c r="C419" s="2"/>
      <c r="D419" s="311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325"/>
      <c r="X419" s="325"/>
      <c r="Y419" s="325"/>
      <c r="Z419" s="325"/>
      <c r="AA419" s="2"/>
      <c r="AB419" s="1"/>
      <c r="AC419" s="1"/>
      <c r="AD419" s="1"/>
      <c r="AE419" s="1"/>
      <c r="AF419" s="1"/>
      <c r="AG419" s="1"/>
    </row>
    <row r="420" spans="1:33" ht="15.75" customHeight="1" x14ac:dyDescent="0.2">
      <c r="A420" s="1"/>
      <c r="B420" s="310"/>
      <c r="C420" s="2"/>
      <c r="D420" s="311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325"/>
      <c r="X420" s="325"/>
      <c r="Y420" s="325"/>
      <c r="Z420" s="325"/>
      <c r="AA420" s="2"/>
      <c r="AB420" s="1"/>
      <c r="AC420" s="1"/>
      <c r="AD420" s="1"/>
      <c r="AE420" s="1"/>
      <c r="AF420" s="1"/>
      <c r="AG420" s="1"/>
    </row>
    <row r="421" spans="1:33" ht="15.75" customHeight="1" x14ac:dyDescent="0.2">
      <c r="A421" s="1"/>
      <c r="B421" s="310"/>
      <c r="C421" s="2"/>
      <c r="D421" s="311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325"/>
      <c r="X421" s="325"/>
      <c r="Y421" s="325"/>
      <c r="Z421" s="325"/>
      <c r="AA421" s="2"/>
      <c r="AB421" s="1"/>
      <c r="AC421" s="1"/>
      <c r="AD421" s="1"/>
      <c r="AE421" s="1"/>
      <c r="AF421" s="1"/>
      <c r="AG421" s="1"/>
    </row>
    <row r="422" spans="1:33" ht="15.75" customHeight="1" x14ac:dyDescent="0.2">
      <c r="A422" s="1"/>
      <c r="B422" s="310"/>
      <c r="C422" s="2"/>
      <c r="D422" s="311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325"/>
      <c r="X422" s="325"/>
      <c r="Y422" s="325"/>
      <c r="Z422" s="325"/>
      <c r="AA422" s="2"/>
      <c r="AB422" s="1"/>
      <c r="AC422" s="1"/>
      <c r="AD422" s="1"/>
      <c r="AE422" s="1"/>
      <c r="AF422" s="1"/>
      <c r="AG422" s="1"/>
    </row>
    <row r="423" spans="1:33" ht="15.75" customHeight="1" x14ac:dyDescent="0.2">
      <c r="A423" s="1"/>
      <c r="B423" s="310"/>
      <c r="C423" s="2"/>
      <c r="D423" s="311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325"/>
      <c r="X423" s="325"/>
      <c r="Y423" s="325"/>
      <c r="Z423" s="325"/>
      <c r="AA423" s="2"/>
      <c r="AB423" s="1"/>
      <c r="AC423" s="1"/>
      <c r="AD423" s="1"/>
      <c r="AE423" s="1"/>
      <c r="AF423" s="1"/>
      <c r="AG423" s="1"/>
    </row>
    <row r="424" spans="1:33" ht="15.75" customHeight="1" x14ac:dyDescent="0.2">
      <c r="A424" s="1"/>
      <c r="B424" s="310"/>
      <c r="C424" s="2"/>
      <c r="D424" s="311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325"/>
      <c r="X424" s="325"/>
      <c r="Y424" s="325"/>
      <c r="Z424" s="325"/>
      <c r="AA424" s="2"/>
      <c r="AB424" s="1"/>
      <c r="AC424" s="1"/>
      <c r="AD424" s="1"/>
      <c r="AE424" s="1"/>
      <c r="AF424" s="1"/>
      <c r="AG424" s="1"/>
    </row>
    <row r="425" spans="1:33" ht="15.75" customHeight="1" x14ac:dyDescent="0.2">
      <c r="A425" s="1"/>
      <c r="B425" s="310"/>
      <c r="C425" s="2"/>
      <c r="D425" s="311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325"/>
      <c r="X425" s="325"/>
      <c r="Y425" s="325"/>
      <c r="Z425" s="325"/>
      <c r="AA425" s="2"/>
      <c r="AB425" s="1"/>
      <c r="AC425" s="1"/>
      <c r="AD425" s="1"/>
      <c r="AE425" s="1"/>
      <c r="AF425" s="1"/>
      <c r="AG425" s="1"/>
    </row>
    <row r="426" spans="1:33" ht="15.75" customHeight="1" x14ac:dyDescent="0.2">
      <c r="A426" s="1"/>
      <c r="B426" s="310"/>
      <c r="C426" s="2"/>
      <c r="D426" s="311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325"/>
      <c r="X426" s="325"/>
      <c r="Y426" s="325"/>
      <c r="Z426" s="325"/>
      <c r="AA426" s="2"/>
      <c r="AB426" s="1"/>
      <c r="AC426" s="1"/>
      <c r="AD426" s="1"/>
      <c r="AE426" s="1"/>
      <c r="AF426" s="1"/>
      <c r="AG426" s="1"/>
    </row>
    <row r="427" spans="1:33" ht="15.75" customHeight="1" x14ac:dyDescent="0.2">
      <c r="A427" s="1"/>
      <c r="B427" s="310"/>
      <c r="C427" s="2"/>
      <c r="D427" s="311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325"/>
      <c r="X427" s="325"/>
      <c r="Y427" s="325"/>
      <c r="Z427" s="325"/>
      <c r="AA427" s="2"/>
      <c r="AB427" s="1"/>
      <c r="AC427" s="1"/>
      <c r="AD427" s="1"/>
      <c r="AE427" s="1"/>
      <c r="AF427" s="1"/>
      <c r="AG427" s="1"/>
    </row>
    <row r="428" spans="1:33" ht="15.75" customHeight="1" x14ac:dyDescent="0.2">
      <c r="A428" s="1"/>
      <c r="B428" s="310"/>
      <c r="C428" s="2"/>
      <c r="D428" s="311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325"/>
      <c r="X428" s="325"/>
      <c r="Y428" s="325"/>
      <c r="Z428" s="325"/>
      <c r="AA428" s="2"/>
      <c r="AB428" s="1"/>
      <c r="AC428" s="1"/>
      <c r="AD428" s="1"/>
      <c r="AE428" s="1"/>
      <c r="AF428" s="1"/>
      <c r="AG428" s="1"/>
    </row>
    <row r="429" spans="1:33" ht="15.75" customHeight="1" x14ac:dyDescent="0.2">
      <c r="A429" s="1"/>
      <c r="B429" s="310"/>
      <c r="C429" s="2"/>
      <c r="D429" s="311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325"/>
      <c r="X429" s="325"/>
      <c r="Y429" s="325"/>
      <c r="Z429" s="325"/>
      <c r="AA429" s="2"/>
      <c r="AB429" s="1"/>
      <c r="AC429" s="1"/>
      <c r="AD429" s="1"/>
      <c r="AE429" s="1"/>
      <c r="AF429" s="1"/>
      <c r="AG429" s="1"/>
    </row>
    <row r="430" spans="1:33" ht="15.75" customHeight="1" x14ac:dyDescent="0.2">
      <c r="A430" s="1"/>
      <c r="B430" s="310"/>
      <c r="C430" s="2"/>
      <c r="D430" s="311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325"/>
      <c r="X430" s="325"/>
      <c r="Y430" s="325"/>
      <c r="Z430" s="325"/>
      <c r="AA430" s="2"/>
      <c r="AB430" s="1"/>
      <c r="AC430" s="1"/>
      <c r="AD430" s="1"/>
      <c r="AE430" s="1"/>
      <c r="AF430" s="1"/>
      <c r="AG430" s="1"/>
    </row>
    <row r="431" spans="1:33" ht="15.75" customHeight="1" x14ac:dyDescent="0.2">
      <c r="A431" s="1"/>
      <c r="B431" s="310"/>
      <c r="C431" s="2"/>
      <c r="D431" s="311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325"/>
      <c r="X431" s="325"/>
      <c r="Y431" s="325"/>
      <c r="Z431" s="325"/>
      <c r="AA431" s="2"/>
      <c r="AB431" s="1"/>
      <c r="AC431" s="1"/>
      <c r="AD431" s="1"/>
      <c r="AE431" s="1"/>
      <c r="AF431" s="1"/>
      <c r="AG431" s="1"/>
    </row>
    <row r="432" spans="1:33" ht="15.75" customHeight="1" x14ac:dyDescent="0.2">
      <c r="A432" s="1"/>
      <c r="B432" s="310"/>
      <c r="C432" s="2"/>
      <c r="D432" s="311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325"/>
      <c r="X432" s="325"/>
      <c r="Y432" s="325"/>
      <c r="Z432" s="325"/>
      <c r="AA432" s="2"/>
      <c r="AB432" s="1"/>
      <c r="AC432" s="1"/>
      <c r="AD432" s="1"/>
      <c r="AE432" s="1"/>
      <c r="AF432" s="1"/>
      <c r="AG432" s="1"/>
    </row>
    <row r="433" spans="1:33" ht="15.75" customHeight="1" x14ac:dyDescent="0.2">
      <c r="A433" s="1"/>
      <c r="B433" s="310"/>
      <c r="C433" s="2"/>
      <c r="D433" s="311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325"/>
      <c r="X433" s="325"/>
      <c r="Y433" s="325"/>
      <c r="Z433" s="325"/>
      <c r="AA433" s="2"/>
      <c r="AB433" s="1"/>
      <c r="AC433" s="1"/>
      <c r="AD433" s="1"/>
      <c r="AE433" s="1"/>
      <c r="AF433" s="1"/>
      <c r="AG433" s="1"/>
    </row>
    <row r="434" spans="1:33" ht="15.75" customHeight="1" x14ac:dyDescent="0.2">
      <c r="A434" s="1"/>
      <c r="B434" s="310"/>
      <c r="C434" s="2"/>
      <c r="D434" s="311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325"/>
      <c r="X434" s="325"/>
      <c r="Y434" s="325"/>
      <c r="Z434" s="325"/>
      <c r="AA434" s="2"/>
      <c r="AB434" s="1"/>
      <c r="AC434" s="1"/>
      <c r="AD434" s="1"/>
      <c r="AE434" s="1"/>
      <c r="AF434" s="1"/>
      <c r="AG434" s="1"/>
    </row>
    <row r="435" spans="1:33" ht="15.75" customHeight="1" x14ac:dyDescent="0.2">
      <c r="A435" s="1"/>
      <c r="B435" s="310"/>
      <c r="C435" s="2"/>
      <c r="D435" s="311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325"/>
      <c r="X435" s="325"/>
      <c r="Y435" s="325"/>
      <c r="Z435" s="325"/>
      <c r="AA435" s="2"/>
      <c r="AB435" s="1"/>
      <c r="AC435" s="1"/>
      <c r="AD435" s="1"/>
      <c r="AE435" s="1"/>
      <c r="AF435" s="1"/>
      <c r="AG435" s="1"/>
    </row>
    <row r="436" spans="1:33" ht="15.75" customHeight="1" x14ac:dyDescent="0.2">
      <c r="A436" s="1"/>
      <c r="B436" s="310"/>
      <c r="C436" s="2"/>
      <c r="D436" s="311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325"/>
      <c r="X436" s="325"/>
      <c r="Y436" s="325"/>
      <c r="Z436" s="325"/>
      <c r="AA436" s="2"/>
      <c r="AB436" s="1"/>
      <c r="AC436" s="1"/>
      <c r="AD436" s="1"/>
      <c r="AE436" s="1"/>
      <c r="AF436" s="1"/>
      <c r="AG436" s="1"/>
    </row>
    <row r="437" spans="1:33" ht="15.75" customHeight="1" x14ac:dyDescent="0.2">
      <c r="A437" s="1"/>
      <c r="B437" s="310"/>
      <c r="C437" s="2"/>
      <c r="D437" s="311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325"/>
      <c r="X437" s="325"/>
      <c r="Y437" s="325"/>
      <c r="Z437" s="325"/>
      <c r="AA437" s="2"/>
      <c r="AB437" s="1"/>
      <c r="AC437" s="1"/>
      <c r="AD437" s="1"/>
      <c r="AE437" s="1"/>
      <c r="AF437" s="1"/>
      <c r="AG437" s="1"/>
    </row>
    <row r="438" spans="1:33" ht="15.75" customHeight="1" x14ac:dyDescent="0.2">
      <c r="A438" s="1"/>
      <c r="B438" s="310"/>
      <c r="C438" s="2"/>
      <c r="D438" s="311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325"/>
      <c r="X438" s="325"/>
      <c r="Y438" s="325"/>
      <c r="Z438" s="325"/>
      <c r="AA438" s="2"/>
      <c r="AB438" s="1"/>
      <c r="AC438" s="1"/>
      <c r="AD438" s="1"/>
      <c r="AE438" s="1"/>
      <c r="AF438" s="1"/>
      <c r="AG438" s="1"/>
    </row>
    <row r="439" spans="1:33" ht="15.75" customHeight="1" x14ac:dyDescent="0.2">
      <c r="A439" s="1"/>
      <c r="B439" s="310"/>
      <c r="C439" s="2"/>
      <c r="D439" s="311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325"/>
      <c r="X439" s="325"/>
      <c r="Y439" s="325"/>
      <c r="Z439" s="325"/>
      <c r="AA439" s="2"/>
      <c r="AB439" s="1"/>
      <c r="AC439" s="1"/>
      <c r="AD439" s="1"/>
      <c r="AE439" s="1"/>
      <c r="AF439" s="1"/>
      <c r="AG439" s="1"/>
    </row>
    <row r="440" spans="1:33" ht="15.75" customHeight="1" x14ac:dyDescent="0.2">
      <c r="A440" s="1"/>
      <c r="B440" s="310"/>
      <c r="C440" s="2"/>
      <c r="D440" s="311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325"/>
      <c r="X440" s="325"/>
      <c r="Y440" s="325"/>
      <c r="Z440" s="325"/>
      <c r="AA440" s="2"/>
      <c r="AB440" s="1"/>
      <c r="AC440" s="1"/>
      <c r="AD440" s="1"/>
      <c r="AE440" s="1"/>
      <c r="AF440" s="1"/>
      <c r="AG440" s="1"/>
    </row>
    <row r="441" spans="1:33" ht="15.75" customHeight="1" x14ac:dyDescent="0.2">
      <c r="A441" s="1"/>
      <c r="B441" s="310"/>
      <c r="C441" s="2"/>
      <c r="D441" s="311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325"/>
      <c r="X441" s="325"/>
      <c r="Y441" s="325"/>
      <c r="Z441" s="325"/>
      <c r="AA441" s="2"/>
      <c r="AB441" s="1"/>
      <c r="AC441" s="1"/>
      <c r="AD441" s="1"/>
      <c r="AE441" s="1"/>
      <c r="AF441" s="1"/>
      <c r="AG441" s="1"/>
    </row>
    <row r="442" spans="1:33" ht="15.75" customHeight="1" x14ac:dyDescent="0.2">
      <c r="A442" s="1"/>
      <c r="B442" s="310"/>
      <c r="C442" s="2"/>
      <c r="D442" s="311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325"/>
      <c r="X442" s="325"/>
      <c r="Y442" s="325"/>
      <c r="Z442" s="325"/>
      <c r="AA442" s="2"/>
      <c r="AB442" s="1"/>
      <c r="AC442" s="1"/>
      <c r="AD442" s="1"/>
      <c r="AE442" s="1"/>
      <c r="AF442" s="1"/>
      <c r="AG442" s="1"/>
    </row>
    <row r="443" spans="1:33" ht="15.75" customHeight="1" x14ac:dyDescent="0.2">
      <c r="A443" s="1"/>
      <c r="B443" s="310"/>
      <c r="C443" s="2"/>
      <c r="D443" s="311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325"/>
      <c r="X443" s="325"/>
      <c r="Y443" s="325"/>
      <c r="Z443" s="325"/>
      <c r="AA443" s="2"/>
      <c r="AB443" s="1"/>
      <c r="AC443" s="1"/>
      <c r="AD443" s="1"/>
      <c r="AE443" s="1"/>
      <c r="AF443" s="1"/>
      <c r="AG443" s="1"/>
    </row>
    <row r="444" spans="1:33" ht="15.75" customHeight="1" x14ac:dyDescent="0.2">
      <c r="A444" s="1"/>
      <c r="B444" s="310"/>
      <c r="C444" s="2"/>
      <c r="D444" s="311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325"/>
      <c r="X444" s="325"/>
      <c r="Y444" s="325"/>
      <c r="Z444" s="325"/>
      <c r="AA444" s="2"/>
      <c r="AB444" s="1"/>
      <c r="AC444" s="1"/>
      <c r="AD444" s="1"/>
      <c r="AE444" s="1"/>
      <c r="AF444" s="1"/>
      <c r="AG444" s="1"/>
    </row>
    <row r="445" spans="1:33" ht="15.75" customHeight="1" x14ac:dyDescent="0.2">
      <c r="A445" s="1"/>
      <c r="B445" s="310"/>
      <c r="C445" s="2"/>
      <c r="D445" s="311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325"/>
      <c r="X445" s="325"/>
      <c r="Y445" s="325"/>
      <c r="Z445" s="325"/>
      <c r="AA445" s="2"/>
      <c r="AB445" s="1"/>
      <c r="AC445" s="1"/>
      <c r="AD445" s="1"/>
      <c r="AE445" s="1"/>
      <c r="AF445" s="1"/>
      <c r="AG445" s="1"/>
    </row>
    <row r="446" spans="1:33" ht="15.75" customHeight="1" x14ac:dyDescent="0.2">
      <c r="A446" s="1"/>
      <c r="B446" s="310"/>
      <c r="C446" s="2"/>
      <c r="D446" s="311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325"/>
      <c r="X446" s="325"/>
      <c r="Y446" s="325"/>
      <c r="Z446" s="325"/>
      <c r="AA446" s="2"/>
      <c r="AB446" s="1"/>
      <c r="AC446" s="1"/>
      <c r="AD446" s="1"/>
      <c r="AE446" s="1"/>
      <c r="AF446" s="1"/>
      <c r="AG446" s="1"/>
    </row>
    <row r="447" spans="1:33" ht="15.75" customHeight="1" x14ac:dyDescent="0.2">
      <c r="A447" s="1"/>
      <c r="B447" s="310"/>
      <c r="C447" s="2"/>
      <c r="D447" s="311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325"/>
      <c r="X447" s="325"/>
      <c r="Y447" s="325"/>
      <c r="Z447" s="325"/>
      <c r="AA447" s="2"/>
      <c r="AB447" s="1"/>
      <c r="AC447" s="1"/>
      <c r="AD447" s="1"/>
      <c r="AE447" s="1"/>
      <c r="AF447" s="1"/>
      <c r="AG447" s="1"/>
    </row>
    <row r="448" spans="1:33" ht="15.75" customHeight="1" x14ac:dyDescent="0.2">
      <c r="A448" s="1"/>
      <c r="B448" s="310"/>
      <c r="C448" s="2"/>
      <c r="D448" s="311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325"/>
      <c r="X448" s="325"/>
      <c r="Y448" s="325"/>
      <c r="Z448" s="325"/>
      <c r="AA448" s="2"/>
      <c r="AB448" s="1"/>
      <c r="AC448" s="1"/>
      <c r="AD448" s="1"/>
      <c r="AE448" s="1"/>
      <c r="AF448" s="1"/>
      <c r="AG448" s="1"/>
    </row>
    <row r="449" spans="1:33" ht="15.75" customHeight="1" x14ac:dyDescent="0.2">
      <c r="A449" s="1"/>
      <c r="B449" s="310"/>
      <c r="C449" s="2"/>
      <c r="D449" s="311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325"/>
      <c r="X449" s="325"/>
      <c r="Y449" s="325"/>
      <c r="Z449" s="325"/>
      <c r="AA449" s="2"/>
      <c r="AB449" s="1"/>
      <c r="AC449" s="1"/>
      <c r="AD449" s="1"/>
      <c r="AE449" s="1"/>
      <c r="AF449" s="1"/>
      <c r="AG449" s="1"/>
    </row>
    <row r="450" spans="1:33" ht="15.75" customHeight="1" x14ac:dyDescent="0.2">
      <c r="A450" s="1"/>
      <c r="B450" s="310"/>
      <c r="C450" s="2"/>
      <c r="D450" s="311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325"/>
      <c r="X450" s="325"/>
      <c r="Y450" s="325"/>
      <c r="Z450" s="325"/>
      <c r="AA450" s="2"/>
      <c r="AB450" s="1"/>
      <c r="AC450" s="1"/>
      <c r="AD450" s="1"/>
      <c r="AE450" s="1"/>
      <c r="AF450" s="1"/>
      <c r="AG450" s="1"/>
    </row>
    <row r="451" spans="1:33" ht="15.75" customHeight="1" x14ac:dyDescent="0.2">
      <c r="A451" s="1"/>
      <c r="B451" s="310"/>
      <c r="C451" s="2"/>
      <c r="D451" s="311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325"/>
      <c r="X451" s="325"/>
      <c r="Y451" s="325"/>
      <c r="Z451" s="325"/>
      <c r="AA451" s="2"/>
      <c r="AB451" s="1"/>
      <c r="AC451" s="1"/>
      <c r="AD451" s="1"/>
      <c r="AE451" s="1"/>
      <c r="AF451" s="1"/>
      <c r="AG451" s="1"/>
    </row>
    <row r="452" spans="1:33" ht="15.75" customHeight="1" x14ac:dyDescent="0.2">
      <c r="A452" s="1"/>
      <c r="B452" s="310"/>
      <c r="C452" s="2"/>
      <c r="D452" s="311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325"/>
      <c r="X452" s="325"/>
      <c r="Y452" s="325"/>
      <c r="Z452" s="325"/>
      <c r="AA452" s="2"/>
      <c r="AB452" s="1"/>
      <c r="AC452" s="1"/>
      <c r="AD452" s="1"/>
      <c r="AE452" s="1"/>
      <c r="AF452" s="1"/>
      <c r="AG452" s="1"/>
    </row>
    <row r="453" spans="1:33" ht="15.75" customHeight="1" x14ac:dyDescent="0.2">
      <c r="A453" s="1"/>
      <c r="B453" s="310"/>
      <c r="C453" s="2"/>
      <c r="D453" s="311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325"/>
      <c r="X453" s="325"/>
      <c r="Y453" s="325"/>
      <c r="Z453" s="325"/>
      <c r="AA453" s="2"/>
      <c r="AB453" s="1"/>
      <c r="AC453" s="1"/>
      <c r="AD453" s="1"/>
      <c r="AE453" s="1"/>
      <c r="AF453" s="1"/>
      <c r="AG453" s="1"/>
    </row>
    <row r="454" spans="1:33" ht="15.75" customHeight="1" x14ac:dyDescent="0.2">
      <c r="A454" s="1"/>
      <c r="B454" s="310"/>
      <c r="C454" s="2"/>
      <c r="D454" s="311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325"/>
      <c r="X454" s="325"/>
      <c r="Y454" s="325"/>
      <c r="Z454" s="325"/>
      <c r="AA454" s="2"/>
      <c r="AB454" s="1"/>
      <c r="AC454" s="1"/>
      <c r="AD454" s="1"/>
      <c r="AE454" s="1"/>
      <c r="AF454" s="1"/>
      <c r="AG454" s="1"/>
    </row>
    <row r="455" spans="1:33" ht="15.75" customHeight="1" x14ac:dyDescent="0.2">
      <c r="A455" s="1"/>
      <c r="B455" s="310"/>
      <c r="C455" s="2"/>
      <c r="D455" s="311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325"/>
      <c r="X455" s="325"/>
      <c r="Y455" s="325"/>
      <c r="Z455" s="325"/>
      <c r="AA455" s="2"/>
      <c r="AB455" s="1"/>
      <c r="AC455" s="1"/>
      <c r="AD455" s="1"/>
      <c r="AE455" s="1"/>
      <c r="AF455" s="1"/>
      <c r="AG455" s="1"/>
    </row>
    <row r="456" spans="1:33" ht="15.75" customHeight="1" x14ac:dyDescent="0.2">
      <c r="A456" s="1"/>
      <c r="B456" s="310"/>
      <c r="C456" s="2"/>
      <c r="D456" s="311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325"/>
      <c r="X456" s="325"/>
      <c r="Y456" s="325"/>
      <c r="Z456" s="325"/>
      <c r="AA456" s="2"/>
      <c r="AB456" s="1"/>
      <c r="AC456" s="1"/>
      <c r="AD456" s="1"/>
      <c r="AE456" s="1"/>
      <c r="AF456" s="1"/>
      <c r="AG456" s="1"/>
    </row>
    <row r="457" spans="1:33" ht="15.75" customHeight="1" x14ac:dyDescent="0.2">
      <c r="A457" s="1"/>
      <c r="B457" s="1"/>
      <c r="C457" s="2"/>
      <c r="D457" s="311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325"/>
      <c r="X457" s="325"/>
      <c r="Y457" s="325"/>
      <c r="Z457" s="325"/>
      <c r="AA457" s="2"/>
      <c r="AB457" s="1"/>
      <c r="AC457" s="1"/>
      <c r="AD457" s="1"/>
      <c r="AE457" s="1"/>
      <c r="AF457" s="1"/>
      <c r="AG457" s="1"/>
    </row>
    <row r="458" spans="1:33" ht="15.75" customHeight="1" x14ac:dyDescent="0.2">
      <c r="A458" s="1"/>
      <c r="B458" s="1"/>
      <c r="C458" s="2"/>
      <c r="D458" s="311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325"/>
      <c r="X458" s="325"/>
      <c r="Y458" s="325"/>
      <c r="Z458" s="325"/>
      <c r="AA458" s="2"/>
      <c r="AB458" s="1"/>
      <c r="AC458" s="1"/>
      <c r="AD458" s="1"/>
      <c r="AE458" s="1"/>
      <c r="AF458" s="1"/>
      <c r="AG458" s="1"/>
    </row>
    <row r="459" spans="1:33" ht="15.75" customHeight="1" x14ac:dyDescent="0.2">
      <c r="A459" s="1"/>
      <c r="B459" s="1"/>
      <c r="C459" s="2"/>
      <c r="D459" s="311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325"/>
      <c r="X459" s="325"/>
      <c r="Y459" s="325"/>
      <c r="Z459" s="325"/>
      <c r="AA459" s="2"/>
      <c r="AB459" s="1"/>
      <c r="AC459" s="1"/>
      <c r="AD459" s="1"/>
      <c r="AE459" s="1"/>
      <c r="AF459" s="1"/>
      <c r="AG459" s="1"/>
    </row>
    <row r="460" spans="1:33" ht="15.75" customHeight="1" x14ac:dyDescent="0.2">
      <c r="A460" s="1"/>
      <c r="B460" s="1"/>
      <c r="C460" s="2"/>
      <c r="D460" s="311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325"/>
      <c r="X460" s="325"/>
      <c r="Y460" s="325"/>
      <c r="Z460" s="325"/>
      <c r="AA460" s="2"/>
      <c r="AB460" s="1"/>
      <c r="AC460" s="1"/>
      <c r="AD460" s="1"/>
      <c r="AE460" s="1"/>
      <c r="AF460" s="1"/>
      <c r="AG460" s="1"/>
    </row>
    <row r="461" spans="1:33" ht="15.75" customHeight="1" x14ac:dyDescent="0.2">
      <c r="A461" s="1"/>
      <c r="B461" s="1"/>
      <c r="C461" s="2"/>
      <c r="D461" s="311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325"/>
      <c r="X461" s="325"/>
      <c r="Y461" s="325"/>
      <c r="Z461" s="325"/>
      <c r="AA461" s="2"/>
      <c r="AB461" s="1"/>
      <c r="AC461" s="1"/>
      <c r="AD461" s="1"/>
      <c r="AE461" s="1"/>
      <c r="AF461" s="1"/>
      <c r="AG461" s="1"/>
    </row>
    <row r="462" spans="1:33" ht="15.75" customHeight="1" x14ac:dyDescent="0.2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33" ht="15.75" customHeight="1" x14ac:dyDescent="0.2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1:33" ht="15.75" customHeight="1" x14ac:dyDescent="0.2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2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2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2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2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2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2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 x14ac:dyDescent="0.2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 x14ac:dyDescent="0.2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8:28" ht="15.75" customHeight="1" x14ac:dyDescent="0.2">
      <c r="H1014" s="5"/>
      <c r="I1014" s="5"/>
      <c r="J1014" s="5"/>
      <c r="N1014" s="5"/>
      <c r="O1014" s="5"/>
      <c r="P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8:28" ht="15.75" customHeight="1" x14ac:dyDescent="0.2">
      <c r="H1015" s="5"/>
      <c r="I1015" s="5"/>
      <c r="J1015" s="5"/>
      <c r="N1015" s="5"/>
      <c r="O1015" s="5"/>
      <c r="P1015" s="5"/>
      <c r="T1015" s="5"/>
      <c r="U1015" s="5"/>
      <c r="V1015" s="5"/>
      <c r="W1015" s="5"/>
      <c r="X1015" s="5"/>
      <c r="Y1015" s="5"/>
      <c r="Z1015" s="5"/>
      <c r="AA1015" s="5"/>
      <c r="AB1015" s="5"/>
    </row>
    <row r="1016" spans="8:28" ht="15.75" customHeight="1" x14ac:dyDescent="0.2">
      <c r="H1016" s="5"/>
      <c r="I1016" s="5"/>
      <c r="J1016" s="5"/>
      <c r="N1016" s="5"/>
      <c r="O1016" s="5"/>
      <c r="P1016" s="5"/>
      <c r="T1016" s="5"/>
      <c r="U1016" s="5"/>
      <c r="V1016" s="5"/>
      <c r="W1016" s="5"/>
      <c r="X1016" s="5"/>
      <c r="Y1016" s="5"/>
      <c r="Z1016" s="5"/>
      <c r="AA1016" s="5"/>
      <c r="AB1016" s="5"/>
    </row>
    <row r="1017" spans="8:28" ht="15.75" customHeight="1" x14ac:dyDescent="0.2">
      <c r="H1017" s="5"/>
      <c r="I1017" s="5"/>
      <c r="J1017" s="5"/>
      <c r="N1017" s="5"/>
      <c r="O1017" s="5"/>
      <c r="P1017" s="5"/>
      <c r="T1017" s="5"/>
      <c r="U1017" s="5"/>
      <c r="V1017" s="5"/>
      <c r="W1017" s="5"/>
      <c r="X1017" s="5"/>
      <c r="Y1017" s="5"/>
      <c r="Z1017" s="5"/>
      <c r="AA1017" s="5"/>
      <c r="AB1017" s="5"/>
    </row>
    <row r="1018" spans="8:28" ht="15.75" customHeight="1" x14ac:dyDescent="0.2">
      <c r="H1018" s="5"/>
      <c r="I1018" s="5"/>
      <c r="J1018" s="5"/>
      <c r="N1018" s="5"/>
      <c r="O1018" s="5"/>
      <c r="P1018" s="5"/>
      <c r="T1018" s="5"/>
      <c r="U1018" s="5"/>
      <c r="V1018" s="5"/>
      <c r="W1018" s="5"/>
      <c r="X1018" s="5"/>
      <c r="Y1018" s="5"/>
      <c r="Z1018" s="5"/>
      <c r="AA1018" s="5"/>
      <c r="AB1018" s="5"/>
    </row>
    <row r="1019" spans="8:28" ht="15.75" customHeight="1" x14ac:dyDescent="0.2">
      <c r="H1019" s="5"/>
      <c r="I1019" s="5"/>
      <c r="J1019" s="5"/>
      <c r="N1019" s="5"/>
      <c r="O1019" s="5"/>
      <c r="P1019" s="5"/>
      <c r="T1019" s="5"/>
      <c r="U1019" s="5"/>
      <c r="V1019" s="5"/>
      <c r="W1019" s="5"/>
      <c r="X1019" s="5"/>
      <c r="Y1019" s="5"/>
      <c r="Z1019" s="5"/>
      <c r="AA1019" s="5"/>
      <c r="AB1019" s="5"/>
    </row>
    <row r="1020" spans="8:28" ht="15.75" customHeight="1" x14ac:dyDescent="0.2">
      <c r="H1020" s="5"/>
      <c r="I1020" s="5"/>
      <c r="J1020" s="5"/>
      <c r="N1020" s="5"/>
      <c r="O1020" s="5"/>
      <c r="P1020" s="5"/>
      <c r="T1020" s="5"/>
      <c r="U1020" s="5"/>
      <c r="V1020" s="5"/>
      <c r="W1020" s="5"/>
      <c r="X1020" s="5"/>
      <c r="Y1020" s="5"/>
      <c r="Z1020" s="5"/>
      <c r="AA1020" s="5"/>
      <c r="AB1020" s="5"/>
    </row>
    <row r="1021" spans="8:28" ht="15.75" customHeight="1" x14ac:dyDescent="0.2">
      <c r="H1021" s="5"/>
      <c r="I1021" s="5"/>
      <c r="J1021" s="5"/>
      <c r="N1021" s="5"/>
      <c r="O1021" s="5"/>
      <c r="P1021" s="5"/>
      <c r="T1021" s="5"/>
      <c r="U1021" s="5"/>
      <c r="V1021" s="5"/>
      <c r="W1021" s="5"/>
      <c r="X1021" s="5"/>
      <c r="Y1021" s="5"/>
      <c r="Z1021" s="5"/>
      <c r="AA1021" s="5"/>
      <c r="AB1021" s="5"/>
    </row>
    <row r="1022" spans="8:28" ht="15.75" customHeight="1" x14ac:dyDescent="0.2">
      <c r="H1022" s="5"/>
      <c r="I1022" s="5"/>
      <c r="J1022" s="5"/>
      <c r="N1022" s="5"/>
      <c r="O1022" s="5"/>
      <c r="P1022" s="5"/>
      <c r="T1022" s="5"/>
      <c r="U1022" s="5"/>
      <c r="V1022" s="5"/>
      <c r="W1022" s="5"/>
      <c r="X1022" s="5"/>
      <c r="Y1022" s="5"/>
      <c r="Z1022" s="5"/>
      <c r="AA1022" s="5"/>
      <c r="AB1022" s="5"/>
    </row>
    <row r="1023" spans="8:28" ht="15.75" customHeight="1" x14ac:dyDescent="0.2">
      <c r="H1023" s="5"/>
      <c r="I1023" s="5"/>
      <c r="J1023" s="5"/>
      <c r="N1023" s="5"/>
      <c r="O1023" s="5"/>
      <c r="P1023" s="5"/>
      <c r="T1023" s="5"/>
      <c r="U1023" s="5"/>
      <c r="V1023" s="5"/>
      <c r="W1023" s="5"/>
      <c r="X1023" s="5"/>
      <c r="Y1023" s="5"/>
      <c r="Z1023" s="5"/>
      <c r="AA1023" s="5"/>
      <c r="AB1023" s="5"/>
    </row>
    <row r="1024" spans="8:28" ht="15.75" customHeight="1" x14ac:dyDescent="0.2">
      <c r="H1024" s="5"/>
      <c r="I1024" s="5"/>
      <c r="J1024" s="5"/>
      <c r="N1024" s="5"/>
      <c r="O1024" s="5"/>
      <c r="P1024" s="5"/>
      <c r="T1024" s="5"/>
      <c r="U1024" s="5"/>
      <c r="V1024" s="5"/>
      <c r="W1024" s="5"/>
      <c r="X1024" s="5"/>
      <c r="Y1024" s="5"/>
      <c r="Z1024" s="5"/>
      <c r="AA1024" s="5"/>
      <c r="AB1024" s="5"/>
    </row>
    <row r="1025" spans="8:28" ht="15.75" customHeight="1" x14ac:dyDescent="0.2">
      <c r="H1025" s="5"/>
      <c r="I1025" s="5"/>
      <c r="J1025" s="5"/>
      <c r="N1025" s="5"/>
      <c r="O1025" s="5"/>
      <c r="P1025" s="5"/>
      <c r="T1025" s="5"/>
      <c r="U1025" s="5"/>
      <c r="V1025" s="5"/>
      <c r="W1025" s="5"/>
      <c r="X1025" s="5"/>
      <c r="Y1025" s="5"/>
      <c r="Z1025" s="5"/>
      <c r="AA1025" s="5"/>
      <c r="AB1025" s="5"/>
    </row>
    <row r="1026" spans="8:28" ht="15.75" customHeight="1" x14ac:dyDescent="0.2">
      <c r="H1026" s="5"/>
      <c r="I1026" s="5"/>
      <c r="J1026" s="5"/>
      <c r="N1026" s="5"/>
      <c r="O1026" s="5"/>
      <c r="P1026" s="5"/>
      <c r="T1026" s="5"/>
      <c r="U1026" s="5"/>
      <c r="V1026" s="5"/>
      <c r="W1026" s="5"/>
      <c r="X1026" s="5"/>
      <c r="Y1026" s="5"/>
      <c r="Z1026" s="5"/>
      <c r="AA1026" s="5"/>
      <c r="AB1026" s="5"/>
    </row>
    <row r="1027" spans="8:28" ht="15.75" customHeight="1" x14ac:dyDescent="0.2">
      <c r="H1027" s="5"/>
      <c r="I1027" s="5"/>
      <c r="J1027" s="5"/>
      <c r="N1027" s="5"/>
      <c r="O1027" s="5"/>
      <c r="P1027" s="5"/>
      <c r="T1027" s="5"/>
      <c r="U1027" s="5"/>
      <c r="V1027" s="5"/>
      <c r="W1027" s="5"/>
      <c r="X1027" s="5"/>
      <c r="Y1027" s="5"/>
      <c r="Z1027" s="5"/>
      <c r="AA1027" s="5"/>
      <c r="AB1027" s="5"/>
    </row>
    <row r="1028" spans="8:28" ht="15.75" customHeight="1" x14ac:dyDescent="0.2">
      <c r="H1028" s="5"/>
      <c r="I1028" s="5"/>
      <c r="J1028" s="5"/>
      <c r="N1028" s="5"/>
      <c r="O1028" s="5"/>
      <c r="P1028" s="5"/>
      <c r="T1028" s="5"/>
      <c r="U1028" s="5"/>
      <c r="V1028" s="5"/>
      <c r="W1028" s="5"/>
      <c r="X1028" s="5"/>
      <c r="Y1028" s="5"/>
      <c r="Z1028" s="5"/>
      <c r="AA1028" s="5"/>
      <c r="AB1028" s="5"/>
    </row>
    <row r="1029" spans="8:28" ht="15.75" customHeight="1" x14ac:dyDescent="0.2">
      <c r="H1029" s="5"/>
      <c r="I1029" s="5"/>
      <c r="J1029" s="5"/>
      <c r="N1029" s="5"/>
      <c r="O1029" s="5"/>
      <c r="P1029" s="5"/>
      <c r="T1029" s="5"/>
      <c r="U1029" s="5"/>
      <c r="V1029" s="5"/>
      <c r="W1029" s="5"/>
      <c r="X1029" s="5"/>
      <c r="Y1029" s="5"/>
      <c r="Z1029" s="5"/>
      <c r="AA1029" s="5"/>
      <c r="AB1029" s="5"/>
    </row>
    <row r="1030" spans="8:28" ht="15.75" customHeight="1" x14ac:dyDescent="0.2">
      <c r="H1030" s="5"/>
      <c r="I1030" s="5"/>
      <c r="J1030" s="5"/>
      <c r="N1030" s="5"/>
      <c r="O1030" s="5"/>
      <c r="P1030" s="5"/>
      <c r="T1030" s="5"/>
      <c r="U1030" s="5"/>
      <c r="V1030" s="5"/>
      <c r="W1030" s="5"/>
      <c r="X1030" s="5"/>
      <c r="Y1030" s="5"/>
      <c r="Z1030" s="5"/>
      <c r="AA1030" s="5"/>
      <c r="AB1030" s="5"/>
    </row>
    <row r="1031" spans="8:28" ht="15.75" customHeight="1" x14ac:dyDescent="0.2">
      <c r="H1031" s="5"/>
      <c r="I1031" s="5"/>
      <c r="J1031" s="5"/>
      <c r="N1031" s="5"/>
      <c r="O1031" s="5"/>
      <c r="P1031" s="5"/>
      <c r="T1031" s="5"/>
      <c r="U1031" s="5"/>
      <c r="V1031" s="5"/>
      <c r="W1031" s="5"/>
      <c r="X1031" s="5"/>
      <c r="Y1031" s="5"/>
      <c r="Z1031" s="5"/>
      <c r="AA1031" s="5"/>
      <c r="AB1031" s="5"/>
    </row>
    <row r="1032" spans="8:28" ht="15.75" customHeight="1" x14ac:dyDescent="0.2">
      <c r="H1032" s="5"/>
      <c r="I1032" s="5"/>
      <c r="J1032" s="5"/>
      <c r="N1032" s="5"/>
      <c r="O1032" s="5"/>
      <c r="P1032" s="5"/>
      <c r="T1032" s="5"/>
      <c r="U1032" s="5"/>
      <c r="V1032" s="5"/>
      <c r="W1032" s="5"/>
      <c r="X1032" s="5"/>
      <c r="Y1032" s="5"/>
      <c r="Z1032" s="5"/>
      <c r="AA1032" s="5"/>
      <c r="AB1032" s="5"/>
    </row>
    <row r="1033" spans="8:28" ht="15.75" customHeight="1" x14ac:dyDescent="0.2">
      <c r="H1033" s="5"/>
      <c r="I1033" s="5"/>
      <c r="J1033" s="5"/>
      <c r="N1033" s="5"/>
      <c r="O1033" s="5"/>
      <c r="P1033" s="5"/>
      <c r="T1033" s="5"/>
      <c r="U1033" s="5"/>
      <c r="V1033" s="5"/>
      <c r="W1033" s="5"/>
      <c r="X1033" s="5"/>
      <c r="Y1033" s="5"/>
      <c r="Z1033" s="5"/>
      <c r="AA1033" s="5"/>
      <c r="AB1033" s="5"/>
    </row>
    <row r="1034" spans="8:28" ht="15.75" customHeight="1" x14ac:dyDescent="0.2">
      <c r="H1034" s="5"/>
      <c r="I1034" s="5"/>
      <c r="J1034" s="5"/>
      <c r="N1034" s="5"/>
      <c r="O1034" s="5"/>
      <c r="P1034" s="5"/>
      <c r="T1034" s="5"/>
      <c r="U1034" s="5"/>
      <c r="V1034" s="5"/>
      <c r="W1034" s="5"/>
      <c r="X1034" s="5"/>
      <c r="Y1034" s="5"/>
      <c r="Z1034" s="5"/>
      <c r="AA1034" s="5"/>
      <c r="AB1034" s="5"/>
    </row>
    <row r="1035" spans="8:28" ht="15.75" customHeight="1" x14ac:dyDescent="0.2">
      <c r="H1035" s="5"/>
      <c r="I1035" s="5"/>
      <c r="J1035" s="5"/>
      <c r="N1035" s="5"/>
      <c r="O1035" s="5"/>
      <c r="P1035" s="5"/>
      <c r="T1035" s="5"/>
      <c r="U1035" s="5"/>
      <c r="V1035" s="5"/>
      <c r="W1035" s="5"/>
      <c r="X1035" s="5"/>
      <c r="Y1035" s="5"/>
      <c r="Z1035" s="5"/>
      <c r="AA1035" s="5"/>
      <c r="AB1035" s="5"/>
    </row>
    <row r="1036" spans="8:28" ht="15.75" customHeight="1" x14ac:dyDescent="0.2">
      <c r="H1036" s="5"/>
      <c r="I1036" s="5"/>
      <c r="J1036" s="5"/>
      <c r="N1036" s="5"/>
      <c r="O1036" s="5"/>
      <c r="P1036" s="5"/>
      <c r="T1036" s="5"/>
      <c r="U1036" s="5"/>
      <c r="V1036" s="5"/>
      <c r="W1036" s="5"/>
      <c r="X1036" s="5"/>
      <c r="Y1036" s="5"/>
      <c r="Z1036" s="5"/>
      <c r="AA1036" s="5"/>
      <c r="AB1036" s="5"/>
    </row>
    <row r="1037" spans="8:28" ht="15.75" customHeight="1" x14ac:dyDescent="0.2">
      <c r="H1037" s="5"/>
      <c r="I1037" s="5"/>
      <c r="J1037" s="5"/>
      <c r="N1037" s="5"/>
      <c r="O1037" s="5"/>
      <c r="P1037" s="5"/>
      <c r="T1037" s="5"/>
      <c r="U1037" s="5"/>
      <c r="V1037" s="5"/>
      <c r="W1037" s="5"/>
      <c r="X1037" s="5"/>
      <c r="Y1037" s="5"/>
      <c r="Z1037" s="5"/>
      <c r="AA1037" s="5"/>
      <c r="AB1037" s="5"/>
    </row>
    <row r="1038" spans="8:28" ht="15.75" customHeight="1" x14ac:dyDescent="0.2">
      <c r="H1038" s="5"/>
      <c r="I1038" s="5"/>
      <c r="J1038" s="5"/>
      <c r="N1038" s="5"/>
      <c r="O1038" s="5"/>
      <c r="P1038" s="5"/>
      <c r="T1038" s="5"/>
      <c r="U1038" s="5"/>
      <c r="V1038" s="5"/>
      <c r="W1038" s="5"/>
      <c r="X1038" s="5"/>
      <c r="Y1038" s="5"/>
      <c r="Z1038" s="5"/>
      <c r="AA1038" s="5"/>
      <c r="AB1038" s="5"/>
    </row>
    <row r="1039" spans="8:28" ht="15.75" customHeight="1" x14ac:dyDescent="0.2">
      <c r="H1039" s="5"/>
      <c r="I1039" s="5"/>
      <c r="J1039" s="5"/>
      <c r="N1039" s="5"/>
      <c r="O1039" s="5"/>
      <c r="P1039" s="5"/>
      <c r="T1039" s="5"/>
      <c r="U1039" s="5"/>
      <c r="V1039" s="5"/>
      <c r="W1039" s="5"/>
      <c r="X1039" s="5"/>
      <c r="Y1039" s="5"/>
      <c r="Z1039" s="5"/>
      <c r="AA1039" s="5"/>
      <c r="AB1039" s="5"/>
    </row>
    <row r="1040" spans="8:28" ht="15.75" customHeight="1" x14ac:dyDescent="0.2">
      <c r="H1040" s="5"/>
      <c r="I1040" s="5"/>
      <c r="J1040" s="5"/>
      <c r="N1040" s="5"/>
      <c r="O1040" s="5"/>
      <c r="P1040" s="5"/>
      <c r="T1040" s="5"/>
      <c r="U1040" s="5"/>
      <c r="V1040" s="5"/>
      <c r="W1040" s="5"/>
      <c r="X1040" s="5"/>
      <c r="Y1040" s="5"/>
      <c r="Z1040" s="5"/>
      <c r="AA1040" s="5"/>
      <c r="AB1040" s="5"/>
    </row>
    <row r="1041" spans="8:28" ht="15.75" customHeight="1" x14ac:dyDescent="0.2">
      <c r="H1041" s="5"/>
      <c r="I1041" s="5"/>
      <c r="J1041" s="5"/>
      <c r="N1041" s="5"/>
      <c r="O1041" s="5"/>
      <c r="P1041" s="5"/>
      <c r="T1041" s="5"/>
      <c r="U1041" s="5"/>
      <c r="V1041" s="5"/>
      <c r="W1041" s="5"/>
      <c r="X1041" s="5"/>
      <c r="Y1041" s="5"/>
      <c r="Z1041" s="5"/>
      <c r="AA1041" s="5"/>
      <c r="AB1041" s="5"/>
    </row>
    <row r="1042" spans="8:28" ht="15.75" customHeight="1" x14ac:dyDescent="0.2">
      <c r="H1042" s="5"/>
      <c r="I1042" s="5"/>
      <c r="J1042" s="5"/>
      <c r="N1042" s="5"/>
      <c r="O1042" s="5"/>
      <c r="P1042" s="5"/>
      <c r="T1042" s="5"/>
      <c r="U1042" s="5"/>
      <c r="V1042" s="5"/>
      <c r="W1042" s="5"/>
      <c r="X1042" s="5"/>
      <c r="Y1042" s="5"/>
      <c r="Z1042" s="5"/>
      <c r="AA1042" s="5"/>
      <c r="AB1042" s="5"/>
    </row>
    <row r="1043" spans="8:28" ht="15.75" customHeight="1" x14ac:dyDescent="0.2">
      <c r="H1043" s="5"/>
      <c r="I1043" s="5"/>
      <c r="J1043" s="5"/>
      <c r="N1043" s="5"/>
      <c r="O1043" s="5"/>
      <c r="P1043" s="5"/>
      <c r="T1043" s="5"/>
      <c r="U1043" s="5"/>
      <c r="V1043" s="5"/>
      <c r="W1043" s="5"/>
      <c r="X1043" s="5"/>
      <c r="Y1043" s="5"/>
      <c r="Z1043" s="5"/>
      <c r="AA1043" s="5"/>
      <c r="AB1043" s="5"/>
    </row>
    <row r="1044" spans="8:28" ht="15.75" customHeight="1" x14ac:dyDescent="0.2">
      <c r="H1044" s="5"/>
      <c r="I1044" s="5"/>
      <c r="J1044" s="5"/>
      <c r="N1044" s="5"/>
      <c r="O1044" s="5"/>
      <c r="P1044" s="5"/>
      <c r="T1044" s="5"/>
      <c r="U1044" s="5"/>
      <c r="V1044" s="5"/>
      <c r="W1044" s="5"/>
      <c r="X1044" s="5"/>
      <c r="Y1044" s="5"/>
      <c r="Z1044" s="5"/>
      <c r="AA1044" s="5"/>
      <c r="AB1044" s="5"/>
    </row>
    <row r="1045" spans="8:28" ht="15.75" customHeight="1" x14ac:dyDescent="0.2">
      <c r="H1045" s="5"/>
      <c r="I1045" s="5"/>
      <c r="J1045" s="5"/>
      <c r="N1045" s="5"/>
      <c r="O1045" s="5"/>
      <c r="P1045" s="5"/>
      <c r="T1045" s="5"/>
      <c r="U1045" s="5"/>
      <c r="V1045" s="5"/>
      <c r="W1045" s="5"/>
      <c r="X1045" s="5"/>
      <c r="Y1045" s="5"/>
      <c r="Z1045" s="5"/>
      <c r="AA1045" s="5"/>
      <c r="AB1045" s="5"/>
    </row>
    <row r="1046" spans="8:28" ht="15.75" customHeight="1" x14ac:dyDescent="0.2">
      <c r="H1046" s="5"/>
      <c r="I1046" s="5"/>
      <c r="J1046" s="5"/>
      <c r="N1046" s="5"/>
      <c r="O1046" s="5"/>
      <c r="P1046" s="5"/>
      <c r="T1046" s="5"/>
      <c r="U1046" s="5"/>
      <c r="V1046" s="5"/>
      <c r="W1046" s="5"/>
      <c r="X1046" s="5"/>
      <c r="Y1046" s="5"/>
      <c r="Z1046" s="5"/>
      <c r="AA1046" s="5"/>
      <c r="AB1046" s="5"/>
    </row>
    <row r="1047" spans="8:28" ht="15.75" customHeight="1" x14ac:dyDescent="0.2">
      <c r="H1047" s="5"/>
      <c r="I1047" s="5"/>
      <c r="J1047" s="5"/>
      <c r="N1047" s="5"/>
      <c r="O1047" s="5"/>
      <c r="P1047" s="5"/>
      <c r="T1047" s="5"/>
      <c r="U1047" s="5"/>
      <c r="V1047" s="5"/>
      <c r="W1047" s="5"/>
      <c r="X1047" s="5"/>
      <c r="Y1047" s="5"/>
      <c r="Z1047" s="5"/>
      <c r="AA1047" s="5"/>
      <c r="AB1047" s="5"/>
    </row>
    <row r="1048" spans="8:28" ht="15.75" customHeight="1" x14ac:dyDescent="0.2">
      <c r="H1048" s="5"/>
      <c r="I1048" s="5"/>
      <c r="J1048" s="5"/>
      <c r="N1048" s="5"/>
      <c r="O1048" s="5"/>
      <c r="P1048" s="5"/>
      <c r="T1048" s="5"/>
      <c r="U1048" s="5"/>
      <c r="V1048" s="5"/>
      <c r="W1048" s="5"/>
      <c r="X1048" s="5"/>
      <c r="Y1048" s="5"/>
      <c r="Z1048" s="5"/>
      <c r="AA1048" s="5"/>
      <c r="AB1048" s="5"/>
    </row>
    <row r="1049" spans="8:28" ht="15.75" customHeight="1" x14ac:dyDescent="0.2">
      <c r="H1049" s="5"/>
      <c r="I1049" s="5"/>
      <c r="J1049" s="5"/>
      <c r="N1049" s="5"/>
      <c r="O1049" s="5"/>
      <c r="P1049" s="5"/>
      <c r="T1049" s="5"/>
      <c r="U1049" s="5"/>
      <c r="V1049" s="5"/>
      <c r="W1049" s="5"/>
      <c r="X1049" s="5"/>
      <c r="Y1049" s="5"/>
      <c r="Z1049" s="5"/>
      <c r="AA1049" s="5"/>
      <c r="AB1049" s="5"/>
    </row>
    <row r="1050" spans="8:28" ht="15.75" customHeight="1" x14ac:dyDescent="0.2">
      <c r="H1050" s="5"/>
      <c r="I1050" s="5"/>
      <c r="J1050" s="5"/>
      <c r="N1050" s="5"/>
      <c r="O1050" s="5"/>
      <c r="P1050" s="5"/>
      <c r="T1050" s="5"/>
      <c r="U1050" s="5"/>
      <c r="V1050" s="5"/>
      <c r="W1050" s="5"/>
      <c r="X1050" s="5"/>
      <c r="Y1050" s="5"/>
      <c r="Z1050" s="5"/>
      <c r="AA1050" s="5"/>
      <c r="AB1050" s="5"/>
    </row>
    <row r="1051" spans="8:28" ht="15.75" customHeight="1" x14ac:dyDescent="0.2">
      <c r="H1051" s="5"/>
      <c r="I1051" s="5"/>
      <c r="J1051" s="5"/>
      <c r="N1051" s="5"/>
      <c r="O1051" s="5"/>
      <c r="P1051" s="5"/>
      <c r="T1051" s="5"/>
      <c r="U1051" s="5"/>
      <c r="V1051" s="5"/>
      <c r="W1051" s="5"/>
      <c r="X1051" s="5"/>
      <c r="Y1051" s="5"/>
      <c r="Z1051" s="5"/>
      <c r="AA1051" s="5"/>
      <c r="AB1051" s="5"/>
    </row>
    <row r="1052" spans="8:28" ht="15.75" customHeight="1" x14ac:dyDescent="0.2">
      <c r="H1052" s="5"/>
      <c r="I1052" s="5"/>
      <c r="J1052" s="5"/>
      <c r="N1052" s="5"/>
      <c r="O1052" s="5"/>
      <c r="P1052" s="5"/>
      <c r="T1052" s="5"/>
      <c r="U1052" s="5"/>
      <c r="V1052" s="5"/>
      <c r="W1052" s="5"/>
      <c r="X1052" s="5"/>
      <c r="Y1052" s="5"/>
      <c r="Z1052" s="5"/>
      <c r="AA1052" s="5"/>
      <c r="AB1052" s="5"/>
    </row>
    <row r="1053" spans="8:28" ht="15.75" customHeight="1" x14ac:dyDescent="0.2">
      <c r="H1053" s="5"/>
      <c r="I1053" s="5"/>
      <c r="J1053" s="5"/>
      <c r="N1053" s="5"/>
      <c r="O1053" s="5"/>
      <c r="P1053" s="5"/>
      <c r="T1053" s="5"/>
      <c r="U1053" s="5"/>
      <c r="V1053" s="5"/>
      <c r="W1053" s="5"/>
      <c r="X1053" s="5"/>
      <c r="Y1053" s="5"/>
      <c r="Z1053" s="5"/>
      <c r="AA1053" s="5"/>
      <c r="AB1053" s="5"/>
    </row>
    <row r="1054" spans="8:28" ht="15.75" customHeight="1" x14ac:dyDescent="0.2">
      <c r="H1054" s="5"/>
      <c r="I1054" s="5"/>
      <c r="J1054" s="5"/>
      <c r="N1054" s="5"/>
      <c r="O1054" s="5"/>
      <c r="P1054" s="5"/>
      <c r="T1054" s="5"/>
      <c r="U1054" s="5"/>
      <c r="V1054" s="5"/>
      <c r="W1054" s="5"/>
      <c r="X1054" s="5"/>
      <c r="Y1054" s="5"/>
      <c r="Z1054" s="5"/>
      <c r="AA1054" s="5"/>
      <c r="AB1054" s="5"/>
    </row>
    <row r="1055" spans="8:28" ht="15.75" customHeight="1" x14ac:dyDescent="0.2">
      <c r="H1055" s="5"/>
      <c r="I1055" s="5"/>
      <c r="J1055" s="5"/>
      <c r="N1055" s="5"/>
      <c r="O1055" s="5"/>
      <c r="P1055" s="5"/>
      <c r="T1055" s="5"/>
      <c r="U1055" s="5"/>
      <c r="V1055" s="5"/>
      <c r="W1055" s="5"/>
      <c r="X1055" s="5"/>
      <c r="Y1055" s="5"/>
      <c r="Z1055" s="5"/>
      <c r="AA1055" s="5"/>
      <c r="AB1055" s="5"/>
    </row>
    <row r="1056" spans="8:28" ht="15.75" customHeight="1" x14ac:dyDescent="0.2">
      <c r="H1056" s="5"/>
      <c r="I1056" s="5"/>
      <c r="J1056" s="5"/>
      <c r="N1056" s="5"/>
      <c r="O1056" s="5"/>
      <c r="P1056" s="5"/>
      <c r="T1056" s="5"/>
      <c r="U1056" s="5"/>
      <c r="V1056" s="5"/>
      <c r="W1056" s="5"/>
      <c r="X1056" s="5"/>
      <c r="Y1056" s="5"/>
      <c r="Z1056" s="5"/>
      <c r="AA1056" s="5"/>
      <c r="AB1056" s="5"/>
    </row>
    <row r="1057" spans="8:28" ht="15.75" customHeight="1" x14ac:dyDescent="0.2">
      <c r="H1057" s="5"/>
      <c r="I1057" s="5"/>
      <c r="J1057" s="5"/>
      <c r="N1057" s="5"/>
      <c r="O1057" s="5"/>
      <c r="P1057" s="5"/>
      <c r="T1057" s="5"/>
      <c r="U1057" s="5"/>
      <c r="V1057" s="5"/>
      <c r="W1057" s="5"/>
      <c r="X1057" s="5"/>
      <c r="Y1057" s="5"/>
      <c r="Z1057" s="5"/>
      <c r="AA1057" s="5"/>
      <c r="AB1057" s="5"/>
    </row>
    <row r="1058" spans="8:28" ht="15.75" customHeight="1" x14ac:dyDescent="0.2">
      <c r="H1058" s="5"/>
      <c r="I1058" s="5"/>
      <c r="J1058" s="5"/>
      <c r="N1058" s="5"/>
      <c r="O1058" s="5"/>
      <c r="P1058" s="5"/>
      <c r="T1058" s="5"/>
      <c r="U1058" s="5"/>
      <c r="V1058" s="5"/>
      <c r="W1058" s="5"/>
      <c r="X1058" s="5"/>
      <c r="Y1058" s="5"/>
      <c r="Z1058" s="5"/>
      <c r="AA1058" s="5"/>
      <c r="AB1058" s="5"/>
    </row>
    <row r="1059" spans="8:28" ht="15.75" customHeight="1" x14ac:dyDescent="0.2">
      <c r="H1059" s="5"/>
      <c r="I1059" s="5"/>
      <c r="J1059" s="5"/>
      <c r="N1059" s="5"/>
      <c r="O1059" s="5"/>
      <c r="P1059" s="5"/>
      <c r="T1059" s="5"/>
      <c r="U1059" s="5"/>
      <c r="V1059" s="5"/>
      <c r="W1059" s="5"/>
      <c r="X1059" s="5"/>
      <c r="Y1059" s="5"/>
      <c r="Z1059" s="5"/>
      <c r="AA1059" s="5"/>
      <c r="AB1059" s="5"/>
    </row>
    <row r="1060" spans="8:28" ht="15.75" customHeight="1" x14ac:dyDescent="0.2">
      <c r="H1060" s="5"/>
      <c r="I1060" s="5"/>
      <c r="J1060" s="5"/>
      <c r="N1060" s="5"/>
      <c r="O1060" s="5"/>
      <c r="P1060" s="5"/>
      <c r="T1060" s="5"/>
      <c r="U1060" s="5"/>
      <c r="V1060" s="5"/>
      <c r="W1060" s="5"/>
      <c r="X1060" s="5"/>
      <c r="Y1060" s="5"/>
      <c r="Z1060" s="5"/>
      <c r="AA1060" s="5"/>
      <c r="AB1060" s="5"/>
    </row>
    <row r="1061" spans="8:28" ht="15.75" customHeight="1" x14ac:dyDescent="0.2">
      <c r="H1061" s="5"/>
      <c r="I1061" s="5"/>
      <c r="J1061" s="5"/>
      <c r="N1061" s="5"/>
      <c r="O1061" s="5"/>
      <c r="P1061" s="5"/>
      <c r="T1061" s="5"/>
      <c r="U1061" s="5"/>
      <c r="V1061" s="5"/>
      <c r="W1061" s="5"/>
      <c r="X1061" s="5"/>
      <c r="Y1061" s="5"/>
      <c r="Z1061" s="5"/>
      <c r="AA1061" s="5"/>
      <c r="AB1061" s="5"/>
    </row>
    <row r="1062" spans="8:28" ht="15.75" customHeight="1" x14ac:dyDescent="0.2">
      <c r="H1062" s="5"/>
      <c r="I1062" s="5"/>
      <c r="J1062" s="5"/>
      <c r="N1062" s="5"/>
      <c r="O1062" s="5"/>
      <c r="P1062" s="5"/>
      <c r="T1062" s="5"/>
      <c r="U1062" s="5"/>
      <c r="V1062" s="5"/>
      <c r="W1062" s="5"/>
      <c r="X1062" s="5"/>
      <c r="Y1062" s="5"/>
      <c r="Z1062" s="5"/>
      <c r="AA1062" s="5"/>
      <c r="AB1062" s="5"/>
    </row>
    <row r="1063" spans="8:28" ht="15.75" customHeight="1" x14ac:dyDescent="0.2">
      <c r="H1063" s="5"/>
      <c r="I1063" s="5"/>
      <c r="J1063" s="5"/>
      <c r="N1063" s="5"/>
      <c r="O1063" s="5"/>
      <c r="P1063" s="5"/>
      <c r="T1063" s="5"/>
      <c r="U1063" s="5"/>
      <c r="V1063" s="5"/>
      <c r="W1063" s="5"/>
      <c r="X1063" s="5"/>
      <c r="Y1063" s="5"/>
      <c r="Z1063" s="5"/>
      <c r="AA1063" s="5"/>
      <c r="AB1063" s="5"/>
    </row>
    <row r="1064" spans="8:28" ht="15.75" customHeight="1" x14ac:dyDescent="0.2">
      <c r="H1064" s="5"/>
      <c r="I1064" s="5"/>
      <c r="J1064" s="5"/>
      <c r="N1064" s="5"/>
      <c r="O1064" s="5"/>
      <c r="P1064" s="5"/>
      <c r="T1064" s="5"/>
      <c r="U1064" s="5"/>
      <c r="V1064" s="5"/>
      <c r="W1064" s="5"/>
      <c r="X1064" s="5"/>
      <c r="Y1064" s="5"/>
      <c r="Z1064" s="5"/>
      <c r="AA1064" s="5"/>
      <c r="AB1064" s="5"/>
    </row>
    <row r="1065" spans="8:28" ht="15.75" customHeight="1" x14ac:dyDescent="0.2">
      <c r="H1065" s="5"/>
      <c r="I1065" s="5"/>
      <c r="J1065" s="5"/>
      <c r="N1065" s="5"/>
      <c r="O1065" s="5"/>
      <c r="P1065" s="5"/>
      <c r="T1065" s="5"/>
      <c r="U1065" s="5"/>
      <c r="V1065" s="5"/>
      <c r="W1065" s="5"/>
      <c r="X1065" s="5"/>
      <c r="Y1065" s="5"/>
      <c r="Z1065" s="5"/>
      <c r="AA1065" s="5"/>
      <c r="AB1065" s="5"/>
    </row>
    <row r="1066" spans="8:28" ht="15.75" customHeight="1" x14ac:dyDescent="0.2">
      <c r="H1066" s="5"/>
      <c r="I1066" s="5"/>
      <c r="J1066" s="5"/>
      <c r="N1066" s="5"/>
      <c r="O1066" s="5"/>
      <c r="P1066" s="5"/>
      <c r="T1066" s="5"/>
      <c r="U1066" s="5"/>
      <c r="V1066" s="5"/>
      <c r="W1066" s="5"/>
      <c r="X1066" s="5"/>
      <c r="Y1066" s="5"/>
      <c r="Z1066" s="5"/>
      <c r="AA1066" s="5"/>
      <c r="AB1066" s="5"/>
    </row>
    <row r="1067" spans="8:28" ht="15.75" customHeight="1" x14ac:dyDescent="0.2">
      <c r="H1067" s="5"/>
      <c r="I1067" s="5"/>
      <c r="J1067" s="5"/>
      <c r="N1067" s="5"/>
      <c r="O1067" s="5"/>
      <c r="P1067" s="5"/>
      <c r="T1067" s="5"/>
      <c r="U1067" s="5"/>
      <c r="V1067" s="5"/>
      <c r="W1067" s="5"/>
      <c r="X1067" s="5"/>
      <c r="Y1067" s="5"/>
      <c r="Z1067" s="5"/>
      <c r="AA1067" s="5"/>
      <c r="AB1067" s="5"/>
    </row>
    <row r="1068" spans="8:28" ht="15.75" customHeight="1" x14ac:dyDescent="0.2">
      <c r="H1068" s="5"/>
      <c r="I1068" s="5"/>
      <c r="J1068" s="5"/>
      <c r="N1068" s="5"/>
      <c r="O1068" s="5"/>
      <c r="P1068" s="5"/>
      <c r="T1068" s="5"/>
      <c r="U1068" s="5"/>
      <c r="V1068" s="5"/>
      <c r="W1068" s="5"/>
      <c r="X1068" s="5"/>
      <c r="Y1068" s="5"/>
      <c r="Z1068" s="5"/>
      <c r="AA1068" s="5"/>
      <c r="AB1068" s="5"/>
    </row>
    <row r="1069" spans="8:28" ht="15.75" customHeight="1" x14ac:dyDescent="0.2">
      <c r="H1069" s="5"/>
      <c r="I1069" s="5"/>
      <c r="J1069" s="5"/>
      <c r="N1069" s="5"/>
      <c r="O1069" s="5"/>
      <c r="P1069" s="5"/>
      <c r="T1069" s="5"/>
      <c r="U1069" s="5"/>
      <c r="V1069" s="5"/>
      <c r="W1069" s="5"/>
      <c r="X1069" s="5"/>
      <c r="Y1069" s="5"/>
      <c r="Z1069" s="5"/>
      <c r="AA1069" s="5"/>
      <c r="AB1069" s="5"/>
    </row>
    <row r="1070" spans="8:28" ht="15.75" customHeight="1" x14ac:dyDescent="0.2">
      <c r="H1070" s="5"/>
      <c r="I1070" s="5"/>
      <c r="J1070" s="5"/>
      <c r="N1070" s="5"/>
      <c r="O1070" s="5"/>
      <c r="P1070" s="5"/>
      <c r="T1070" s="5"/>
      <c r="U1070" s="5"/>
      <c r="V1070" s="5"/>
      <c r="W1070" s="5"/>
      <c r="X1070" s="5"/>
      <c r="Y1070" s="5"/>
      <c r="Z1070" s="5"/>
      <c r="AA1070" s="5"/>
      <c r="AB1070" s="5"/>
    </row>
    <row r="1071" spans="8:28" ht="15.75" customHeight="1" x14ac:dyDescent="0.2">
      <c r="H1071" s="5"/>
      <c r="I1071" s="5"/>
      <c r="J1071" s="5"/>
      <c r="N1071" s="5"/>
      <c r="O1071" s="5"/>
      <c r="P1071" s="5"/>
      <c r="T1071" s="5"/>
      <c r="U1071" s="5"/>
      <c r="V1071" s="5"/>
      <c r="W1071" s="5"/>
      <c r="X1071" s="5"/>
      <c r="Y1071" s="5"/>
      <c r="Z1071" s="5"/>
      <c r="AA1071" s="5"/>
      <c r="AB1071" s="5"/>
    </row>
    <row r="1072" spans="8:28" ht="15.75" customHeight="1" x14ac:dyDescent="0.2">
      <c r="H1072" s="5"/>
      <c r="I1072" s="5"/>
      <c r="J1072" s="5"/>
      <c r="N1072" s="5"/>
      <c r="O1072" s="5"/>
      <c r="P1072" s="5"/>
      <c r="T1072" s="5"/>
      <c r="U1072" s="5"/>
      <c r="V1072" s="5"/>
      <c r="W1072" s="5"/>
      <c r="X1072" s="5"/>
      <c r="Y1072" s="5"/>
      <c r="Z1072" s="5"/>
      <c r="AA1072" s="5"/>
      <c r="AB1072" s="5"/>
    </row>
    <row r="1073" spans="8:28" ht="15.75" customHeight="1" x14ac:dyDescent="0.2">
      <c r="H1073" s="5"/>
      <c r="I1073" s="5"/>
      <c r="J1073" s="5"/>
      <c r="N1073" s="5"/>
      <c r="O1073" s="5"/>
      <c r="P1073" s="5"/>
      <c r="T1073" s="5"/>
      <c r="U1073" s="5"/>
      <c r="V1073" s="5"/>
      <c r="W1073" s="5"/>
      <c r="X1073" s="5"/>
      <c r="Y1073" s="5"/>
      <c r="Z1073" s="5"/>
      <c r="AA1073" s="5"/>
      <c r="AB1073" s="5"/>
    </row>
    <row r="1074" spans="8:28" ht="15.75" customHeight="1" x14ac:dyDescent="0.2">
      <c r="H1074" s="5"/>
      <c r="I1074" s="5"/>
      <c r="J1074" s="5"/>
      <c r="N1074" s="5"/>
      <c r="O1074" s="5"/>
      <c r="P1074" s="5"/>
      <c r="T1074" s="5"/>
      <c r="U1074" s="5"/>
      <c r="V1074" s="5"/>
      <c r="W1074" s="5"/>
      <c r="X1074" s="5"/>
      <c r="Y1074" s="5"/>
      <c r="Z1074" s="5"/>
      <c r="AA1074" s="5"/>
      <c r="AB1074" s="5"/>
    </row>
    <row r="1075" spans="8:28" ht="15.75" customHeight="1" x14ac:dyDescent="0.2">
      <c r="H1075" s="5"/>
      <c r="I1075" s="5"/>
      <c r="J1075" s="5"/>
      <c r="N1075" s="5"/>
      <c r="O1075" s="5"/>
      <c r="P1075" s="5"/>
      <c r="T1075" s="5"/>
      <c r="U1075" s="5"/>
      <c r="V1075" s="5"/>
      <c r="W1075" s="5"/>
      <c r="X1075" s="5"/>
      <c r="Y1075" s="5"/>
      <c r="Z1075" s="5"/>
      <c r="AA1075" s="5"/>
      <c r="AB1075" s="5"/>
    </row>
    <row r="1076" spans="8:28" ht="15.75" customHeight="1" x14ac:dyDescent="0.2">
      <c r="H1076" s="5"/>
      <c r="I1076" s="5"/>
      <c r="J1076" s="5"/>
      <c r="N1076" s="5"/>
      <c r="O1076" s="5"/>
      <c r="P1076" s="5"/>
      <c r="T1076" s="5"/>
      <c r="U1076" s="5"/>
      <c r="V1076" s="5"/>
      <c r="W1076" s="5"/>
      <c r="X1076" s="5"/>
      <c r="Y1076" s="5"/>
      <c r="Z1076" s="5"/>
      <c r="AA1076" s="5"/>
      <c r="AB1076" s="5"/>
    </row>
  </sheetData>
  <mergeCells count="27">
    <mergeCell ref="A260:C260"/>
    <mergeCell ref="H260:J260"/>
    <mergeCell ref="K7:P7"/>
    <mergeCell ref="A1:E1"/>
    <mergeCell ref="A7:A9"/>
    <mergeCell ref="B7:B9"/>
    <mergeCell ref="C7:C9"/>
    <mergeCell ref="D7:D9"/>
    <mergeCell ref="E7:J7"/>
    <mergeCell ref="A219:D219"/>
    <mergeCell ref="A255:C255"/>
    <mergeCell ref="A256:C256"/>
    <mergeCell ref="K8:M8"/>
    <mergeCell ref="N8:P8"/>
    <mergeCell ref="E8:G8"/>
    <mergeCell ref="H8:J8"/>
    <mergeCell ref="E91:G92"/>
    <mergeCell ref="H91:J92"/>
    <mergeCell ref="A135:D135"/>
    <mergeCell ref="Q7:V7"/>
    <mergeCell ref="W7:Z7"/>
    <mergeCell ref="AA7:AA9"/>
    <mergeCell ref="Q8:S8"/>
    <mergeCell ref="T8:V8"/>
    <mergeCell ref="W8:W9"/>
    <mergeCell ref="X8:X9"/>
    <mergeCell ref="Y8:Z8"/>
  </mergeCells>
  <phoneticPr fontId="41" type="noConversion"/>
  <pageMargins left="0" right="0" top="0.35433070866141736" bottom="0.35433070866141736" header="0" footer="0"/>
  <pageSetup paperSize="9" scale="3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98"/>
  <sheetViews>
    <sheetView topLeftCell="B1" workbookViewId="0">
      <selection activeCell="G108" sqref="G108"/>
    </sheetView>
  </sheetViews>
  <sheetFormatPr baseColWidth="10" defaultColWidth="14.5" defaultRowHeight="15" customHeight="1" x14ac:dyDescent="0.2"/>
  <cols>
    <col min="1" max="1" width="16.83203125" hidden="1" customWidth="1"/>
    <col min="2" max="2" width="13.83203125" customWidth="1"/>
    <col min="3" max="3" width="42.6640625" style="374" customWidth="1"/>
    <col min="4" max="4" width="16.5" style="374" customWidth="1"/>
    <col min="5" max="5" width="30.1640625" style="374" customWidth="1"/>
    <col min="6" max="6" width="23" customWidth="1"/>
    <col min="7" max="7" width="20.33203125" style="374" customWidth="1"/>
    <col min="8" max="8" width="23.1640625" style="374" customWidth="1"/>
    <col min="9" max="9" width="28.33203125" style="374" customWidth="1"/>
    <col min="10" max="10" width="18.83203125" style="374" customWidth="1"/>
    <col min="11" max="11" width="17.33203125" customWidth="1"/>
    <col min="12" max="26" width="8.6640625" customWidth="1"/>
  </cols>
  <sheetData>
    <row r="1" spans="1:26" ht="14.25" customHeight="1" x14ac:dyDescent="0.2">
      <c r="A1" s="326"/>
      <c r="B1" s="326"/>
      <c r="C1" s="371"/>
      <c r="D1" s="376"/>
      <c r="E1" s="371"/>
      <c r="F1" s="327"/>
      <c r="G1" s="371"/>
      <c r="H1" s="371"/>
      <c r="I1" s="381"/>
      <c r="J1" s="394" t="s">
        <v>318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">
      <c r="A2" s="326"/>
      <c r="B2" s="326"/>
      <c r="C2" s="371"/>
      <c r="D2" s="376"/>
      <c r="E2" s="371"/>
      <c r="F2" s="327"/>
      <c r="G2" s="371"/>
      <c r="H2" s="455" t="s">
        <v>319</v>
      </c>
      <c r="I2" s="404"/>
      <c r="J2" s="40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">
      <c r="A3" s="326"/>
      <c r="B3" s="326"/>
      <c r="C3" s="371"/>
      <c r="D3" s="376"/>
      <c r="E3" s="371"/>
      <c r="F3" s="327"/>
      <c r="G3" s="371"/>
      <c r="H3" s="371"/>
      <c r="I3" s="381"/>
      <c r="J3" s="381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25">
      <c r="A4" s="326"/>
      <c r="B4" s="456" t="s">
        <v>320</v>
      </c>
      <c r="C4" s="404"/>
      <c r="D4" s="404"/>
      <c r="E4" s="404"/>
      <c r="F4" s="404"/>
      <c r="G4" s="404"/>
      <c r="H4" s="404"/>
      <c r="I4" s="404"/>
      <c r="J4" s="40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25">
      <c r="A5" s="326"/>
      <c r="B5" s="456" t="s">
        <v>321</v>
      </c>
      <c r="C5" s="404"/>
      <c r="D5" s="404"/>
      <c r="E5" s="404"/>
      <c r="F5" s="404"/>
      <c r="G5" s="404"/>
      <c r="H5" s="404"/>
      <c r="I5" s="404"/>
      <c r="J5" s="40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25">
      <c r="A6" s="326"/>
      <c r="B6" s="456" t="s">
        <v>600</v>
      </c>
      <c r="C6" s="404"/>
      <c r="D6" s="404"/>
      <c r="E6" s="404"/>
      <c r="F6" s="404"/>
      <c r="G6" s="404"/>
      <c r="H6" s="404"/>
      <c r="I6" s="404"/>
      <c r="J6" s="40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25">
      <c r="A7" s="326"/>
      <c r="B7" s="457" t="s">
        <v>322</v>
      </c>
      <c r="C7" s="404"/>
      <c r="D7" s="404"/>
      <c r="E7" s="404"/>
      <c r="F7" s="404"/>
      <c r="G7" s="404"/>
      <c r="H7" s="404"/>
      <c r="I7" s="404"/>
      <c r="J7" s="40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">
      <c r="A8" s="326"/>
      <c r="B8" s="326"/>
      <c r="C8" s="371"/>
      <c r="D8" s="376"/>
      <c r="E8" s="371"/>
      <c r="F8" s="327"/>
      <c r="G8" s="371"/>
      <c r="H8" s="371"/>
      <c r="I8" s="381"/>
      <c r="J8" s="381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2">
      <c r="A9" s="15"/>
      <c r="B9" s="458" t="s">
        <v>323</v>
      </c>
      <c r="C9" s="459"/>
      <c r="D9" s="460"/>
      <c r="E9" s="461" t="s">
        <v>324</v>
      </c>
      <c r="F9" s="459"/>
      <c r="G9" s="459"/>
      <c r="H9" s="459"/>
      <c r="I9" s="459"/>
      <c r="J9" s="460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80" x14ac:dyDescent="0.2">
      <c r="A10" s="385" t="s">
        <v>325</v>
      </c>
      <c r="B10" s="390" t="s">
        <v>326</v>
      </c>
      <c r="C10" s="390" t="s">
        <v>327</v>
      </c>
      <c r="D10" s="391" t="s">
        <v>328</v>
      </c>
      <c r="E10" s="390" t="s">
        <v>329</v>
      </c>
      <c r="F10" s="391" t="s">
        <v>330</v>
      </c>
      <c r="G10" s="390" t="s">
        <v>331</v>
      </c>
      <c r="H10" s="390" t="s">
        <v>332</v>
      </c>
      <c r="I10" s="390" t="s">
        <v>333</v>
      </c>
      <c r="J10" s="390" t="s">
        <v>334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80" x14ac:dyDescent="0.2">
      <c r="A11" s="386"/>
      <c r="B11" s="338" t="s">
        <v>90</v>
      </c>
      <c r="C11" s="367" t="s">
        <v>340</v>
      </c>
      <c r="D11" s="368">
        <v>58500</v>
      </c>
      <c r="E11" s="367" t="s">
        <v>601</v>
      </c>
      <c r="F11" s="341" t="s">
        <v>552</v>
      </c>
      <c r="G11" s="368">
        <v>58500</v>
      </c>
      <c r="H11" s="341" t="s">
        <v>545</v>
      </c>
      <c r="I11" s="370" t="s">
        <v>627</v>
      </c>
      <c r="J11" s="368">
        <v>58500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87" customHeight="1" x14ac:dyDescent="0.2">
      <c r="A12" s="386"/>
      <c r="B12" s="338" t="s">
        <v>92</v>
      </c>
      <c r="C12" s="341" t="s">
        <v>342</v>
      </c>
      <c r="D12" s="368">
        <v>44000</v>
      </c>
      <c r="E12" s="341" t="s">
        <v>606</v>
      </c>
      <c r="F12" s="341" t="s">
        <v>550</v>
      </c>
      <c r="G12" s="368">
        <v>44000</v>
      </c>
      <c r="H12" s="341" t="s">
        <v>545</v>
      </c>
      <c r="I12" s="370" t="s">
        <v>546</v>
      </c>
      <c r="J12" s="368">
        <v>44000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99" customHeight="1" x14ac:dyDescent="0.2">
      <c r="A13" s="386"/>
      <c r="B13" s="338" t="s">
        <v>93</v>
      </c>
      <c r="C13" s="370" t="s">
        <v>343</v>
      </c>
      <c r="D13" s="369">
        <v>44000</v>
      </c>
      <c r="E13" s="341" t="s">
        <v>603</v>
      </c>
      <c r="F13" s="341" t="s">
        <v>549</v>
      </c>
      <c r="G13" s="369">
        <v>44000</v>
      </c>
      <c r="H13" s="341" t="s">
        <v>545</v>
      </c>
      <c r="I13" s="370" t="s">
        <v>547</v>
      </c>
      <c r="J13" s="369">
        <v>44000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85" customHeight="1" x14ac:dyDescent="0.2">
      <c r="A14" s="386"/>
      <c r="B14" s="338" t="s">
        <v>452</v>
      </c>
      <c r="C14" s="370" t="s">
        <v>344</v>
      </c>
      <c r="D14" s="369">
        <v>44000</v>
      </c>
      <c r="E14" s="341" t="s">
        <v>602</v>
      </c>
      <c r="F14" s="341" t="s">
        <v>548</v>
      </c>
      <c r="G14" s="369">
        <v>44000</v>
      </c>
      <c r="H14" s="341" t="s">
        <v>545</v>
      </c>
      <c r="I14" s="370" t="s">
        <v>553</v>
      </c>
      <c r="J14" s="369">
        <v>44000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80" x14ac:dyDescent="0.2">
      <c r="A15" s="386"/>
      <c r="B15" s="338" t="s">
        <v>453</v>
      </c>
      <c r="C15" s="370" t="s">
        <v>345</v>
      </c>
      <c r="D15" s="369">
        <v>36000</v>
      </c>
      <c r="E15" s="341" t="s">
        <v>607</v>
      </c>
      <c r="F15" s="341" t="s">
        <v>554</v>
      </c>
      <c r="G15" s="369">
        <v>36000</v>
      </c>
      <c r="H15" s="341" t="s">
        <v>545</v>
      </c>
      <c r="I15" s="370" t="s">
        <v>555</v>
      </c>
      <c r="J15" s="369">
        <v>36000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98" customHeight="1" x14ac:dyDescent="0.2">
      <c r="A16" s="386"/>
      <c r="B16" s="338" t="s">
        <v>454</v>
      </c>
      <c r="C16" s="370" t="s">
        <v>346</v>
      </c>
      <c r="D16" s="369">
        <v>36000</v>
      </c>
      <c r="E16" s="341" t="s">
        <v>604</v>
      </c>
      <c r="F16" s="341" t="s">
        <v>556</v>
      </c>
      <c r="G16" s="369">
        <v>36000</v>
      </c>
      <c r="H16" s="341" t="s">
        <v>545</v>
      </c>
      <c r="I16" s="370" t="s">
        <v>557</v>
      </c>
      <c r="J16" s="369">
        <v>36000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98" customHeight="1" x14ac:dyDescent="0.2">
      <c r="A17" s="386"/>
      <c r="B17" s="338" t="s">
        <v>455</v>
      </c>
      <c r="C17" s="341" t="s">
        <v>341</v>
      </c>
      <c r="D17" s="368">
        <v>18000</v>
      </c>
      <c r="E17" s="341" t="s">
        <v>605</v>
      </c>
      <c r="F17" s="341" t="s">
        <v>551</v>
      </c>
      <c r="G17" s="368">
        <v>18000</v>
      </c>
      <c r="H17" s="341" t="s">
        <v>545</v>
      </c>
      <c r="I17" s="370" t="s">
        <v>628</v>
      </c>
      <c r="J17" s="368">
        <v>18000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1" customHeight="1" x14ac:dyDescent="0.2">
      <c r="A18" s="386"/>
      <c r="B18" s="338" t="s">
        <v>100</v>
      </c>
      <c r="C18" s="370" t="s">
        <v>347</v>
      </c>
      <c r="D18" s="369">
        <v>61710</v>
      </c>
      <c r="E18" s="341" t="s">
        <v>348</v>
      </c>
      <c r="F18" s="339"/>
      <c r="G18" s="369">
        <v>61710</v>
      </c>
      <c r="H18" s="341"/>
      <c r="I18" s="370" t="s">
        <v>629</v>
      </c>
      <c r="J18" s="369">
        <v>61710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79" customHeight="1" x14ac:dyDescent="0.2">
      <c r="A19" s="386"/>
      <c r="B19" s="338" t="s">
        <v>103</v>
      </c>
      <c r="C19" s="370" t="s">
        <v>349</v>
      </c>
      <c r="D19" s="369">
        <v>22500</v>
      </c>
      <c r="E19" s="341" t="s">
        <v>608</v>
      </c>
      <c r="F19" s="341" t="s">
        <v>558</v>
      </c>
      <c r="G19" s="369">
        <v>22500</v>
      </c>
      <c r="H19" s="341"/>
      <c r="I19" s="370" t="s">
        <v>630</v>
      </c>
      <c r="J19" s="369">
        <v>22500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43" customHeight="1" x14ac:dyDescent="0.2">
      <c r="A20" s="386"/>
      <c r="B20" s="340" t="s">
        <v>133</v>
      </c>
      <c r="C20" s="370" t="s">
        <v>350</v>
      </c>
      <c r="D20" s="369">
        <v>14400</v>
      </c>
      <c r="E20" s="341" t="s">
        <v>613</v>
      </c>
      <c r="F20" s="339" t="s">
        <v>577</v>
      </c>
      <c r="G20" s="369">
        <v>14400</v>
      </c>
      <c r="H20" s="341" t="s">
        <v>351</v>
      </c>
      <c r="I20" s="379" t="s">
        <v>559</v>
      </c>
      <c r="J20" s="369">
        <v>14400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60" customHeight="1" x14ac:dyDescent="0.2">
      <c r="A21" s="386"/>
      <c r="B21" s="340" t="s">
        <v>134</v>
      </c>
      <c r="C21" s="370" t="s">
        <v>352</v>
      </c>
      <c r="D21" s="369">
        <v>16800</v>
      </c>
      <c r="E21" s="341" t="s">
        <v>613</v>
      </c>
      <c r="F21" s="339" t="s">
        <v>577</v>
      </c>
      <c r="G21" s="369">
        <v>16800</v>
      </c>
      <c r="H21" s="341" t="s">
        <v>351</v>
      </c>
      <c r="I21" s="379" t="s">
        <v>559</v>
      </c>
      <c r="J21" s="369">
        <v>16800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45" customHeight="1" x14ac:dyDescent="0.2">
      <c r="A22" s="386"/>
      <c r="B22" s="340" t="s">
        <v>135</v>
      </c>
      <c r="C22" s="370" t="s">
        <v>353</v>
      </c>
      <c r="D22" s="369">
        <v>6400</v>
      </c>
      <c r="E22" s="341" t="s">
        <v>612</v>
      </c>
      <c r="F22" s="339" t="s">
        <v>576</v>
      </c>
      <c r="G22" s="369">
        <v>6400</v>
      </c>
      <c r="H22" s="341" t="s">
        <v>578</v>
      </c>
      <c r="I22" s="379" t="s">
        <v>575</v>
      </c>
      <c r="J22" s="369">
        <v>6400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45" customHeight="1" x14ac:dyDescent="0.2">
      <c r="A23" s="386"/>
      <c r="B23" s="340" t="s">
        <v>464</v>
      </c>
      <c r="C23" s="370" t="s">
        <v>354</v>
      </c>
      <c r="D23" s="369">
        <v>6400</v>
      </c>
      <c r="E23" s="341" t="s">
        <v>612</v>
      </c>
      <c r="F23" s="395" t="s">
        <v>576</v>
      </c>
      <c r="G23" s="369">
        <v>6400</v>
      </c>
      <c r="H23" s="341" t="s">
        <v>578</v>
      </c>
      <c r="I23" s="379" t="s">
        <v>575</v>
      </c>
      <c r="J23" s="369">
        <v>6400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63" customHeight="1" x14ac:dyDescent="0.2">
      <c r="A24" s="386"/>
      <c r="B24" s="340" t="s">
        <v>465</v>
      </c>
      <c r="C24" s="370" t="s">
        <v>355</v>
      </c>
      <c r="D24" s="369">
        <v>2900</v>
      </c>
      <c r="E24" s="341" t="s">
        <v>612</v>
      </c>
      <c r="F24" s="395" t="s">
        <v>576</v>
      </c>
      <c r="G24" s="369">
        <v>2900</v>
      </c>
      <c r="H24" s="341" t="s">
        <v>578</v>
      </c>
      <c r="I24" s="379" t="s">
        <v>575</v>
      </c>
      <c r="J24" s="369">
        <v>2900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45" customHeight="1" x14ac:dyDescent="0.2">
      <c r="A25" s="386"/>
      <c r="B25" s="340" t="s">
        <v>466</v>
      </c>
      <c r="C25" s="370" t="s">
        <v>356</v>
      </c>
      <c r="D25" s="369">
        <v>4300</v>
      </c>
      <c r="E25" s="341" t="s">
        <v>612</v>
      </c>
      <c r="F25" s="395" t="s">
        <v>576</v>
      </c>
      <c r="G25" s="369">
        <v>4300</v>
      </c>
      <c r="H25" s="341" t="s">
        <v>578</v>
      </c>
      <c r="I25" s="379" t="s">
        <v>575</v>
      </c>
      <c r="J25" s="369">
        <v>4300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45" customHeight="1" x14ac:dyDescent="0.2">
      <c r="A26" s="386"/>
      <c r="B26" s="340" t="s">
        <v>467</v>
      </c>
      <c r="C26" s="370" t="s">
        <v>357</v>
      </c>
      <c r="D26" s="369">
        <v>6800</v>
      </c>
      <c r="E26" s="341" t="s">
        <v>612</v>
      </c>
      <c r="F26" s="395" t="s">
        <v>576</v>
      </c>
      <c r="G26" s="369">
        <v>6800</v>
      </c>
      <c r="H26" s="341" t="s">
        <v>578</v>
      </c>
      <c r="I26" s="379" t="s">
        <v>575</v>
      </c>
      <c r="J26" s="369">
        <v>6800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45" customHeight="1" x14ac:dyDescent="0.2">
      <c r="A27" s="386"/>
      <c r="B27" s="340" t="s">
        <v>468</v>
      </c>
      <c r="C27" s="370" t="s">
        <v>358</v>
      </c>
      <c r="D27" s="369">
        <v>1335</v>
      </c>
      <c r="E27" s="341" t="s">
        <v>612</v>
      </c>
      <c r="F27" s="395" t="s">
        <v>576</v>
      </c>
      <c r="G27" s="369">
        <v>1335</v>
      </c>
      <c r="H27" s="341" t="s">
        <v>578</v>
      </c>
      <c r="I27" s="379" t="s">
        <v>575</v>
      </c>
      <c r="J27" s="369">
        <v>1335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45" customHeight="1" x14ac:dyDescent="0.2">
      <c r="A28" s="386"/>
      <c r="B28" s="340" t="s">
        <v>469</v>
      </c>
      <c r="C28" s="370" t="s">
        <v>359</v>
      </c>
      <c r="D28" s="369">
        <v>3720</v>
      </c>
      <c r="E28" s="341" t="s">
        <v>612</v>
      </c>
      <c r="F28" s="395" t="s">
        <v>576</v>
      </c>
      <c r="G28" s="369">
        <v>3720</v>
      </c>
      <c r="H28" s="341" t="s">
        <v>578</v>
      </c>
      <c r="I28" s="379" t="s">
        <v>575</v>
      </c>
      <c r="J28" s="369">
        <v>3720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45" customHeight="1" x14ac:dyDescent="0.2">
      <c r="A29" s="386"/>
      <c r="B29" s="340" t="s">
        <v>470</v>
      </c>
      <c r="C29" s="370" t="s">
        <v>360</v>
      </c>
      <c r="D29" s="369">
        <v>1800</v>
      </c>
      <c r="E29" s="341" t="s">
        <v>612</v>
      </c>
      <c r="F29" s="395" t="s">
        <v>576</v>
      </c>
      <c r="G29" s="369">
        <v>1800</v>
      </c>
      <c r="H29" s="341" t="s">
        <v>578</v>
      </c>
      <c r="I29" s="379" t="s">
        <v>575</v>
      </c>
      <c r="J29" s="369">
        <v>1800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45" customHeight="1" x14ac:dyDescent="0.2">
      <c r="A30" s="386"/>
      <c r="B30" s="340" t="s">
        <v>471</v>
      </c>
      <c r="C30" s="370" t="s">
        <v>361</v>
      </c>
      <c r="D30" s="369">
        <v>1040</v>
      </c>
      <c r="E30" s="341" t="s">
        <v>612</v>
      </c>
      <c r="F30" s="395" t="s">
        <v>576</v>
      </c>
      <c r="G30" s="369">
        <v>1040</v>
      </c>
      <c r="H30" s="341" t="s">
        <v>578</v>
      </c>
      <c r="I30" s="379" t="s">
        <v>575</v>
      </c>
      <c r="J30" s="369">
        <v>1040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45" customHeight="1" x14ac:dyDescent="0.2">
      <c r="A31" s="386"/>
      <c r="B31" s="340" t="s">
        <v>472</v>
      </c>
      <c r="C31" s="370" t="s">
        <v>362</v>
      </c>
      <c r="D31" s="369">
        <v>2960</v>
      </c>
      <c r="E31" s="341" t="s">
        <v>612</v>
      </c>
      <c r="F31" s="395" t="s">
        <v>576</v>
      </c>
      <c r="G31" s="369">
        <v>2960</v>
      </c>
      <c r="H31" s="341" t="s">
        <v>578</v>
      </c>
      <c r="I31" s="379" t="s">
        <v>575</v>
      </c>
      <c r="J31" s="369">
        <v>2960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45" customHeight="1" x14ac:dyDescent="0.2">
      <c r="A32" s="386"/>
      <c r="B32" s="340" t="s">
        <v>473</v>
      </c>
      <c r="C32" s="370" t="s">
        <v>363</v>
      </c>
      <c r="D32" s="369">
        <v>6300</v>
      </c>
      <c r="E32" s="341" t="s">
        <v>612</v>
      </c>
      <c r="F32" s="395" t="s">
        <v>576</v>
      </c>
      <c r="G32" s="369">
        <v>6300</v>
      </c>
      <c r="H32" s="341" t="s">
        <v>578</v>
      </c>
      <c r="I32" s="379" t="s">
        <v>575</v>
      </c>
      <c r="J32" s="369">
        <v>6300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45" customHeight="1" x14ac:dyDescent="0.2">
      <c r="A33" s="386"/>
      <c r="B33" s="340" t="s">
        <v>474</v>
      </c>
      <c r="C33" s="370" t="s">
        <v>364</v>
      </c>
      <c r="D33" s="369">
        <v>960</v>
      </c>
      <c r="E33" s="341" t="s">
        <v>613</v>
      </c>
      <c r="F33" s="395" t="s">
        <v>577</v>
      </c>
      <c r="G33" s="369">
        <v>960</v>
      </c>
      <c r="H33" s="341" t="s">
        <v>351</v>
      </c>
      <c r="I33" s="379" t="s">
        <v>559</v>
      </c>
      <c r="J33" s="369">
        <v>960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45" customHeight="1" x14ac:dyDescent="0.2">
      <c r="A34" s="386"/>
      <c r="B34" s="340" t="s">
        <v>475</v>
      </c>
      <c r="C34" s="370" t="s">
        <v>365</v>
      </c>
      <c r="D34" s="369">
        <v>480</v>
      </c>
      <c r="E34" s="341" t="s">
        <v>612</v>
      </c>
      <c r="F34" s="395" t="s">
        <v>576</v>
      </c>
      <c r="G34" s="369">
        <v>480</v>
      </c>
      <c r="H34" s="341" t="s">
        <v>578</v>
      </c>
      <c r="I34" s="379" t="s">
        <v>575</v>
      </c>
      <c r="J34" s="369">
        <v>480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45" customHeight="1" x14ac:dyDescent="0.2">
      <c r="A35" s="386"/>
      <c r="B35" s="340" t="s">
        <v>476</v>
      </c>
      <c r="C35" s="370" t="s">
        <v>366</v>
      </c>
      <c r="D35" s="369">
        <v>810</v>
      </c>
      <c r="E35" s="341" t="s">
        <v>612</v>
      </c>
      <c r="F35" s="395" t="s">
        <v>576</v>
      </c>
      <c r="G35" s="369">
        <v>810</v>
      </c>
      <c r="H35" s="341" t="s">
        <v>578</v>
      </c>
      <c r="I35" s="379" t="s">
        <v>575</v>
      </c>
      <c r="J35" s="369">
        <v>810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45" customHeight="1" x14ac:dyDescent="0.2">
      <c r="A36" s="386"/>
      <c r="B36" s="340" t="s">
        <v>477</v>
      </c>
      <c r="C36" s="370" t="s">
        <v>367</v>
      </c>
      <c r="D36" s="369">
        <v>2080</v>
      </c>
      <c r="E36" s="341" t="s">
        <v>612</v>
      </c>
      <c r="F36" s="395" t="s">
        <v>576</v>
      </c>
      <c r="G36" s="369">
        <v>2080</v>
      </c>
      <c r="H36" s="341" t="s">
        <v>578</v>
      </c>
      <c r="I36" s="379" t="s">
        <v>575</v>
      </c>
      <c r="J36" s="369">
        <v>2080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45" customHeight="1" x14ac:dyDescent="0.2">
      <c r="A37" s="386"/>
      <c r="B37" s="340" t="s">
        <v>478</v>
      </c>
      <c r="C37" s="370" t="s">
        <v>368</v>
      </c>
      <c r="D37" s="369">
        <v>1340</v>
      </c>
      <c r="E37" s="341" t="s">
        <v>612</v>
      </c>
      <c r="F37" s="395" t="s">
        <v>576</v>
      </c>
      <c r="G37" s="369">
        <v>1340</v>
      </c>
      <c r="H37" s="341" t="s">
        <v>578</v>
      </c>
      <c r="I37" s="379" t="s">
        <v>575</v>
      </c>
      <c r="J37" s="369">
        <v>1340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45" customHeight="1" x14ac:dyDescent="0.2">
      <c r="A38" s="386"/>
      <c r="B38" s="340" t="s">
        <v>479</v>
      </c>
      <c r="C38" s="382" t="s">
        <v>566</v>
      </c>
      <c r="D38" s="369">
        <v>7360</v>
      </c>
      <c r="E38" s="341" t="s">
        <v>614</v>
      </c>
      <c r="F38" s="397" t="s">
        <v>567</v>
      </c>
      <c r="G38" s="369">
        <v>7360</v>
      </c>
      <c r="H38" s="341" t="s">
        <v>568</v>
      </c>
      <c r="I38" s="379" t="s">
        <v>569</v>
      </c>
      <c r="J38" s="369">
        <v>7360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45" customHeight="1" x14ac:dyDescent="0.2">
      <c r="A39" s="386"/>
      <c r="B39" s="340" t="s">
        <v>480</v>
      </c>
      <c r="C39" s="370" t="s">
        <v>370</v>
      </c>
      <c r="D39" s="369">
        <v>2000</v>
      </c>
      <c r="E39" s="383" t="s">
        <v>614</v>
      </c>
      <c r="F39" s="397" t="s">
        <v>567</v>
      </c>
      <c r="G39" s="369">
        <v>2000</v>
      </c>
      <c r="H39" s="341" t="s">
        <v>568</v>
      </c>
      <c r="I39" s="379" t="s">
        <v>569</v>
      </c>
      <c r="J39" s="369">
        <v>2000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45" customHeight="1" x14ac:dyDescent="0.2">
      <c r="A40" s="386"/>
      <c r="B40" s="340" t="s">
        <v>481</v>
      </c>
      <c r="C40" s="370" t="s">
        <v>371</v>
      </c>
      <c r="D40" s="369">
        <v>1900</v>
      </c>
      <c r="E40" s="341" t="s">
        <v>614</v>
      </c>
      <c r="F40" s="397" t="s">
        <v>567</v>
      </c>
      <c r="G40" s="369">
        <v>1900</v>
      </c>
      <c r="H40" s="341" t="s">
        <v>568</v>
      </c>
      <c r="I40" s="379" t="s">
        <v>569</v>
      </c>
      <c r="J40" s="369">
        <v>1900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45" customHeight="1" x14ac:dyDescent="0.2">
      <c r="A41" s="386"/>
      <c r="B41" s="340" t="s">
        <v>482</v>
      </c>
      <c r="C41" s="370" t="s">
        <v>372</v>
      </c>
      <c r="D41" s="369">
        <v>2300</v>
      </c>
      <c r="E41" s="341" t="s">
        <v>614</v>
      </c>
      <c r="F41" s="397" t="s">
        <v>567</v>
      </c>
      <c r="G41" s="369">
        <v>2300</v>
      </c>
      <c r="H41" s="341" t="s">
        <v>568</v>
      </c>
      <c r="I41" s="379" t="s">
        <v>569</v>
      </c>
      <c r="J41" s="369">
        <v>2300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45" customHeight="1" x14ac:dyDescent="0.2">
      <c r="A42" s="386"/>
      <c r="B42" s="340" t="s">
        <v>483</v>
      </c>
      <c r="C42" s="370" t="s">
        <v>373</v>
      </c>
      <c r="D42" s="369">
        <v>720</v>
      </c>
      <c r="E42" s="370" t="s">
        <v>614</v>
      </c>
      <c r="F42" s="397" t="s">
        <v>567</v>
      </c>
      <c r="G42" s="369">
        <v>720</v>
      </c>
      <c r="H42" s="341" t="s">
        <v>568</v>
      </c>
      <c r="I42" s="379" t="s">
        <v>569</v>
      </c>
      <c r="J42" s="369">
        <v>720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45" customHeight="1" x14ac:dyDescent="0.2">
      <c r="A43" s="386"/>
      <c r="B43" s="340" t="s">
        <v>484</v>
      </c>
      <c r="C43" s="370" t="s">
        <v>374</v>
      </c>
      <c r="D43" s="369">
        <v>3500</v>
      </c>
      <c r="E43" s="341" t="s">
        <v>613</v>
      </c>
      <c r="F43" s="395" t="s">
        <v>577</v>
      </c>
      <c r="G43" s="369">
        <v>3500</v>
      </c>
      <c r="H43" s="341" t="s">
        <v>351</v>
      </c>
      <c r="I43" s="379" t="s">
        <v>559</v>
      </c>
      <c r="J43" s="369">
        <v>3500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45" customHeight="1" x14ac:dyDescent="0.2">
      <c r="A44" s="386"/>
      <c r="B44" s="340" t="s">
        <v>485</v>
      </c>
      <c r="C44" s="370" t="s">
        <v>375</v>
      </c>
      <c r="D44" s="369">
        <v>2560</v>
      </c>
      <c r="E44" s="341" t="s">
        <v>614</v>
      </c>
      <c r="F44" s="397" t="s">
        <v>567</v>
      </c>
      <c r="G44" s="369">
        <v>2560</v>
      </c>
      <c r="H44" s="341" t="s">
        <v>568</v>
      </c>
      <c r="I44" s="379" t="s">
        <v>569</v>
      </c>
      <c r="J44" s="369">
        <v>2560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45" customHeight="1" x14ac:dyDescent="0.2">
      <c r="A45" s="386"/>
      <c r="B45" s="340" t="s">
        <v>486</v>
      </c>
      <c r="C45" s="370" t="s">
        <v>376</v>
      </c>
      <c r="D45" s="369">
        <v>2880</v>
      </c>
      <c r="E45" s="341" t="s">
        <v>614</v>
      </c>
      <c r="F45" s="397" t="s">
        <v>567</v>
      </c>
      <c r="G45" s="369">
        <v>2880</v>
      </c>
      <c r="H45" s="341" t="s">
        <v>568</v>
      </c>
      <c r="I45" s="379" t="s">
        <v>569</v>
      </c>
      <c r="J45" s="369">
        <v>2880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45" customHeight="1" x14ac:dyDescent="0.2">
      <c r="A46" s="386"/>
      <c r="B46" s="340" t="s">
        <v>487</v>
      </c>
      <c r="C46" s="370" t="s">
        <v>571</v>
      </c>
      <c r="D46" s="369">
        <v>1520</v>
      </c>
      <c r="E46" s="341" t="s">
        <v>611</v>
      </c>
      <c r="F46" s="397" t="s">
        <v>572</v>
      </c>
      <c r="G46" s="369">
        <v>1520</v>
      </c>
      <c r="H46" s="341" t="s">
        <v>573</v>
      </c>
      <c r="I46" s="379" t="s">
        <v>574</v>
      </c>
      <c r="J46" s="369">
        <v>1520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45" customHeight="1" x14ac:dyDescent="0.2">
      <c r="A47" s="386"/>
      <c r="B47" s="340" t="s">
        <v>488</v>
      </c>
      <c r="C47" s="370" t="s">
        <v>570</v>
      </c>
      <c r="D47" s="369">
        <v>900</v>
      </c>
      <c r="E47" s="341" t="s">
        <v>614</v>
      </c>
      <c r="F47" s="397" t="s">
        <v>567</v>
      </c>
      <c r="G47" s="369">
        <v>900</v>
      </c>
      <c r="H47" s="341" t="s">
        <v>568</v>
      </c>
      <c r="I47" s="379" t="s">
        <v>569</v>
      </c>
      <c r="J47" s="369">
        <v>900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45" customHeight="1" x14ac:dyDescent="0.2">
      <c r="A48" s="386"/>
      <c r="B48" s="340" t="s">
        <v>489</v>
      </c>
      <c r="C48" s="370" t="s">
        <v>379</v>
      </c>
      <c r="D48" s="369">
        <v>2200</v>
      </c>
      <c r="E48" s="341" t="s">
        <v>613</v>
      </c>
      <c r="F48" s="395" t="s">
        <v>577</v>
      </c>
      <c r="G48" s="369">
        <v>2200</v>
      </c>
      <c r="H48" s="341" t="s">
        <v>351</v>
      </c>
      <c r="I48" s="379" t="s">
        <v>559</v>
      </c>
      <c r="J48" s="369">
        <v>2200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45" customHeight="1" x14ac:dyDescent="0.2">
      <c r="A49" s="386"/>
      <c r="B49" s="340" t="s">
        <v>490</v>
      </c>
      <c r="C49" s="370" t="s">
        <v>380</v>
      </c>
      <c r="D49" s="369">
        <v>890</v>
      </c>
      <c r="E49" s="341" t="s">
        <v>614</v>
      </c>
      <c r="F49" s="397" t="s">
        <v>567</v>
      </c>
      <c r="G49" s="369">
        <v>890</v>
      </c>
      <c r="H49" s="341" t="s">
        <v>568</v>
      </c>
      <c r="I49" s="379" t="s">
        <v>569</v>
      </c>
      <c r="J49" s="369">
        <v>890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45" customHeight="1" x14ac:dyDescent="0.2">
      <c r="A50" s="386"/>
      <c r="B50" s="340" t="s">
        <v>491</v>
      </c>
      <c r="C50" s="370" t="s">
        <v>381</v>
      </c>
      <c r="D50" s="369">
        <v>1300</v>
      </c>
      <c r="E50" s="341" t="s">
        <v>612</v>
      </c>
      <c r="F50" s="395" t="s">
        <v>576</v>
      </c>
      <c r="G50" s="369">
        <v>1300</v>
      </c>
      <c r="H50" s="341" t="s">
        <v>578</v>
      </c>
      <c r="I50" s="379" t="s">
        <v>575</v>
      </c>
      <c r="J50" s="369">
        <v>1300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45" customHeight="1" x14ac:dyDescent="0.2">
      <c r="A51" s="386"/>
      <c r="B51" s="340" t="s">
        <v>492</v>
      </c>
      <c r="C51" s="370" t="s">
        <v>382</v>
      </c>
      <c r="D51" s="369">
        <v>1140</v>
      </c>
      <c r="E51" s="341" t="s">
        <v>614</v>
      </c>
      <c r="F51" s="397" t="s">
        <v>567</v>
      </c>
      <c r="G51" s="369">
        <v>1140</v>
      </c>
      <c r="H51" s="341" t="s">
        <v>568</v>
      </c>
      <c r="I51" s="379" t="s">
        <v>569</v>
      </c>
      <c r="J51" s="369">
        <v>1140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45" customHeight="1" x14ac:dyDescent="0.2">
      <c r="A52" s="386"/>
      <c r="B52" s="340" t="s">
        <v>493</v>
      </c>
      <c r="C52" s="379" t="s">
        <v>383</v>
      </c>
      <c r="D52" s="369">
        <v>4600</v>
      </c>
      <c r="E52" s="383" t="s">
        <v>614</v>
      </c>
      <c r="F52" s="397" t="s">
        <v>567</v>
      </c>
      <c r="G52" s="369">
        <v>4600</v>
      </c>
      <c r="H52" s="341" t="s">
        <v>568</v>
      </c>
      <c r="I52" s="379" t="s">
        <v>569</v>
      </c>
      <c r="J52" s="369">
        <v>4600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45" customHeight="1" x14ac:dyDescent="0.2">
      <c r="A53" s="386"/>
      <c r="B53" s="340" t="s">
        <v>494</v>
      </c>
      <c r="C53" s="370" t="s">
        <v>384</v>
      </c>
      <c r="D53" s="369">
        <v>1650</v>
      </c>
      <c r="E53" s="383" t="s">
        <v>614</v>
      </c>
      <c r="F53" s="397" t="s">
        <v>567</v>
      </c>
      <c r="G53" s="369">
        <v>1650</v>
      </c>
      <c r="H53" s="341" t="s">
        <v>568</v>
      </c>
      <c r="I53" s="379" t="s">
        <v>569</v>
      </c>
      <c r="J53" s="369">
        <v>1650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45" customHeight="1" x14ac:dyDescent="0.2">
      <c r="A54" s="386"/>
      <c r="B54" s="340" t="s">
        <v>495</v>
      </c>
      <c r="C54" s="370" t="s">
        <v>385</v>
      </c>
      <c r="D54" s="369">
        <v>1000</v>
      </c>
      <c r="E54" s="383" t="s">
        <v>614</v>
      </c>
      <c r="F54" s="397" t="s">
        <v>567</v>
      </c>
      <c r="G54" s="369">
        <v>1000</v>
      </c>
      <c r="H54" s="341" t="s">
        <v>568</v>
      </c>
      <c r="I54" s="379" t="s">
        <v>569</v>
      </c>
      <c r="J54" s="369">
        <v>1000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45" customHeight="1" x14ac:dyDescent="0.2">
      <c r="A55" s="386"/>
      <c r="B55" s="340" t="s">
        <v>496</v>
      </c>
      <c r="C55" s="370" t="s">
        <v>386</v>
      </c>
      <c r="D55" s="369">
        <v>2300</v>
      </c>
      <c r="E55" s="375" t="s">
        <v>613</v>
      </c>
      <c r="F55" s="395" t="s">
        <v>577</v>
      </c>
      <c r="G55" s="369">
        <v>2300</v>
      </c>
      <c r="H55" s="341" t="s">
        <v>351</v>
      </c>
      <c r="I55" s="379" t="s">
        <v>559</v>
      </c>
      <c r="J55" s="369">
        <v>2300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89" customHeight="1" x14ac:dyDescent="0.2">
      <c r="A56" s="386"/>
      <c r="B56" s="340" t="s">
        <v>155</v>
      </c>
      <c r="C56" s="370" t="s">
        <v>387</v>
      </c>
      <c r="D56" s="369">
        <v>21500</v>
      </c>
      <c r="E56" s="341" t="s">
        <v>615</v>
      </c>
      <c r="F56" s="397" t="s">
        <v>589</v>
      </c>
      <c r="G56" s="369">
        <v>22400</v>
      </c>
      <c r="H56" s="379" t="s">
        <v>590</v>
      </c>
      <c r="I56" s="379" t="s">
        <v>591</v>
      </c>
      <c r="J56" s="369">
        <v>22400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45" customHeight="1" x14ac:dyDescent="0.2">
      <c r="A57" s="386"/>
      <c r="B57" s="340" t="s">
        <v>156</v>
      </c>
      <c r="C57" s="370" t="s">
        <v>388</v>
      </c>
      <c r="D57" s="369">
        <v>20000</v>
      </c>
      <c r="E57" s="341" t="s">
        <v>615</v>
      </c>
      <c r="F57" s="397" t="s">
        <v>589</v>
      </c>
      <c r="G57" s="369">
        <v>21600</v>
      </c>
      <c r="H57" s="379" t="s">
        <v>590</v>
      </c>
      <c r="I57" s="379" t="s">
        <v>591</v>
      </c>
      <c r="J57" s="369">
        <v>21600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45" customHeight="1" x14ac:dyDescent="0.2">
      <c r="A58" s="386"/>
      <c r="B58" s="340" t="s">
        <v>157</v>
      </c>
      <c r="C58" s="370" t="s">
        <v>389</v>
      </c>
      <c r="D58" s="369">
        <v>13600</v>
      </c>
      <c r="E58" s="341" t="s">
        <v>615</v>
      </c>
      <c r="F58" s="397" t="s">
        <v>589</v>
      </c>
      <c r="G58" s="369">
        <v>14400</v>
      </c>
      <c r="H58" s="379" t="s">
        <v>590</v>
      </c>
      <c r="I58" s="379" t="s">
        <v>591</v>
      </c>
      <c r="J58" s="369">
        <v>14400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93.5" customHeight="1" x14ac:dyDescent="0.2">
      <c r="A59" s="386"/>
      <c r="B59" s="340" t="s">
        <v>497</v>
      </c>
      <c r="C59" s="370" t="s">
        <v>390</v>
      </c>
      <c r="D59" s="369">
        <v>11500</v>
      </c>
      <c r="E59" s="341" t="s">
        <v>615</v>
      </c>
      <c r="F59" s="397" t="s">
        <v>589</v>
      </c>
      <c r="G59" s="369">
        <v>11900</v>
      </c>
      <c r="H59" s="379" t="s">
        <v>590</v>
      </c>
      <c r="I59" s="379"/>
      <c r="J59" s="369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78.5" customHeight="1" x14ac:dyDescent="0.2">
      <c r="A60" s="386"/>
      <c r="B60" s="340" t="s">
        <v>498</v>
      </c>
      <c r="C60" s="370" t="s">
        <v>391</v>
      </c>
      <c r="D60" s="369">
        <v>12500</v>
      </c>
      <c r="E60" s="341" t="s">
        <v>615</v>
      </c>
      <c r="F60" s="397" t="s">
        <v>589</v>
      </c>
      <c r="G60" s="369">
        <v>12800</v>
      </c>
      <c r="H60" s="379" t="s">
        <v>590</v>
      </c>
      <c r="I60" s="379"/>
      <c r="J60" s="369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45" customHeight="1" x14ac:dyDescent="0.2">
      <c r="A61" s="386"/>
      <c r="B61" s="340" t="s">
        <v>499</v>
      </c>
      <c r="C61" s="370" t="s">
        <v>392</v>
      </c>
      <c r="D61" s="369">
        <v>13650</v>
      </c>
      <c r="E61" s="341" t="s">
        <v>615</v>
      </c>
      <c r="F61" s="397" t="s">
        <v>589</v>
      </c>
      <c r="G61" s="369">
        <v>13650</v>
      </c>
      <c r="H61" s="379" t="s">
        <v>590</v>
      </c>
      <c r="I61" s="379" t="s">
        <v>591</v>
      </c>
      <c r="J61" s="369">
        <v>13455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45" customHeight="1" x14ac:dyDescent="0.2">
      <c r="A62" s="386"/>
      <c r="B62" s="340" t="s">
        <v>500</v>
      </c>
      <c r="C62" s="370" t="s">
        <v>393</v>
      </c>
      <c r="D62" s="369">
        <v>31500</v>
      </c>
      <c r="E62" s="341" t="s">
        <v>615</v>
      </c>
      <c r="F62" s="397" t="s">
        <v>589</v>
      </c>
      <c r="G62" s="369">
        <v>31500</v>
      </c>
      <c r="H62" s="379" t="s">
        <v>590</v>
      </c>
      <c r="I62" s="379"/>
      <c r="J62" s="369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66.5" customHeight="1" x14ac:dyDescent="0.2">
      <c r="A63" s="386"/>
      <c r="B63" s="340" t="s">
        <v>501</v>
      </c>
      <c r="C63" s="370" t="s">
        <v>394</v>
      </c>
      <c r="D63" s="369">
        <v>20400</v>
      </c>
      <c r="E63" s="384" t="s">
        <v>615</v>
      </c>
      <c r="F63" s="397" t="s">
        <v>589</v>
      </c>
      <c r="G63" s="392">
        <v>22800</v>
      </c>
      <c r="H63" s="379" t="s">
        <v>590</v>
      </c>
      <c r="I63" s="379"/>
      <c r="J63" s="369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45" customHeight="1" x14ac:dyDescent="0.2">
      <c r="A64" s="386"/>
      <c r="B64" s="340" t="s">
        <v>502</v>
      </c>
      <c r="C64" s="370" t="s">
        <v>395</v>
      </c>
      <c r="D64" s="369">
        <v>32200</v>
      </c>
      <c r="E64" s="384" t="s">
        <v>615</v>
      </c>
      <c r="F64" s="397" t="s">
        <v>589</v>
      </c>
      <c r="G64" s="392">
        <v>32200</v>
      </c>
      <c r="H64" s="379" t="s">
        <v>590</v>
      </c>
      <c r="I64" s="379"/>
      <c r="J64" s="369"/>
      <c r="K64" s="327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76.25" customHeight="1" x14ac:dyDescent="0.2">
      <c r="A65" s="386"/>
      <c r="B65" s="340" t="s">
        <v>165</v>
      </c>
      <c r="C65" s="370" t="s">
        <v>396</v>
      </c>
      <c r="D65" s="369">
        <v>19200</v>
      </c>
      <c r="E65" s="384" t="s">
        <v>610</v>
      </c>
      <c r="F65" s="397" t="s">
        <v>597</v>
      </c>
      <c r="G65" s="392">
        <v>12800</v>
      </c>
      <c r="H65" s="341" t="s">
        <v>560</v>
      </c>
      <c r="I65" s="370" t="s">
        <v>588</v>
      </c>
      <c r="J65" s="369">
        <v>12800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45" customHeight="1" x14ac:dyDescent="0.2">
      <c r="A66" s="386"/>
      <c r="B66" s="340" t="s">
        <v>168</v>
      </c>
      <c r="C66" s="370" t="s">
        <v>398</v>
      </c>
      <c r="D66" s="369">
        <v>20800</v>
      </c>
      <c r="E66" s="384" t="s">
        <v>616</v>
      </c>
      <c r="F66" s="395" t="s">
        <v>585</v>
      </c>
      <c r="G66" s="392">
        <v>20800</v>
      </c>
      <c r="H66" s="341" t="s">
        <v>586</v>
      </c>
      <c r="I66" s="379" t="s">
        <v>587</v>
      </c>
      <c r="J66" s="369">
        <v>20800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45" customHeight="1" x14ac:dyDescent="0.2">
      <c r="A67" s="386"/>
      <c r="B67" s="340" t="s">
        <v>170</v>
      </c>
      <c r="C67" s="370" t="s">
        <v>399</v>
      </c>
      <c r="D67" s="369">
        <v>12600</v>
      </c>
      <c r="E67" s="341" t="s">
        <v>616</v>
      </c>
      <c r="F67" s="395" t="s">
        <v>585</v>
      </c>
      <c r="G67" s="369">
        <v>12600</v>
      </c>
      <c r="H67" s="341" t="s">
        <v>586</v>
      </c>
      <c r="I67" s="379" t="s">
        <v>587</v>
      </c>
      <c r="J67" s="369">
        <v>12600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45" customHeight="1" x14ac:dyDescent="0.2">
      <c r="A68" s="386"/>
      <c r="B68" s="340" t="s">
        <v>181</v>
      </c>
      <c r="C68" s="370" t="s">
        <v>400</v>
      </c>
      <c r="D68" s="369">
        <v>9000</v>
      </c>
      <c r="E68" s="383" t="s">
        <v>614</v>
      </c>
      <c r="F68" s="395" t="s">
        <v>582</v>
      </c>
      <c r="G68" s="368">
        <v>9000</v>
      </c>
      <c r="H68" s="341" t="s">
        <v>583</v>
      </c>
      <c r="I68" s="379" t="s">
        <v>584</v>
      </c>
      <c r="J68" s="368">
        <v>9000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45" customHeight="1" x14ac:dyDescent="0.2">
      <c r="A69" s="386"/>
      <c r="B69" s="340" t="s">
        <v>184</v>
      </c>
      <c r="C69" s="370" t="s">
        <v>401</v>
      </c>
      <c r="D69" s="369">
        <v>2700</v>
      </c>
      <c r="E69" s="383" t="s">
        <v>614</v>
      </c>
      <c r="F69" s="395" t="s">
        <v>582</v>
      </c>
      <c r="G69" s="368">
        <v>2700</v>
      </c>
      <c r="H69" s="341" t="s">
        <v>583</v>
      </c>
      <c r="I69" s="379" t="s">
        <v>584</v>
      </c>
      <c r="J69" s="368">
        <v>2700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45" customHeight="1" x14ac:dyDescent="0.2">
      <c r="A70" s="386"/>
      <c r="B70" s="338" t="s">
        <v>201</v>
      </c>
      <c r="C70" s="341" t="s">
        <v>402</v>
      </c>
      <c r="D70" s="368">
        <v>2100</v>
      </c>
      <c r="E70" s="375" t="s">
        <v>613</v>
      </c>
      <c r="F70" s="395" t="s">
        <v>577</v>
      </c>
      <c r="G70" s="368">
        <v>2100</v>
      </c>
      <c r="H70" s="341" t="s">
        <v>351</v>
      </c>
      <c r="I70" s="379" t="s">
        <v>559</v>
      </c>
      <c r="J70" s="368">
        <v>2100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45" customHeight="1" x14ac:dyDescent="0.2">
      <c r="A71" s="386"/>
      <c r="B71" s="338" t="s">
        <v>203</v>
      </c>
      <c r="C71" s="341" t="s">
        <v>403</v>
      </c>
      <c r="D71" s="368">
        <v>4200</v>
      </c>
      <c r="E71" s="375" t="s">
        <v>613</v>
      </c>
      <c r="F71" s="395" t="s">
        <v>577</v>
      </c>
      <c r="G71" s="368">
        <v>4200</v>
      </c>
      <c r="H71" s="341" t="s">
        <v>351</v>
      </c>
      <c r="I71" s="379" t="s">
        <v>559</v>
      </c>
      <c r="J71" s="368">
        <v>4200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45" customHeight="1" x14ac:dyDescent="0.2">
      <c r="A72" s="386"/>
      <c r="B72" s="338" t="s">
        <v>204</v>
      </c>
      <c r="C72" s="341" t="s">
        <v>404</v>
      </c>
      <c r="D72" s="368">
        <v>2425</v>
      </c>
      <c r="E72" s="383" t="s">
        <v>614</v>
      </c>
      <c r="F72" s="397" t="s">
        <v>567</v>
      </c>
      <c r="G72" s="368">
        <v>2425</v>
      </c>
      <c r="H72" s="341" t="s">
        <v>568</v>
      </c>
      <c r="I72" s="379" t="s">
        <v>569</v>
      </c>
      <c r="J72" s="368">
        <v>2425</v>
      </c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45" customHeight="1" x14ac:dyDescent="0.2">
      <c r="A73" s="386"/>
      <c r="B73" s="338" t="s">
        <v>505</v>
      </c>
      <c r="C73" s="341" t="s">
        <v>405</v>
      </c>
      <c r="D73" s="368">
        <v>1975</v>
      </c>
      <c r="E73" s="383" t="s">
        <v>614</v>
      </c>
      <c r="F73" s="397" t="s">
        <v>567</v>
      </c>
      <c r="G73" s="368">
        <v>1975</v>
      </c>
      <c r="H73" s="341" t="s">
        <v>568</v>
      </c>
      <c r="I73" s="379" t="s">
        <v>569</v>
      </c>
      <c r="J73" s="368">
        <v>1975</v>
      </c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45" customHeight="1" x14ac:dyDescent="0.2">
      <c r="A74" s="386"/>
      <c r="B74" s="338" t="s">
        <v>506</v>
      </c>
      <c r="C74" s="341" t="s">
        <v>406</v>
      </c>
      <c r="D74" s="368">
        <v>2040</v>
      </c>
      <c r="E74" s="383" t="s">
        <v>614</v>
      </c>
      <c r="F74" s="397" t="s">
        <v>567</v>
      </c>
      <c r="G74" s="368">
        <v>2040</v>
      </c>
      <c r="H74" s="341" t="s">
        <v>568</v>
      </c>
      <c r="I74" s="379" t="s">
        <v>569</v>
      </c>
      <c r="J74" s="368">
        <v>2040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45" customHeight="1" x14ac:dyDescent="0.2">
      <c r="A75" s="386"/>
      <c r="B75" s="338" t="s">
        <v>507</v>
      </c>
      <c r="C75" s="341" t="s">
        <v>407</v>
      </c>
      <c r="D75" s="368">
        <v>1520</v>
      </c>
      <c r="E75" s="383" t="s">
        <v>614</v>
      </c>
      <c r="F75" s="397" t="s">
        <v>567</v>
      </c>
      <c r="G75" s="368">
        <v>1520</v>
      </c>
      <c r="H75" s="341" t="s">
        <v>568</v>
      </c>
      <c r="I75" s="379" t="s">
        <v>569</v>
      </c>
      <c r="J75" s="368">
        <v>1520</v>
      </c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45" customHeight="1" x14ac:dyDescent="0.2">
      <c r="A76" s="386"/>
      <c r="B76" s="338" t="s">
        <v>508</v>
      </c>
      <c r="C76" s="341" t="s">
        <v>408</v>
      </c>
      <c r="D76" s="368">
        <v>2800</v>
      </c>
      <c r="E76" s="375" t="s">
        <v>613</v>
      </c>
      <c r="F76" s="395" t="s">
        <v>577</v>
      </c>
      <c r="G76" s="368">
        <v>2800</v>
      </c>
      <c r="H76" s="341" t="s">
        <v>351</v>
      </c>
      <c r="I76" s="379" t="s">
        <v>559</v>
      </c>
      <c r="J76" s="368">
        <v>2800</v>
      </c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45" customHeight="1" x14ac:dyDescent="0.2">
      <c r="A77" s="386"/>
      <c r="B77" s="338" t="s">
        <v>509</v>
      </c>
      <c r="C77" s="341" t="s">
        <v>409</v>
      </c>
      <c r="D77" s="368">
        <v>560</v>
      </c>
      <c r="E77" s="383" t="s">
        <v>611</v>
      </c>
      <c r="F77" s="397" t="s">
        <v>572</v>
      </c>
      <c r="G77" s="368">
        <v>560</v>
      </c>
      <c r="H77" s="341" t="s">
        <v>573</v>
      </c>
      <c r="I77" s="379" t="s">
        <v>574</v>
      </c>
      <c r="J77" s="368">
        <v>560</v>
      </c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45" customHeight="1" x14ac:dyDescent="0.2">
      <c r="A78" s="386"/>
      <c r="B78" s="338" t="s">
        <v>510</v>
      </c>
      <c r="C78" s="341" t="s">
        <v>410</v>
      </c>
      <c r="D78" s="368">
        <v>1800</v>
      </c>
      <c r="E78" s="383" t="s">
        <v>614</v>
      </c>
      <c r="F78" s="397" t="s">
        <v>567</v>
      </c>
      <c r="G78" s="368">
        <v>1800</v>
      </c>
      <c r="H78" s="341" t="s">
        <v>397</v>
      </c>
      <c r="I78" s="379" t="s">
        <v>569</v>
      </c>
      <c r="J78" s="368">
        <v>1800</v>
      </c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45" customHeight="1" x14ac:dyDescent="0.2">
      <c r="A79" s="386"/>
      <c r="B79" s="338" t="s">
        <v>511</v>
      </c>
      <c r="C79" s="341" t="s">
        <v>411</v>
      </c>
      <c r="D79" s="368">
        <v>1840</v>
      </c>
      <c r="E79" s="383" t="s">
        <v>614</v>
      </c>
      <c r="F79" s="397" t="s">
        <v>567</v>
      </c>
      <c r="G79" s="368">
        <v>1840</v>
      </c>
      <c r="H79" s="383" t="s">
        <v>568</v>
      </c>
      <c r="I79" s="379" t="s">
        <v>569</v>
      </c>
      <c r="J79" s="368">
        <v>1840</v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45" customHeight="1" x14ac:dyDescent="0.2">
      <c r="A80" s="386"/>
      <c r="B80" s="338" t="s">
        <v>512</v>
      </c>
      <c r="C80" s="341" t="s">
        <v>412</v>
      </c>
      <c r="D80" s="368">
        <v>675</v>
      </c>
      <c r="E80" s="383" t="s">
        <v>614</v>
      </c>
      <c r="F80" s="397" t="s">
        <v>567</v>
      </c>
      <c r="G80" s="368">
        <v>675</v>
      </c>
      <c r="H80" s="383" t="s">
        <v>568</v>
      </c>
      <c r="I80" s="379" t="s">
        <v>569</v>
      </c>
      <c r="J80" s="368">
        <v>675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45" customHeight="1" x14ac:dyDescent="0.2">
      <c r="A81" s="386"/>
      <c r="B81" s="338" t="s">
        <v>513</v>
      </c>
      <c r="C81" s="341" t="s">
        <v>413</v>
      </c>
      <c r="D81" s="368">
        <v>1125</v>
      </c>
      <c r="E81" s="383" t="s">
        <v>614</v>
      </c>
      <c r="F81" s="397" t="s">
        <v>567</v>
      </c>
      <c r="G81" s="368">
        <v>1125</v>
      </c>
      <c r="H81" s="383" t="s">
        <v>568</v>
      </c>
      <c r="I81" s="379" t="s">
        <v>569</v>
      </c>
      <c r="J81" s="368">
        <v>1125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45" customHeight="1" x14ac:dyDescent="0.2">
      <c r="A82" s="386"/>
      <c r="B82" s="338" t="s">
        <v>514</v>
      </c>
      <c r="C82" s="341" t="s">
        <v>414</v>
      </c>
      <c r="D82" s="368">
        <v>1050</v>
      </c>
      <c r="E82" s="383" t="s">
        <v>614</v>
      </c>
      <c r="F82" s="397" t="s">
        <v>567</v>
      </c>
      <c r="G82" s="368">
        <v>1050</v>
      </c>
      <c r="H82" s="383" t="s">
        <v>568</v>
      </c>
      <c r="I82" s="379" t="s">
        <v>569</v>
      </c>
      <c r="J82" s="368">
        <v>1050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45" customHeight="1" x14ac:dyDescent="0.2">
      <c r="A83" s="386"/>
      <c r="B83" s="338" t="s">
        <v>515</v>
      </c>
      <c r="C83" s="341" t="s">
        <v>415</v>
      </c>
      <c r="D83" s="368">
        <v>375</v>
      </c>
      <c r="E83" s="383" t="s">
        <v>614</v>
      </c>
      <c r="F83" s="397" t="s">
        <v>567</v>
      </c>
      <c r="G83" s="368">
        <v>375</v>
      </c>
      <c r="H83" s="383" t="s">
        <v>568</v>
      </c>
      <c r="I83" s="379" t="s">
        <v>569</v>
      </c>
      <c r="J83" s="368">
        <v>375</v>
      </c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45" customHeight="1" x14ac:dyDescent="0.2">
      <c r="A84" s="386"/>
      <c r="B84" s="338" t="s">
        <v>516</v>
      </c>
      <c r="C84" s="341" t="s">
        <v>416</v>
      </c>
      <c r="D84" s="368">
        <v>270</v>
      </c>
      <c r="E84" s="383" t="s">
        <v>614</v>
      </c>
      <c r="F84" s="397" t="s">
        <v>567</v>
      </c>
      <c r="G84" s="368">
        <v>270</v>
      </c>
      <c r="H84" s="383" t="s">
        <v>568</v>
      </c>
      <c r="I84" s="379" t="s">
        <v>569</v>
      </c>
      <c r="J84" s="368">
        <v>270</v>
      </c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45" customHeight="1" x14ac:dyDescent="0.2">
      <c r="A85" s="386"/>
      <c r="B85" s="338" t="s">
        <v>517</v>
      </c>
      <c r="C85" s="341" t="s">
        <v>417</v>
      </c>
      <c r="D85" s="368">
        <v>1225</v>
      </c>
      <c r="E85" s="383" t="s">
        <v>614</v>
      </c>
      <c r="F85" s="397" t="s">
        <v>567</v>
      </c>
      <c r="G85" s="368">
        <v>1225</v>
      </c>
      <c r="H85" s="383" t="s">
        <v>568</v>
      </c>
      <c r="I85" s="379" t="s">
        <v>569</v>
      </c>
      <c r="J85" s="368">
        <v>1225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45" customHeight="1" x14ac:dyDescent="0.2">
      <c r="A86" s="386"/>
      <c r="B86" s="338" t="s">
        <v>518</v>
      </c>
      <c r="C86" s="341" t="s">
        <v>418</v>
      </c>
      <c r="D86" s="368">
        <v>1950</v>
      </c>
      <c r="E86" s="383" t="s">
        <v>614</v>
      </c>
      <c r="F86" s="397" t="s">
        <v>567</v>
      </c>
      <c r="G86" s="368">
        <v>1950</v>
      </c>
      <c r="H86" s="341" t="s">
        <v>397</v>
      </c>
      <c r="I86" s="379" t="s">
        <v>569</v>
      </c>
      <c r="J86" s="368">
        <v>1950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45" customHeight="1" x14ac:dyDescent="0.2">
      <c r="A87" s="386"/>
      <c r="B87" s="338" t="s">
        <v>519</v>
      </c>
      <c r="C87" s="341" t="s">
        <v>419</v>
      </c>
      <c r="D87" s="368">
        <v>1725</v>
      </c>
      <c r="E87" s="383" t="s">
        <v>614</v>
      </c>
      <c r="F87" s="397" t="s">
        <v>567</v>
      </c>
      <c r="G87" s="368">
        <v>1725</v>
      </c>
      <c r="H87" s="383" t="s">
        <v>568</v>
      </c>
      <c r="I87" s="379" t="s">
        <v>569</v>
      </c>
      <c r="J87" s="368">
        <v>1725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45" customHeight="1" x14ac:dyDescent="0.2">
      <c r="A88" s="386"/>
      <c r="B88" s="338" t="s">
        <v>520</v>
      </c>
      <c r="C88" s="341" t="s">
        <v>420</v>
      </c>
      <c r="D88" s="368">
        <v>600</v>
      </c>
      <c r="E88" s="383" t="s">
        <v>611</v>
      </c>
      <c r="F88" s="397" t="s">
        <v>572</v>
      </c>
      <c r="G88" s="368">
        <v>600</v>
      </c>
      <c r="H88" s="341" t="s">
        <v>573</v>
      </c>
      <c r="I88" s="379" t="s">
        <v>574</v>
      </c>
      <c r="J88" s="368">
        <v>600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45" customHeight="1" x14ac:dyDescent="0.2">
      <c r="A89" s="386"/>
      <c r="B89" s="338" t="s">
        <v>521</v>
      </c>
      <c r="C89" s="341" t="s">
        <v>421</v>
      </c>
      <c r="D89" s="368">
        <v>325</v>
      </c>
      <c r="E89" s="383" t="s">
        <v>611</v>
      </c>
      <c r="F89" s="397" t="s">
        <v>572</v>
      </c>
      <c r="G89" s="368">
        <v>325</v>
      </c>
      <c r="H89" s="341" t="s">
        <v>573</v>
      </c>
      <c r="I89" s="379" t="s">
        <v>574</v>
      </c>
      <c r="J89" s="368">
        <v>325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45" customHeight="1" x14ac:dyDescent="0.2">
      <c r="A90" s="386"/>
      <c r="B90" s="338" t="s">
        <v>522</v>
      </c>
      <c r="C90" s="341" t="s">
        <v>422</v>
      </c>
      <c r="D90" s="368">
        <v>215</v>
      </c>
      <c r="E90" s="383" t="s">
        <v>611</v>
      </c>
      <c r="F90" s="397" t="s">
        <v>572</v>
      </c>
      <c r="G90" s="368">
        <v>215</v>
      </c>
      <c r="H90" s="341" t="s">
        <v>573</v>
      </c>
      <c r="I90" s="379" t="s">
        <v>574</v>
      </c>
      <c r="J90" s="368">
        <v>215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45" customHeight="1" x14ac:dyDescent="0.2">
      <c r="A91" s="386"/>
      <c r="B91" s="338" t="s">
        <v>523</v>
      </c>
      <c r="C91" s="341" t="s">
        <v>423</v>
      </c>
      <c r="D91" s="368">
        <v>1220</v>
      </c>
      <c r="E91" s="383" t="s">
        <v>611</v>
      </c>
      <c r="F91" s="397" t="s">
        <v>572</v>
      </c>
      <c r="G91" s="368">
        <v>1220</v>
      </c>
      <c r="H91" s="341" t="s">
        <v>573</v>
      </c>
      <c r="I91" s="379" t="s">
        <v>574</v>
      </c>
      <c r="J91" s="368">
        <v>1220</v>
      </c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67.75" customHeight="1" x14ac:dyDescent="0.2">
      <c r="A92" s="386"/>
      <c r="B92" s="338" t="s">
        <v>524</v>
      </c>
      <c r="C92" s="341" t="s">
        <v>424</v>
      </c>
      <c r="D92" s="368">
        <v>3900</v>
      </c>
      <c r="E92" s="383" t="s">
        <v>611</v>
      </c>
      <c r="F92" s="397" t="s">
        <v>572</v>
      </c>
      <c r="G92" s="368">
        <v>3900</v>
      </c>
      <c r="H92" s="341" t="s">
        <v>573</v>
      </c>
      <c r="I92" s="379" t="s">
        <v>574</v>
      </c>
      <c r="J92" s="368">
        <v>3900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45" customHeight="1" x14ac:dyDescent="0.2">
      <c r="A93" s="386"/>
      <c r="B93" s="338" t="s">
        <v>525</v>
      </c>
      <c r="C93" s="341" t="s">
        <v>425</v>
      </c>
      <c r="D93" s="368">
        <v>3900</v>
      </c>
      <c r="E93" s="383" t="s">
        <v>611</v>
      </c>
      <c r="F93" s="397" t="s">
        <v>572</v>
      </c>
      <c r="G93" s="368">
        <v>3900</v>
      </c>
      <c r="H93" s="341" t="s">
        <v>573</v>
      </c>
      <c r="I93" s="379" t="s">
        <v>574</v>
      </c>
      <c r="J93" s="368">
        <v>3900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45" customHeight="1" x14ac:dyDescent="0.2">
      <c r="A94" s="386"/>
      <c r="B94" s="338" t="s">
        <v>526</v>
      </c>
      <c r="C94" s="341" t="s">
        <v>426</v>
      </c>
      <c r="D94" s="368">
        <v>2550</v>
      </c>
      <c r="E94" s="383" t="s">
        <v>611</v>
      </c>
      <c r="F94" s="397" t="s">
        <v>572</v>
      </c>
      <c r="G94" s="368">
        <v>2550</v>
      </c>
      <c r="H94" s="341" t="s">
        <v>573</v>
      </c>
      <c r="I94" s="379" t="s">
        <v>574</v>
      </c>
      <c r="J94" s="368">
        <v>2550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45" customHeight="1" x14ac:dyDescent="0.2">
      <c r="A95" s="386"/>
      <c r="B95" s="338" t="s">
        <v>527</v>
      </c>
      <c r="C95" s="341" t="s">
        <v>427</v>
      </c>
      <c r="D95" s="368">
        <v>3600</v>
      </c>
      <c r="E95" s="383" t="s">
        <v>611</v>
      </c>
      <c r="F95" s="397" t="s">
        <v>572</v>
      </c>
      <c r="G95" s="368">
        <v>3600</v>
      </c>
      <c r="H95" s="341" t="s">
        <v>573</v>
      </c>
      <c r="I95" s="379" t="s">
        <v>574</v>
      </c>
      <c r="J95" s="368">
        <v>3600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45" customHeight="1" x14ac:dyDescent="0.2">
      <c r="A96" s="386"/>
      <c r="B96" s="338" t="s">
        <v>528</v>
      </c>
      <c r="C96" s="341" t="s">
        <v>428</v>
      </c>
      <c r="D96" s="368">
        <v>290</v>
      </c>
      <c r="E96" s="383" t="s">
        <v>611</v>
      </c>
      <c r="F96" s="397" t="s">
        <v>572</v>
      </c>
      <c r="G96" s="368">
        <v>290</v>
      </c>
      <c r="H96" s="341" t="s">
        <v>573</v>
      </c>
      <c r="I96" s="379" t="s">
        <v>574</v>
      </c>
      <c r="J96" s="368">
        <v>290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45" customHeight="1" x14ac:dyDescent="0.2">
      <c r="A97" s="386"/>
      <c r="B97" s="338" t="s">
        <v>529</v>
      </c>
      <c r="C97" s="341" t="s">
        <v>429</v>
      </c>
      <c r="D97" s="368">
        <v>530</v>
      </c>
      <c r="E97" s="383" t="s">
        <v>611</v>
      </c>
      <c r="F97" s="397" t="s">
        <v>572</v>
      </c>
      <c r="G97" s="368">
        <v>530</v>
      </c>
      <c r="H97" s="341" t="s">
        <v>573</v>
      </c>
      <c r="I97" s="379" t="s">
        <v>574</v>
      </c>
      <c r="J97" s="368">
        <v>530</v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45" customHeight="1" x14ac:dyDescent="0.2">
      <c r="A98" s="386"/>
      <c r="B98" s="338" t="s">
        <v>530</v>
      </c>
      <c r="C98" s="341" t="s">
        <v>430</v>
      </c>
      <c r="D98" s="368">
        <v>2400</v>
      </c>
      <c r="E98" s="383" t="s">
        <v>611</v>
      </c>
      <c r="F98" s="397" t="s">
        <v>572</v>
      </c>
      <c r="G98" s="368">
        <v>2400</v>
      </c>
      <c r="H98" s="341" t="s">
        <v>573</v>
      </c>
      <c r="I98" s="379" t="s">
        <v>574</v>
      </c>
      <c r="J98" s="368">
        <v>2400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45" customHeight="1" x14ac:dyDescent="0.2">
      <c r="A99" s="386"/>
      <c r="B99" s="338" t="s">
        <v>531</v>
      </c>
      <c r="C99" s="341" t="s">
        <v>431</v>
      </c>
      <c r="D99" s="368">
        <v>2640</v>
      </c>
      <c r="E99" s="383" t="s">
        <v>611</v>
      </c>
      <c r="F99" s="397" t="s">
        <v>572</v>
      </c>
      <c r="G99" s="368">
        <v>2640</v>
      </c>
      <c r="H99" s="341" t="s">
        <v>573</v>
      </c>
      <c r="I99" s="379" t="s">
        <v>574</v>
      </c>
      <c r="J99" s="368">
        <v>2640</v>
      </c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45" customHeight="1" x14ac:dyDescent="0.2">
      <c r="A100" s="386"/>
      <c r="B100" s="338" t="s">
        <v>532</v>
      </c>
      <c r="C100" s="341" t="s">
        <v>432</v>
      </c>
      <c r="D100" s="368">
        <v>260</v>
      </c>
      <c r="E100" s="383" t="s">
        <v>611</v>
      </c>
      <c r="F100" s="397" t="s">
        <v>572</v>
      </c>
      <c r="G100" s="368">
        <v>260</v>
      </c>
      <c r="H100" s="341" t="s">
        <v>573</v>
      </c>
      <c r="I100" s="379" t="s">
        <v>574</v>
      </c>
      <c r="J100" s="368">
        <v>260</v>
      </c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45" customHeight="1" x14ac:dyDescent="0.2">
      <c r="A101" s="386"/>
      <c r="B101" s="338" t="s">
        <v>533</v>
      </c>
      <c r="C101" s="341" t="s">
        <v>433</v>
      </c>
      <c r="D101" s="368">
        <v>240</v>
      </c>
      <c r="E101" s="383" t="s">
        <v>611</v>
      </c>
      <c r="F101" s="397" t="s">
        <v>572</v>
      </c>
      <c r="G101" s="368">
        <v>240</v>
      </c>
      <c r="H101" s="341" t="s">
        <v>573</v>
      </c>
      <c r="I101" s="379" t="s">
        <v>574</v>
      </c>
      <c r="J101" s="368">
        <v>240</v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45" customHeight="1" x14ac:dyDescent="0.2">
      <c r="A102" s="386"/>
      <c r="B102" s="338" t="s">
        <v>534</v>
      </c>
      <c r="C102" s="341" t="s">
        <v>434</v>
      </c>
      <c r="D102" s="368">
        <v>900</v>
      </c>
      <c r="E102" s="383" t="s">
        <v>611</v>
      </c>
      <c r="F102" s="397" t="s">
        <v>572</v>
      </c>
      <c r="G102" s="368">
        <v>900</v>
      </c>
      <c r="H102" s="341" t="s">
        <v>573</v>
      </c>
      <c r="I102" s="379" t="s">
        <v>574</v>
      </c>
      <c r="J102" s="368">
        <v>900</v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45" customHeight="1" x14ac:dyDescent="0.2">
      <c r="A103" s="386"/>
      <c r="B103" s="338" t="s">
        <v>212</v>
      </c>
      <c r="C103" s="393" t="s">
        <v>435</v>
      </c>
      <c r="D103" s="368">
        <v>5850</v>
      </c>
      <c r="E103" s="383" t="s">
        <v>611</v>
      </c>
      <c r="F103" s="397" t="s">
        <v>572</v>
      </c>
      <c r="G103" s="368">
        <v>5850</v>
      </c>
      <c r="H103" s="341" t="s">
        <v>573</v>
      </c>
      <c r="I103" s="379" t="s">
        <v>574</v>
      </c>
      <c r="J103" s="368">
        <v>5850</v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45" customHeight="1" x14ac:dyDescent="0.2">
      <c r="A104" s="386"/>
      <c r="B104" s="338" t="s">
        <v>213</v>
      </c>
      <c r="C104" s="341" t="s">
        <v>436</v>
      </c>
      <c r="D104" s="368">
        <v>750</v>
      </c>
      <c r="E104" s="383" t="s">
        <v>611</v>
      </c>
      <c r="F104" s="397" t="s">
        <v>572</v>
      </c>
      <c r="G104" s="368">
        <v>750</v>
      </c>
      <c r="H104" s="341" t="s">
        <v>573</v>
      </c>
      <c r="I104" s="379" t="s">
        <v>574</v>
      </c>
      <c r="J104" s="368">
        <v>750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45" customHeight="1" x14ac:dyDescent="0.2">
      <c r="A105" s="386"/>
      <c r="B105" s="338" t="s">
        <v>214</v>
      </c>
      <c r="C105" s="341" t="s">
        <v>437</v>
      </c>
      <c r="D105" s="368">
        <v>800</v>
      </c>
      <c r="E105" s="383" t="s">
        <v>611</v>
      </c>
      <c r="F105" s="397" t="s">
        <v>572</v>
      </c>
      <c r="G105" s="368">
        <v>800</v>
      </c>
      <c r="H105" s="341" t="s">
        <v>573</v>
      </c>
      <c r="I105" s="379" t="s">
        <v>574</v>
      </c>
      <c r="J105" s="368">
        <v>800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45" customHeight="1" x14ac:dyDescent="0.2">
      <c r="A106" s="386"/>
      <c r="B106" s="340" t="s">
        <v>217</v>
      </c>
      <c r="C106" s="370" t="s">
        <v>438</v>
      </c>
      <c r="D106" s="369">
        <v>4350</v>
      </c>
      <c r="E106" s="341" t="s">
        <v>609</v>
      </c>
      <c r="F106" s="395" t="s">
        <v>579</v>
      </c>
      <c r="G106" s="369">
        <v>5450</v>
      </c>
      <c r="H106" s="370" t="s">
        <v>596</v>
      </c>
      <c r="I106" s="379" t="s">
        <v>580</v>
      </c>
      <c r="J106" s="369">
        <v>5450</v>
      </c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45" customHeight="1" x14ac:dyDescent="0.2">
      <c r="A107" s="386"/>
      <c r="B107" s="340" t="s">
        <v>218</v>
      </c>
      <c r="C107" s="370" t="s">
        <v>439</v>
      </c>
      <c r="D107" s="369">
        <v>3000</v>
      </c>
      <c r="E107" s="341" t="s">
        <v>609</v>
      </c>
      <c r="F107" s="395" t="s">
        <v>579</v>
      </c>
      <c r="G107" s="369">
        <v>3600</v>
      </c>
      <c r="H107" s="370" t="s">
        <v>596</v>
      </c>
      <c r="I107" s="379" t="s">
        <v>580</v>
      </c>
      <c r="J107" s="369">
        <v>3600</v>
      </c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45" customHeight="1" x14ac:dyDescent="0.2">
      <c r="A108" s="386"/>
      <c r="B108" s="340" t="s">
        <v>225</v>
      </c>
      <c r="C108" s="370" t="s">
        <v>440</v>
      </c>
      <c r="D108" s="369">
        <v>1050</v>
      </c>
      <c r="E108" s="383" t="s">
        <v>609</v>
      </c>
      <c r="F108" s="395" t="s">
        <v>579</v>
      </c>
      <c r="G108" s="369">
        <v>1050</v>
      </c>
      <c r="H108" s="370" t="s">
        <v>596</v>
      </c>
      <c r="I108" s="379" t="s">
        <v>580</v>
      </c>
      <c r="J108" s="369">
        <v>1050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45" customHeight="1" x14ac:dyDescent="0.2">
      <c r="A109" s="386"/>
      <c r="B109" s="340" t="s">
        <v>226</v>
      </c>
      <c r="C109" s="370" t="s">
        <v>441</v>
      </c>
      <c r="D109" s="369">
        <v>3500</v>
      </c>
      <c r="E109" s="341" t="s">
        <v>617</v>
      </c>
      <c r="F109" s="396" t="s">
        <v>442</v>
      </c>
      <c r="G109" s="369">
        <v>1800</v>
      </c>
      <c r="H109" s="341" t="s">
        <v>581</v>
      </c>
      <c r="I109" s="379" t="s">
        <v>561</v>
      </c>
      <c r="J109" s="369">
        <v>1800</v>
      </c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45" customHeight="1" x14ac:dyDescent="0.2">
      <c r="A110" s="386"/>
      <c r="B110" s="340" t="s">
        <v>227</v>
      </c>
      <c r="C110" s="370" t="s">
        <v>443</v>
      </c>
      <c r="D110" s="369">
        <v>2820</v>
      </c>
      <c r="E110" s="383" t="s">
        <v>609</v>
      </c>
      <c r="F110" s="395" t="s">
        <v>579</v>
      </c>
      <c r="G110" s="369">
        <v>2820</v>
      </c>
      <c r="H110" s="370" t="s">
        <v>596</v>
      </c>
      <c r="I110" s="379" t="s">
        <v>580</v>
      </c>
      <c r="J110" s="369">
        <v>2820</v>
      </c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45" customHeight="1" x14ac:dyDescent="0.2">
      <c r="A111" s="386"/>
      <c r="B111" s="340" t="s">
        <v>230</v>
      </c>
      <c r="C111" s="370" t="s">
        <v>444</v>
      </c>
      <c r="D111" s="369">
        <v>16380</v>
      </c>
      <c r="E111" s="383" t="s">
        <v>609</v>
      </c>
      <c r="F111" s="395" t="s">
        <v>579</v>
      </c>
      <c r="G111" s="369">
        <v>16380</v>
      </c>
      <c r="H111" s="370" t="s">
        <v>596</v>
      </c>
      <c r="I111" s="379" t="s">
        <v>580</v>
      </c>
      <c r="J111" s="369">
        <v>16380</v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45" customHeight="1" x14ac:dyDescent="0.2">
      <c r="A112" s="386"/>
      <c r="B112" s="338" t="s">
        <v>445</v>
      </c>
      <c r="C112" s="380" t="s">
        <v>251</v>
      </c>
      <c r="D112" s="369">
        <v>31230</v>
      </c>
      <c r="E112" s="341" t="s">
        <v>615</v>
      </c>
      <c r="F112" s="395" t="s">
        <v>592</v>
      </c>
      <c r="G112" s="369">
        <v>31230</v>
      </c>
      <c r="H112" s="341" t="s">
        <v>590</v>
      </c>
      <c r="I112" s="379"/>
      <c r="J112" s="369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45" customHeight="1" x14ac:dyDescent="0.2">
      <c r="A113" s="386"/>
      <c r="B113" s="338" t="s">
        <v>307</v>
      </c>
      <c r="C113" s="370" t="s">
        <v>446</v>
      </c>
      <c r="D113" s="369">
        <v>3000</v>
      </c>
      <c r="E113" s="341" t="s">
        <v>618</v>
      </c>
      <c r="F113" s="395" t="s">
        <v>593</v>
      </c>
      <c r="G113" s="369">
        <v>3000</v>
      </c>
      <c r="H113" s="341" t="s">
        <v>594</v>
      </c>
      <c r="I113" s="379" t="s">
        <v>595</v>
      </c>
      <c r="J113" s="369">
        <v>3000</v>
      </c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45" customHeight="1" x14ac:dyDescent="0.2">
      <c r="A114" s="386"/>
      <c r="B114" s="338" t="s">
        <v>308</v>
      </c>
      <c r="C114" s="370" t="s">
        <v>447</v>
      </c>
      <c r="D114" s="369">
        <v>12800</v>
      </c>
      <c r="E114" s="341" t="s">
        <v>619</v>
      </c>
      <c r="F114" s="395" t="s">
        <v>562</v>
      </c>
      <c r="G114" s="369">
        <v>12800</v>
      </c>
      <c r="H114" s="341" t="s">
        <v>564</v>
      </c>
      <c r="I114" s="379" t="s">
        <v>565</v>
      </c>
      <c r="J114" s="369">
        <v>12800</v>
      </c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13.5" customHeight="1" x14ac:dyDescent="0.2">
      <c r="A115" s="386"/>
      <c r="B115" s="340" t="s">
        <v>309</v>
      </c>
      <c r="C115" s="370" t="s">
        <v>448</v>
      </c>
      <c r="D115" s="369">
        <v>68000</v>
      </c>
      <c r="E115" s="341" t="s">
        <v>619</v>
      </c>
      <c r="F115" s="396" t="s">
        <v>562</v>
      </c>
      <c r="G115" s="369">
        <v>68000</v>
      </c>
      <c r="H115" s="341" t="s">
        <v>563</v>
      </c>
      <c r="I115" s="379" t="s">
        <v>565</v>
      </c>
      <c r="J115" s="369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45" customHeight="1" x14ac:dyDescent="0.2">
      <c r="A116" s="386"/>
      <c r="B116" s="340" t="s">
        <v>310</v>
      </c>
      <c r="C116" s="370" t="s">
        <v>449</v>
      </c>
      <c r="D116" s="369">
        <v>18900</v>
      </c>
      <c r="E116" s="341" t="s">
        <v>619</v>
      </c>
      <c r="F116" s="341" t="s">
        <v>562</v>
      </c>
      <c r="G116" s="369">
        <v>18900</v>
      </c>
      <c r="H116" s="341" t="s">
        <v>563</v>
      </c>
      <c r="I116" s="379" t="s">
        <v>565</v>
      </c>
      <c r="J116" s="369">
        <v>18900</v>
      </c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45" customHeight="1" x14ac:dyDescent="0.2">
      <c r="A117" s="386"/>
      <c r="B117" s="340" t="s">
        <v>536</v>
      </c>
      <c r="C117" s="370" t="s">
        <v>450</v>
      </c>
      <c r="D117" s="369">
        <v>14250</v>
      </c>
      <c r="E117" s="341" t="s">
        <v>619</v>
      </c>
      <c r="F117" s="341" t="s">
        <v>562</v>
      </c>
      <c r="G117" s="369">
        <v>14250</v>
      </c>
      <c r="H117" s="341" t="s">
        <v>563</v>
      </c>
      <c r="I117" s="379" t="s">
        <v>565</v>
      </c>
      <c r="J117" s="369">
        <v>13275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45" customHeight="1" x14ac:dyDescent="0.2">
      <c r="A118" s="386"/>
      <c r="B118" s="340" t="s">
        <v>537</v>
      </c>
      <c r="C118" s="370" t="s">
        <v>451</v>
      </c>
      <c r="D118" s="369">
        <v>24000</v>
      </c>
      <c r="E118" s="341" t="s">
        <v>619</v>
      </c>
      <c r="F118" s="341" t="s">
        <v>562</v>
      </c>
      <c r="G118" s="369">
        <v>24000</v>
      </c>
      <c r="H118" s="341" t="s">
        <v>563</v>
      </c>
      <c r="I118" s="379" t="s">
        <v>565</v>
      </c>
      <c r="J118" s="369">
        <v>24000</v>
      </c>
      <c r="K118" s="327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">
      <c r="A119" s="333"/>
      <c r="B119" s="462" t="s">
        <v>336</v>
      </c>
      <c r="C119" s="463"/>
      <c r="D119" s="387">
        <f>SUM(D11:D118)</f>
        <v>991310</v>
      </c>
      <c r="E119" s="388"/>
      <c r="F119" s="389"/>
      <c r="G119" s="387">
        <f>SUM(G11:G118)</f>
        <v>991310</v>
      </c>
      <c r="H119" s="388"/>
      <c r="I119" s="387"/>
      <c r="J119" s="387">
        <f>SUM(J11:J118)</f>
        <v>779710</v>
      </c>
      <c r="K119" s="335"/>
      <c r="L119" s="335"/>
      <c r="M119" s="335"/>
      <c r="N119" s="335"/>
      <c r="O119" s="335"/>
      <c r="P119" s="335"/>
      <c r="Q119" s="335"/>
      <c r="R119" s="335"/>
      <c r="S119" s="335"/>
      <c r="T119" s="335"/>
      <c r="U119" s="335"/>
      <c r="V119" s="335"/>
      <c r="W119" s="335"/>
      <c r="X119" s="335"/>
      <c r="Y119" s="335"/>
      <c r="Z119" s="335"/>
    </row>
    <row r="120" spans="1:26" ht="32.25" customHeight="1" x14ac:dyDescent="0.2">
      <c r="A120" s="15"/>
      <c r="B120" s="450" t="s">
        <v>337</v>
      </c>
      <c r="C120" s="451"/>
      <c r="D120" s="452"/>
      <c r="E120" s="453" t="s">
        <v>324</v>
      </c>
      <c r="F120" s="451"/>
      <c r="G120" s="451"/>
      <c r="H120" s="451"/>
      <c r="I120" s="451"/>
      <c r="J120" s="452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32" x14ac:dyDescent="0.2">
      <c r="A121" s="330"/>
      <c r="B121" s="401" t="s">
        <v>280</v>
      </c>
      <c r="C121" s="398" t="s">
        <v>281</v>
      </c>
      <c r="D121" s="399">
        <v>40000</v>
      </c>
      <c r="E121" s="398" t="s">
        <v>620</v>
      </c>
      <c r="F121" s="400" t="s">
        <v>621</v>
      </c>
      <c r="G121" s="398">
        <v>40000</v>
      </c>
      <c r="H121" s="398" t="s">
        <v>622</v>
      </c>
      <c r="I121" s="402" t="s">
        <v>631</v>
      </c>
      <c r="J121" s="398">
        <v>40000</v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">
      <c r="A122" s="330"/>
      <c r="B122" s="330"/>
      <c r="C122" s="372"/>
      <c r="D122" s="377"/>
      <c r="E122" s="372"/>
      <c r="F122" s="332"/>
      <c r="G122" s="372"/>
      <c r="H122" s="372"/>
      <c r="I122" s="377"/>
      <c r="J122" s="372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">
      <c r="A123" s="330"/>
      <c r="B123" s="330"/>
      <c r="C123" s="372"/>
      <c r="D123" s="377"/>
      <c r="E123" s="372"/>
      <c r="F123" s="332"/>
      <c r="G123" s="372"/>
      <c r="H123" s="372"/>
      <c r="I123" s="377"/>
      <c r="J123" s="372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">
      <c r="A124" s="330"/>
      <c r="B124" s="330"/>
      <c r="C124" s="372"/>
      <c r="D124" s="377"/>
      <c r="E124" s="372"/>
      <c r="F124" s="332"/>
      <c r="G124" s="372"/>
      <c r="H124" s="372"/>
      <c r="I124" s="377"/>
      <c r="J124" s="372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">
      <c r="A125" s="330"/>
      <c r="B125" s="330"/>
      <c r="C125" s="372"/>
      <c r="D125" s="377"/>
      <c r="E125" s="372"/>
      <c r="F125" s="332"/>
      <c r="G125" s="372"/>
      <c r="H125" s="372"/>
      <c r="I125" s="377"/>
      <c r="J125" s="372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">
      <c r="A126" s="330"/>
      <c r="B126" s="330"/>
      <c r="C126" s="372"/>
      <c r="D126" s="377"/>
      <c r="E126" s="372"/>
      <c r="F126" s="332"/>
      <c r="G126" s="372"/>
      <c r="H126" s="372"/>
      <c r="I126" s="377"/>
      <c r="J126" s="372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">
      <c r="A127" s="333"/>
      <c r="B127" s="454" t="s">
        <v>336</v>
      </c>
      <c r="C127" s="451"/>
      <c r="D127" s="329">
        <f>SUM(D121:D126)</f>
        <v>40000</v>
      </c>
      <c r="E127" s="328"/>
      <c r="F127" s="334"/>
      <c r="G127" s="329">
        <f>SUM(G121:G126)</f>
        <v>40000</v>
      </c>
      <c r="H127" s="328"/>
      <c r="I127" s="329"/>
      <c r="J127" s="329">
        <f>SUM(J121:J126)</f>
        <v>40000</v>
      </c>
      <c r="K127" s="335"/>
      <c r="L127" s="335"/>
      <c r="M127" s="335"/>
      <c r="N127" s="335"/>
      <c r="O127" s="335"/>
      <c r="P127" s="335"/>
      <c r="Q127" s="335"/>
      <c r="R127" s="335"/>
      <c r="S127" s="335"/>
      <c r="T127" s="335"/>
      <c r="U127" s="335"/>
      <c r="V127" s="335"/>
      <c r="W127" s="335"/>
      <c r="X127" s="335"/>
      <c r="Y127" s="335"/>
      <c r="Z127" s="335"/>
    </row>
    <row r="128" spans="1:26" ht="36.75" customHeight="1" x14ac:dyDescent="0.2">
      <c r="A128" s="15"/>
      <c r="B128" s="450" t="s">
        <v>338</v>
      </c>
      <c r="C128" s="451"/>
      <c r="D128" s="452"/>
      <c r="E128" s="453" t="s">
        <v>324</v>
      </c>
      <c r="F128" s="451"/>
      <c r="G128" s="451"/>
      <c r="H128" s="451"/>
      <c r="I128" s="451"/>
      <c r="J128" s="452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46" x14ac:dyDescent="0.2">
      <c r="A129" s="330"/>
      <c r="B129" s="331" t="s">
        <v>335</v>
      </c>
      <c r="C129" s="372"/>
      <c r="D129" s="377"/>
      <c r="E129" s="372"/>
      <c r="F129" s="332"/>
      <c r="G129" s="372"/>
      <c r="H129" s="372"/>
      <c r="I129" s="377"/>
      <c r="J129" s="372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">
      <c r="A130" s="330"/>
      <c r="B130" s="330"/>
      <c r="C130" s="372"/>
      <c r="D130" s="377"/>
      <c r="E130" s="372"/>
      <c r="F130" s="332"/>
      <c r="G130" s="372"/>
      <c r="H130" s="372"/>
      <c r="I130" s="377"/>
      <c r="J130" s="372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">
      <c r="A131" s="330"/>
      <c r="B131" s="330"/>
      <c r="C131" s="372"/>
      <c r="D131" s="377"/>
      <c r="E131" s="372"/>
      <c r="F131" s="332"/>
      <c r="G131" s="372"/>
      <c r="H131" s="372"/>
      <c r="I131" s="377"/>
      <c r="J131" s="372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">
      <c r="A132" s="330"/>
      <c r="B132" s="330"/>
      <c r="C132" s="372"/>
      <c r="D132" s="377"/>
      <c r="E132" s="372"/>
      <c r="F132" s="332"/>
      <c r="G132" s="372"/>
      <c r="H132" s="372"/>
      <c r="I132" s="377"/>
      <c r="J132" s="372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">
      <c r="A133" s="330"/>
      <c r="B133" s="330"/>
      <c r="C133" s="372"/>
      <c r="D133" s="377"/>
      <c r="E133" s="372"/>
      <c r="F133" s="332"/>
      <c r="G133" s="372"/>
      <c r="H133" s="372"/>
      <c r="I133" s="377"/>
      <c r="J133" s="372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">
      <c r="A134" s="330"/>
      <c r="B134" s="330"/>
      <c r="C134" s="372"/>
      <c r="D134" s="377"/>
      <c r="E134" s="372"/>
      <c r="F134" s="332"/>
      <c r="G134" s="372"/>
      <c r="H134" s="372"/>
      <c r="I134" s="377"/>
      <c r="J134" s="372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">
      <c r="A135" s="333"/>
      <c r="B135" s="454" t="s">
        <v>336</v>
      </c>
      <c r="C135" s="451"/>
      <c r="D135" s="329">
        <f>SUM(D129:D134)</f>
        <v>0</v>
      </c>
      <c r="E135" s="328"/>
      <c r="F135" s="334"/>
      <c r="G135" s="329">
        <f>SUM(G129:G134)</f>
        <v>0</v>
      </c>
      <c r="H135" s="328"/>
      <c r="I135" s="329"/>
      <c r="J135" s="329">
        <f>SUM(J129:J134)</f>
        <v>0</v>
      </c>
      <c r="K135" s="335"/>
      <c r="L135" s="335"/>
      <c r="M135" s="335"/>
      <c r="N135" s="335"/>
      <c r="O135" s="335"/>
      <c r="P135" s="335"/>
      <c r="Q135" s="335"/>
      <c r="R135" s="335"/>
      <c r="S135" s="335"/>
      <c r="T135" s="335"/>
      <c r="U135" s="335"/>
      <c r="V135" s="335"/>
      <c r="W135" s="335"/>
      <c r="X135" s="335"/>
      <c r="Y135" s="335"/>
      <c r="Z135" s="335"/>
    </row>
    <row r="136" spans="1:26" ht="14.25" customHeight="1" x14ac:dyDescent="0.2">
      <c r="A136" s="326"/>
      <c r="B136" s="454" t="s">
        <v>339</v>
      </c>
      <c r="C136" s="451"/>
      <c r="D136" s="329" t="e">
        <f>SUM(#REF!+D127+D135)</f>
        <v>#REF!</v>
      </c>
      <c r="E136" s="328"/>
      <c r="F136" s="334"/>
      <c r="G136" s="329" t="e">
        <f>SUM(#REF!+G127+G135)</f>
        <v>#REF!</v>
      </c>
      <c r="H136" s="328"/>
      <c r="I136" s="329"/>
      <c r="J136" s="329" t="e">
        <f>SUM(#REF!+J127+J135)</f>
        <v>#REF!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">
      <c r="A137" s="336"/>
      <c r="B137" s="336"/>
      <c r="C137" s="373"/>
      <c r="D137" s="378"/>
      <c r="E137" s="373"/>
      <c r="F137" s="337"/>
      <c r="G137" s="373"/>
      <c r="H137" s="373"/>
      <c r="I137" s="373"/>
      <c r="J137" s="373"/>
      <c r="K137" s="336"/>
      <c r="L137" s="336"/>
      <c r="M137" s="336"/>
      <c r="N137" s="336"/>
      <c r="O137" s="336"/>
      <c r="P137" s="336"/>
      <c r="Q137" s="336"/>
      <c r="R137" s="336"/>
      <c r="S137" s="336"/>
      <c r="T137" s="336"/>
      <c r="U137" s="336"/>
      <c r="V137" s="336"/>
      <c r="W137" s="336"/>
      <c r="X137" s="336"/>
      <c r="Y137" s="336"/>
      <c r="Z137" s="336"/>
    </row>
    <row r="138" spans="1:26" ht="14.25" customHeight="1" x14ac:dyDescent="0.2">
      <c r="A138" s="326"/>
      <c r="B138" s="326"/>
      <c r="C138" s="371"/>
      <c r="D138" s="376"/>
      <c r="E138" s="371"/>
      <c r="F138" s="327"/>
      <c r="G138" s="371"/>
      <c r="H138" s="371"/>
      <c r="I138" s="381"/>
      <c r="J138" s="381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">
      <c r="A139" s="326"/>
      <c r="B139" s="326"/>
      <c r="C139" s="371"/>
      <c r="D139" s="376"/>
      <c r="E139" s="371"/>
      <c r="F139" s="327"/>
      <c r="G139" s="371"/>
      <c r="H139" s="371"/>
      <c r="I139" s="381"/>
      <c r="J139" s="381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">
      <c r="A140" s="326"/>
      <c r="B140" s="326"/>
      <c r="C140" s="371"/>
      <c r="D140" s="376"/>
      <c r="E140" s="371"/>
      <c r="F140" s="327"/>
      <c r="G140" s="371"/>
      <c r="H140" s="371"/>
      <c r="I140" s="381"/>
      <c r="J140" s="381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">
      <c r="A141" s="326"/>
      <c r="B141" s="326"/>
      <c r="C141" s="371"/>
      <c r="D141" s="376"/>
      <c r="E141" s="371"/>
      <c r="F141" s="327"/>
      <c r="G141" s="371"/>
      <c r="H141" s="371"/>
      <c r="I141" s="381"/>
      <c r="J141" s="381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">
      <c r="A142" s="326"/>
      <c r="B142" s="326"/>
      <c r="C142" s="371"/>
      <c r="D142" s="376"/>
      <c r="E142" s="371"/>
      <c r="F142" s="327"/>
      <c r="G142" s="371"/>
      <c r="H142" s="371"/>
      <c r="I142" s="381"/>
      <c r="J142" s="381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">
      <c r="A143" s="326"/>
      <c r="B143" s="326"/>
      <c r="C143" s="371"/>
      <c r="D143" s="376"/>
      <c r="E143" s="371"/>
      <c r="F143" s="327"/>
      <c r="G143" s="371"/>
      <c r="H143" s="371"/>
      <c r="I143" s="381"/>
      <c r="J143" s="381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">
      <c r="A144" s="326"/>
      <c r="B144" s="326"/>
      <c r="C144" s="371"/>
      <c r="D144" s="376"/>
      <c r="E144" s="371"/>
      <c r="F144" s="327"/>
      <c r="G144" s="371"/>
      <c r="H144" s="371"/>
      <c r="I144" s="381"/>
      <c r="J144" s="381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">
      <c r="A145" s="326"/>
      <c r="B145" s="326"/>
      <c r="C145" s="371"/>
      <c r="D145" s="376"/>
      <c r="E145" s="371"/>
      <c r="F145" s="327"/>
      <c r="G145" s="371"/>
      <c r="H145" s="371"/>
      <c r="I145" s="381"/>
      <c r="J145" s="381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">
      <c r="A146" s="326"/>
      <c r="B146" s="326"/>
      <c r="C146" s="371"/>
      <c r="D146" s="376"/>
      <c r="E146" s="371"/>
      <c r="F146" s="327"/>
      <c r="G146" s="371"/>
      <c r="H146" s="371"/>
      <c r="I146" s="381"/>
      <c r="J146" s="381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">
      <c r="A147" s="326"/>
      <c r="B147" s="326"/>
      <c r="C147" s="371"/>
      <c r="D147" s="376"/>
      <c r="E147" s="371"/>
      <c r="F147" s="327"/>
      <c r="G147" s="371"/>
      <c r="H147" s="371"/>
      <c r="I147" s="381"/>
      <c r="J147" s="381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">
      <c r="A148" s="326"/>
      <c r="B148" s="326"/>
      <c r="C148" s="371"/>
      <c r="D148" s="376"/>
      <c r="E148" s="371"/>
      <c r="F148" s="327"/>
      <c r="G148" s="371"/>
      <c r="H148" s="371"/>
      <c r="I148" s="381"/>
      <c r="J148" s="381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">
      <c r="A149" s="326"/>
      <c r="B149" s="326"/>
      <c r="C149" s="371"/>
      <c r="D149" s="376"/>
      <c r="E149" s="371"/>
      <c r="F149" s="327"/>
      <c r="G149" s="371"/>
      <c r="H149" s="371"/>
      <c r="I149" s="381"/>
      <c r="J149" s="381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">
      <c r="A150" s="326"/>
      <c r="B150" s="326"/>
      <c r="C150" s="371"/>
      <c r="D150" s="376"/>
      <c r="E150" s="371"/>
      <c r="F150" s="327"/>
      <c r="G150" s="371"/>
      <c r="H150" s="371"/>
      <c r="I150" s="381"/>
      <c r="J150" s="381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">
      <c r="A151" s="326"/>
      <c r="B151" s="326"/>
      <c r="C151" s="371"/>
      <c r="D151" s="376"/>
      <c r="E151" s="371"/>
      <c r="F151" s="327"/>
      <c r="G151" s="371"/>
      <c r="H151" s="371"/>
      <c r="I151" s="381"/>
      <c r="J151" s="381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">
      <c r="A152" s="326"/>
      <c r="B152" s="326"/>
      <c r="C152" s="371"/>
      <c r="D152" s="376"/>
      <c r="E152" s="371"/>
      <c r="F152" s="327"/>
      <c r="G152" s="371"/>
      <c r="H152" s="371"/>
      <c r="I152" s="381"/>
      <c r="J152" s="381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">
      <c r="A153" s="326"/>
      <c r="B153" s="326"/>
      <c r="C153" s="371"/>
      <c r="D153" s="376"/>
      <c r="E153" s="371"/>
      <c r="F153" s="327"/>
      <c r="G153" s="371"/>
      <c r="H153" s="371"/>
      <c r="I153" s="381"/>
      <c r="J153" s="381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">
      <c r="A154" s="326"/>
      <c r="B154" s="326"/>
      <c r="C154" s="371"/>
      <c r="D154" s="376"/>
      <c r="E154" s="371"/>
      <c r="F154" s="327"/>
      <c r="G154" s="371"/>
      <c r="H154" s="371"/>
      <c r="I154" s="381"/>
      <c r="J154" s="381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">
      <c r="A155" s="326"/>
      <c r="B155" s="326"/>
      <c r="C155" s="371"/>
      <c r="D155" s="376"/>
      <c r="E155" s="371"/>
      <c r="F155" s="327"/>
      <c r="G155" s="371"/>
      <c r="H155" s="371"/>
      <c r="I155" s="381"/>
      <c r="J155" s="381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">
      <c r="A156" s="326"/>
      <c r="B156" s="326"/>
      <c r="C156" s="371"/>
      <c r="D156" s="376"/>
      <c r="E156" s="371"/>
      <c r="F156" s="327"/>
      <c r="G156" s="371"/>
      <c r="H156" s="371"/>
      <c r="I156" s="381"/>
      <c r="J156" s="381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">
      <c r="A157" s="326"/>
      <c r="B157" s="326"/>
      <c r="C157" s="371"/>
      <c r="D157" s="376"/>
      <c r="E157" s="371"/>
      <c r="F157" s="327"/>
      <c r="G157" s="371"/>
      <c r="H157" s="371"/>
      <c r="I157" s="381"/>
      <c r="J157" s="381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">
      <c r="A158" s="326"/>
      <c r="B158" s="326"/>
      <c r="C158" s="371"/>
      <c r="D158" s="376"/>
      <c r="E158" s="371"/>
      <c r="F158" s="327"/>
      <c r="G158" s="371"/>
      <c r="H158" s="371"/>
      <c r="I158" s="381"/>
      <c r="J158" s="381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">
      <c r="A159" s="326"/>
      <c r="B159" s="326"/>
      <c r="C159" s="371"/>
      <c r="D159" s="376"/>
      <c r="E159" s="371"/>
      <c r="F159" s="327"/>
      <c r="G159" s="371"/>
      <c r="H159" s="371"/>
      <c r="I159" s="381"/>
      <c r="J159" s="381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">
      <c r="A160" s="326"/>
      <c r="B160" s="326"/>
      <c r="C160" s="371"/>
      <c r="D160" s="376"/>
      <c r="E160" s="371"/>
      <c r="F160" s="327"/>
      <c r="G160" s="371"/>
      <c r="H160" s="371"/>
      <c r="I160" s="381"/>
      <c r="J160" s="381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">
      <c r="A161" s="326"/>
      <c r="B161" s="326"/>
      <c r="C161" s="371"/>
      <c r="D161" s="376"/>
      <c r="E161" s="371"/>
      <c r="F161" s="327"/>
      <c r="G161" s="371"/>
      <c r="H161" s="371"/>
      <c r="I161" s="381"/>
      <c r="J161" s="381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">
      <c r="A162" s="326"/>
      <c r="B162" s="326"/>
      <c r="C162" s="371"/>
      <c r="D162" s="376"/>
      <c r="E162" s="371"/>
      <c r="F162" s="327"/>
      <c r="G162" s="371"/>
      <c r="H162" s="371"/>
      <c r="I162" s="381"/>
      <c r="J162" s="381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">
      <c r="A163" s="326"/>
      <c r="B163" s="326"/>
      <c r="C163" s="371"/>
      <c r="D163" s="376"/>
      <c r="E163" s="371"/>
      <c r="F163" s="327"/>
      <c r="G163" s="371"/>
      <c r="H163" s="371"/>
      <c r="I163" s="381"/>
      <c r="J163" s="381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">
      <c r="A164" s="326"/>
      <c r="B164" s="326"/>
      <c r="C164" s="371"/>
      <c r="D164" s="376"/>
      <c r="E164" s="371"/>
      <c r="F164" s="327"/>
      <c r="G164" s="371"/>
      <c r="H164" s="371"/>
      <c r="I164" s="381"/>
      <c r="J164" s="381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">
      <c r="A165" s="326"/>
      <c r="B165" s="326"/>
      <c r="C165" s="371"/>
      <c r="D165" s="376"/>
      <c r="E165" s="371"/>
      <c r="F165" s="327"/>
      <c r="G165" s="371"/>
      <c r="H165" s="371"/>
      <c r="I165" s="381"/>
      <c r="J165" s="381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">
      <c r="A166" s="326"/>
      <c r="B166" s="326"/>
      <c r="C166" s="371"/>
      <c r="D166" s="376"/>
      <c r="E166" s="371"/>
      <c r="F166" s="327"/>
      <c r="G166" s="371"/>
      <c r="H166" s="371"/>
      <c r="I166" s="381"/>
      <c r="J166" s="381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">
      <c r="A167" s="326"/>
      <c r="B167" s="326"/>
      <c r="C167" s="371"/>
      <c r="D167" s="376"/>
      <c r="E167" s="371"/>
      <c r="F167" s="327"/>
      <c r="G167" s="371"/>
      <c r="H167" s="371"/>
      <c r="I167" s="381"/>
      <c r="J167" s="381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">
      <c r="A168" s="326"/>
      <c r="B168" s="326"/>
      <c r="C168" s="371"/>
      <c r="D168" s="376"/>
      <c r="E168" s="371"/>
      <c r="F168" s="327"/>
      <c r="G168" s="371"/>
      <c r="H168" s="371"/>
      <c r="I168" s="381"/>
      <c r="J168" s="381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">
      <c r="A169" s="326"/>
      <c r="B169" s="326"/>
      <c r="C169" s="371"/>
      <c r="D169" s="376"/>
      <c r="E169" s="371"/>
      <c r="F169" s="327"/>
      <c r="G169" s="371"/>
      <c r="H169" s="371"/>
      <c r="I169" s="381"/>
      <c r="J169" s="381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">
      <c r="A170" s="326"/>
      <c r="B170" s="326"/>
      <c r="C170" s="371"/>
      <c r="D170" s="376"/>
      <c r="E170" s="371"/>
      <c r="F170" s="327"/>
      <c r="G170" s="371"/>
      <c r="H170" s="371"/>
      <c r="I170" s="381"/>
      <c r="J170" s="381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">
      <c r="A171" s="326"/>
      <c r="B171" s="326"/>
      <c r="C171" s="371"/>
      <c r="D171" s="376"/>
      <c r="E171" s="371"/>
      <c r="F171" s="327"/>
      <c r="G171" s="371"/>
      <c r="H171" s="371"/>
      <c r="I171" s="381"/>
      <c r="J171" s="381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">
      <c r="A172" s="326"/>
      <c r="B172" s="326"/>
      <c r="C172" s="371"/>
      <c r="D172" s="376"/>
      <c r="E172" s="371"/>
      <c r="F172" s="327"/>
      <c r="G172" s="371"/>
      <c r="H172" s="371"/>
      <c r="I172" s="381"/>
      <c r="J172" s="381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">
      <c r="A173" s="326"/>
      <c r="B173" s="326"/>
      <c r="C173" s="371"/>
      <c r="D173" s="376"/>
      <c r="E173" s="371"/>
      <c r="F173" s="327"/>
      <c r="G173" s="371"/>
      <c r="H173" s="371"/>
      <c r="I173" s="381"/>
      <c r="J173" s="381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">
      <c r="A174" s="326"/>
      <c r="B174" s="326"/>
      <c r="C174" s="371"/>
      <c r="D174" s="376"/>
      <c r="E174" s="371"/>
      <c r="F174" s="327"/>
      <c r="G174" s="371"/>
      <c r="H174" s="371"/>
      <c r="I174" s="381"/>
      <c r="J174" s="381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">
      <c r="A175" s="326"/>
      <c r="B175" s="326"/>
      <c r="C175" s="371"/>
      <c r="D175" s="376"/>
      <c r="E175" s="371"/>
      <c r="F175" s="327"/>
      <c r="G175" s="371"/>
      <c r="H175" s="371"/>
      <c r="I175" s="381"/>
      <c r="J175" s="381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">
      <c r="A176" s="326"/>
      <c r="B176" s="326"/>
      <c r="C176" s="371"/>
      <c r="D176" s="376"/>
      <c r="E176" s="371"/>
      <c r="F176" s="327"/>
      <c r="G176" s="371"/>
      <c r="H176" s="371"/>
      <c r="I176" s="381"/>
      <c r="J176" s="381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">
      <c r="A177" s="326"/>
      <c r="B177" s="326"/>
      <c r="C177" s="371"/>
      <c r="D177" s="376"/>
      <c r="E177" s="371"/>
      <c r="F177" s="327"/>
      <c r="G177" s="371"/>
      <c r="H177" s="371"/>
      <c r="I177" s="381"/>
      <c r="J177" s="381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">
      <c r="A178" s="326"/>
      <c r="B178" s="326"/>
      <c r="C178" s="371"/>
      <c r="D178" s="376"/>
      <c r="E178" s="371"/>
      <c r="F178" s="327"/>
      <c r="G178" s="371"/>
      <c r="H178" s="371"/>
      <c r="I178" s="381"/>
      <c r="J178" s="381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">
      <c r="A179" s="326"/>
      <c r="B179" s="326"/>
      <c r="C179" s="371"/>
      <c r="D179" s="376"/>
      <c r="E179" s="371"/>
      <c r="F179" s="327"/>
      <c r="G179" s="371"/>
      <c r="H179" s="371"/>
      <c r="I179" s="381"/>
      <c r="J179" s="381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">
      <c r="A180" s="326"/>
      <c r="B180" s="326"/>
      <c r="C180" s="371"/>
      <c r="D180" s="376"/>
      <c r="E180" s="371"/>
      <c r="F180" s="327"/>
      <c r="G180" s="371"/>
      <c r="H180" s="371"/>
      <c r="I180" s="381"/>
      <c r="J180" s="381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">
      <c r="A181" s="326"/>
      <c r="B181" s="326"/>
      <c r="C181" s="371"/>
      <c r="D181" s="376"/>
      <c r="E181" s="371"/>
      <c r="F181" s="327"/>
      <c r="G181" s="371"/>
      <c r="H181" s="371"/>
      <c r="I181" s="381"/>
      <c r="J181" s="381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">
      <c r="A182" s="326"/>
      <c r="B182" s="326"/>
      <c r="C182" s="371"/>
      <c r="D182" s="376"/>
      <c r="E182" s="371"/>
      <c r="F182" s="327"/>
      <c r="G182" s="371"/>
      <c r="H182" s="371"/>
      <c r="I182" s="381"/>
      <c r="J182" s="381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">
      <c r="A183" s="326"/>
      <c r="B183" s="326"/>
      <c r="C183" s="371"/>
      <c r="D183" s="376"/>
      <c r="E183" s="371"/>
      <c r="F183" s="327"/>
      <c r="G183" s="371"/>
      <c r="H183" s="371"/>
      <c r="I183" s="381"/>
      <c r="J183" s="381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">
      <c r="A184" s="326"/>
      <c r="B184" s="326"/>
      <c r="C184" s="371"/>
      <c r="D184" s="376"/>
      <c r="E184" s="371"/>
      <c r="F184" s="327"/>
      <c r="G184" s="371"/>
      <c r="H184" s="371"/>
      <c r="I184" s="381"/>
      <c r="J184" s="381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">
      <c r="A185" s="326"/>
      <c r="B185" s="326"/>
      <c r="C185" s="371"/>
      <c r="D185" s="376"/>
      <c r="E185" s="371"/>
      <c r="F185" s="327"/>
      <c r="G185" s="371"/>
      <c r="H185" s="371"/>
      <c r="I185" s="381"/>
      <c r="J185" s="381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">
      <c r="A186" s="326"/>
      <c r="B186" s="326"/>
      <c r="C186" s="371"/>
      <c r="D186" s="376"/>
      <c r="E186" s="371"/>
      <c r="F186" s="327"/>
      <c r="G186" s="371"/>
      <c r="H186" s="371"/>
      <c r="I186" s="381"/>
      <c r="J186" s="381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">
      <c r="A187" s="326"/>
      <c r="B187" s="326"/>
      <c r="C187" s="371"/>
      <c r="D187" s="376"/>
      <c r="E187" s="371"/>
      <c r="F187" s="327"/>
      <c r="G187" s="371"/>
      <c r="H187" s="371"/>
      <c r="I187" s="381"/>
      <c r="J187" s="381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">
      <c r="A188" s="326"/>
      <c r="B188" s="326"/>
      <c r="C188" s="371"/>
      <c r="D188" s="376"/>
      <c r="E188" s="371"/>
      <c r="F188" s="327"/>
      <c r="G188" s="371"/>
      <c r="H188" s="371"/>
      <c r="I188" s="381"/>
      <c r="J188" s="381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">
      <c r="A189" s="326"/>
      <c r="B189" s="326"/>
      <c r="C189" s="371"/>
      <c r="D189" s="376"/>
      <c r="E189" s="371"/>
      <c r="F189" s="327"/>
      <c r="G189" s="371"/>
      <c r="H189" s="371"/>
      <c r="I189" s="381"/>
      <c r="J189" s="381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">
      <c r="A190" s="326"/>
      <c r="B190" s="326"/>
      <c r="C190" s="371"/>
      <c r="D190" s="376"/>
      <c r="E190" s="371"/>
      <c r="F190" s="327"/>
      <c r="G190" s="371"/>
      <c r="H190" s="371"/>
      <c r="I190" s="381"/>
      <c r="J190" s="381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">
      <c r="A191" s="326"/>
      <c r="B191" s="326"/>
      <c r="C191" s="371"/>
      <c r="D191" s="376"/>
      <c r="E191" s="371"/>
      <c r="F191" s="327"/>
      <c r="G191" s="371"/>
      <c r="H191" s="371"/>
      <c r="I191" s="381"/>
      <c r="J191" s="381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">
      <c r="A192" s="326"/>
      <c r="B192" s="326"/>
      <c r="C192" s="371"/>
      <c r="D192" s="376"/>
      <c r="E192" s="371"/>
      <c r="F192" s="327"/>
      <c r="G192" s="371"/>
      <c r="H192" s="371"/>
      <c r="I192" s="381"/>
      <c r="J192" s="381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">
      <c r="A193" s="326"/>
      <c r="B193" s="326"/>
      <c r="C193" s="371"/>
      <c r="D193" s="376"/>
      <c r="E193" s="371"/>
      <c r="F193" s="327"/>
      <c r="G193" s="371"/>
      <c r="H193" s="371"/>
      <c r="I193" s="381"/>
      <c r="J193" s="381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">
      <c r="A194" s="326"/>
      <c r="B194" s="326"/>
      <c r="C194" s="371"/>
      <c r="D194" s="376"/>
      <c r="E194" s="371"/>
      <c r="F194" s="327"/>
      <c r="G194" s="371"/>
      <c r="H194" s="371"/>
      <c r="I194" s="381"/>
      <c r="J194" s="381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">
      <c r="A195" s="326"/>
      <c r="B195" s="326"/>
      <c r="C195" s="371"/>
      <c r="D195" s="376"/>
      <c r="E195" s="371"/>
      <c r="F195" s="327"/>
      <c r="G195" s="371"/>
      <c r="H195" s="371"/>
      <c r="I195" s="381"/>
      <c r="J195" s="381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">
      <c r="A196" s="326"/>
      <c r="B196" s="326"/>
      <c r="C196" s="371"/>
      <c r="D196" s="376"/>
      <c r="E196" s="371"/>
      <c r="F196" s="327"/>
      <c r="G196" s="371"/>
      <c r="H196" s="371"/>
      <c r="I196" s="381"/>
      <c r="J196" s="381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">
      <c r="A197" s="326"/>
      <c r="B197" s="326"/>
      <c r="C197" s="371"/>
      <c r="D197" s="376"/>
      <c r="E197" s="371"/>
      <c r="F197" s="327"/>
      <c r="G197" s="371"/>
      <c r="H197" s="371"/>
      <c r="I197" s="381"/>
      <c r="J197" s="381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">
      <c r="A198" s="326"/>
      <c r="B198" s="326"/>
      <c r="C198" s="371"/>
      <c r="D198" s="376"/>
      <c r="E198" s="371"/>
      <c r="F198" s="327"/>
      <c r="G198" s="371"/>
      <c r="H198" s="371"/>
      <c r="I198" s="381"/>
      <c r="J198" s="381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">
      <c r="A199" s="326"/>
      <c r="B199" s="326"/>
      <c r="C199" s="371"/>
      <c r="D199" s="376"/>
      <c r="E199" s="371"/>
      <c r="F199" s="327"/>
      <c r="G199" s="371"/>
      <c r="H199" s="371"/>
      <c r="I199" s="381"/>
      <c r="J199" s="381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">
      <c r="A200" s="326"/>
      <c r="B200" s="326"/>
      <c r="C200" s="371"/>
      <c r="D200" s="376"/>
      <c r="E200" s="371"/>
      <c r="F200" s="327"/>
      <c r="G200" s="371"/>
      <c r="H200" s="371"/>
      <c r="I200" s="381"/>
      <c r="J200" s="381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">
      <c r="A201" s="326"/>
      <c r="B201" s="326"/>
      <c r="C201" s="371"/>
      <c r="D201" s="376"/>
      <c r="E201" s="371"/>
      <c r="F201" s="327"/>
      <c r="G201" s="371"/>
      <c r="H201" s="371"/>
      <c r="I201" s="381"/>
      <c r="J201" s="381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">
      <c r="A202" s="326"/>
      <c r="B202" s="326"/>
      <c r="C202" s="371"/>
      <c r="D202" s="376"/>
      <c r="E202" s="371"/>
      <c r="F202" s="327"/>
      <c r="G202" s="371"/>
      <c r="H202" s="371"/>
      <c r="I202" s="381"/>
      <c r="J202" s="381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">
      <c r="A203" s="326"/>
      <c r="B203" s="326"/>
      <c r="C203" s="371"/>
      <c r="D203" s="376"/>
      <c r="E203" s="371"/>
      <c r="F203" s="327"/>
      <c r="G203" s="371"/>
      <c r="H203" s="371"/>
      <c r="I203" s="381"/>
      <c r="J203" s="381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">
      <c r="A204" s="326"/>
      <c r="B204" s="326"/>
      <c r="C204" s="371"/>
      <c r="D204" s="376"/>
      <c r="E204" s="371"/>
      <c r="F204" s="327"/>
      <c r="G204" s="371"/>
      <c r="H204" s="371"/>
      <c r="I204" s="381"/>
      <c r="J204" s="381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">
      <c r="A205" s="326"/>
      <c r="B205" s="326"/>
      <c r="C205" s="371"/>
      <c r="D205" s="376"/>
      <c r="E205" s="371"/>
      <c r="F205" s="327"/>
      <c r="G205" s="371"/>
      <c r="H205" s="371"/>
      <c r="I205" s="381"/>
      <c r="J205" s="381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">
      <c r="A206" s="326"/>
      <c r="B206" s="326"/>
      <c r="C206" s="371"/>
      <c r="D206" s="376"/>
      <c r="E206" s="371"/>
      <c r="F206" s="327"/>
      <c r="G206" s="371"/>
      <c r="H206" s="371"/>
      <c r="I206" s="381"/>
      <c r="J206" s="381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">
      <c r="A207" s="326"/>
      <c r="B207" s="326"/>
      <c r="C207" s="371"/>
      <c r="D207" s="376"/>
      <c r="E207" s="371"/>
      <c r="F207" s="327"/>
      <c r="G207" s="371"/>
      <c r="H207" s="371"/>
      <c r="I207" s="381"/>
      <c r="J207" s="381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">
      <c r="A208" s="326"/>
      <c r="B208" s="326"/>
      <c r="C208" s="371"/>
      <c r="D208" s="376"/>
      <c r="E208" s="371"/>
      <c r="F208" s="327"/>
      <c r="G208" s="371"/>
      <c r="H208" s="371"/>
      <c r="I208" s="381"/>
      <c r="J208" s="381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">
      <c r="A209" s="326"/>
      <c r="B209" s="326"/>
      <c r="C209" s="371"/>
      <c r="D209" s="376"/>
      <c r="E209" s="371"/>
      <c r="F209" s="327"/>
      <c r="G209" s="371"/>
      <c r="H209" s="371"/>
      <c r="I209" s="381"/>
      <c r="J209" s="381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">
      <c r="A210" s="326"/>
      <c r="B210" s="326"/>
      <c r="C210" s="371"/>
      <c r="D210" s="376"/>
      <c r="E210" s="371"/>
      <c r="F210" s="327"/>
      <c r="G210" s="371"/>
      <c r="H210" s="371"/>
      <c r="I210" s="381"/>
      <c r="J210" s="381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">
      <c r="A211" s="326"/>
      <c r="B211" s="326"/>
      <c r="C211" s="371"/>
      <c r="D211" s="376"/>
      <c r="E211" s="371"/>
      <c r="F211" s="327"/>
      <c r="G211" s="371"/>
      <c r="H211" s="371"/>
      <c r="I211" s="381"/>
      <c r="J211" s="381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">
      <c r="A212" s="326"/>
      <c r="B212" s="326"/>
      <c r="C212" s="371"/>
      <c r="D212" s="376"/>
      <c r="E212" s="371"/>
      <c r="F212" s="327"/>
      <c r="G212" s="371"/>
      <c r="H212" s="371"/>
      <c r="I212" s="381"/>
      <c r="J212" s="381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">
      <c r="A213" s="326"/>
      <c r="B213" s="326"/>
      <c r="C213" s="371"/>
      <c r="D213" s="376"/>
      <c r="E213" s="371"/>
      <c r="F213" s="327"/>
      <c r="G213" s="371"/>
      <c r="H213" s="371"/>
      <c r="I213" s="381"/>
      <c r="J213" s="381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">
      <c r="A214" s="326"/>
      <c r="B214" s="326"/>
      <c r="C214" s="371"/>
      <c r="D214" s="376"/>
      <c r="E214" s="371"/>
      <c r="F214" s="327"/>
      <c r="G214" s="371"/>
      <c r="H214" s="371"/>
      <c r="I214" s="381"/>
      <c r="J214" s="381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">
      <c r="A215" s="326"/>
      <c r="B215" s="326"/>
      <c r="C215" s="371"/>
      <c r="D215" s="376"/>
      <c r="E215" s="371"/>
      <c r="F215" s="327"/>
      <c r="G215" s="371"/>
      <c r="H215" s="371"/>
      <c r="I215" s="381"/>
      <c r="J215" s="381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">
      <c r="A216" s="326"/>
      <c r="B216" s="326"/>
      <c r="C216" s="371"/>
      <c r="D216" s="376"/>
      <c r="E216" s="371"/>
      <c r="F216" s="327"/>
      <c r="G216" s="371"/>
      <c r="H216" s="371"/>
      <c r="I216" s="381"/>
      <c r="J216" s="381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">
      <c r="A217" s="326"/>
      <c r="B217" s="326"/>
      <c r="C217" s="371"/>
      <c r="D217" s="376"/>
      <c r="E217" s="371"/>
      <c r="F217" s="327"/>
      <c r="G217" s="371"/>
      <c r="H217" s="371"/>
      <c r="I217" s="381"/>
      <c r="J217" s="381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">
      <c r="A218" s="326"/>
      <c r="B218" s="326"/>
      <c r="C218" s="371"/>
      <c r="D218" s="376"/>
      <c r="E218" s="371"/>
      <c r="F218" s="327"/>
      <c r="G218" s="371"/>
      <c r="H218" s="371"/>
      <c r="I218" s="381"/>
      <c r="J218" s="381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">
      <c r="A219" s="326"/>
      <c r="B219" s="326"/>
      <c r="C219" s="371"/>
      <c r="D219" s="376"/>
      <c r="E219" s="371"/>
      <c r="F219" s="327"/>
      <c r="G219" s="371"/>
      <c r="H219" s="371"/>
      <c r="I219" s="381"/>
      <c r="J219" s="381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">
      <c r="A220" s="326"/>
      <c r="B220" s="326"/>
      <c r="C220" s="371"/>
      <c r="D220" s="376"/>
      <c r="E220" s="371"/>
      <c r="F220" s="327"/>
      <c r="G220" s="371"/>
      <c r="H220" s="371"/>
      <c r="I220" s="381"/>
      <c r="J220" s="381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">
      <c r="A221" s="326"/>
      <c r="B221" s="326"/>
      <c r="C221" s="371"/>
      <c r="D221" s="376"/>
      <c r="E221" s="371"/>
      <c r="F221" s="327"/>
      <c r="G221" s="371"/>
      <c r="H221" s="371"/>
      <c r="I221" s="381"/>
      <c r="J221" s="381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">
      <c r="A222" s="326"/>
      <c r="B222" s="326"/>
      <c r="C222" s="371"/>
      <c r="D222" s="376"/>
      <c r="E222" s="371"/>
      <c r="F222" s="327"/>
      <c r="G222" s="371"/>
      <c r="H222" s="371"/>
      <c r="I222" s="381"/>
      <c r="J222" s="381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">
      <c r="A223" s="326"/>
      <c r="B223" s="326"/>
      <c r="C223" s="371"/>
      <c r="D223" s="376"/>
      <c r="E223" s="371"/>
      <c r="F223" s="327"/>
      <c r="G223" s="371"/>
      <c r="H223" s="371"/>
      <c r="I223" s="381"/>
      <c r="J223" s="381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">
      <c r="A224" s="326"/>
      <c r="B224" s="326"/>
      <c r="C224" s="371"/>
      <c r="D224" s="376"/>
      <c r="E224" s="371"/>
      <c r="F224" s="327"/>
      <c r="G224" s="371"/>
      <c r="H224" s="371"/>
      <c r="I224" s="381"/>
      <c r="J224" s="381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">
      <c r="A225" s="326"/>
      <c r="B225" s="326"/>
      <c r="C225" s="371"/>
      <c r="D225" s="376"/>
      <c r="E225" s="371"/>
      <c r="F225" s="327"/>
      <c r="G225" s="371"/>
      <c r="H225" s="371"/>
      <c r="I225" s="381"/>
      <c r="J225" s="381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">
      <c r="A226" s="326"/>
      <c r="B226" s="326"/>
      <c r="C226" s="371"/>
      <c r="D226" s="376"/>
      <c r="E226" s="371"/>
      <c r="F226" s="327"/>
      <c r="G226" s="371"/>
      <c r="H226" s="371"/>
      <c r="I226" s="381"/>
      <c r="J226" s="381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">
      <c r="A227" s="326"/>
      <c r="B227" s="326"/>
      <c r="C227" s="371"/>
      <c r="D227" s="376"/>
      <c r="E227" s="371"/>
      <c r="F227" s="327"/>
      <c r="G227" s="371"/>
      <c r="H227" s="371"/>
      <c r="I227" s="381"/>
      <c r="J227" s="381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">
      <c r="A228" s="326"/>
      <c r="B228" s="326"/>
      <c r="C228" s="371"/>
      <c r="D228" s="376"/>
      <c r="E228" s="371"/>
      <c r="F228" s="327"/>
      <c r="G228" s="371"/>
      <c r="H228" s="371"/>
      <c r="I228" s="381"/>
      <c r="J228" s="381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">
      <c r="A229" s="326"/>
      <c r="B229" s="326"/>
      <c r="C229" s="371"/>
      <c r="D229" s="376"/>
      <c r="E229" s="371"/>
      <c r="F229" s="327"/>
      <c r="G229" s="371"/>
      <c r="H229" s="371"/>
      <c r="I229" s="381"/>
      <c r="J229" s="381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">
      <c r="A230" s="326"/>
      <c r="B230" s="326"/>
      <c r="C230" s="371"/>
      <c r="D230" s="376"/>
      <c r="E230" s="371"/>
      <c r="F230" s="327"/>
      <c r="G230" s="371"/>
      <c r="H230" s="371"/>
      <c r="I230" s="381"/>
      <c r="J230" s="381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">
      <c r="A231" s="326"/>
      <c r="B231" s="326"/>
      <c r="C231" s="371"/>
      <c r="D231" s="376"/>
      <c r="E231" s="371"/>
      <c r="F231" s="327"/>
      <c r="G231" s="371"/>
      <c r="H231" s="371"/>
      <c r="I231" s="381"/>
      <c r="J231" s="381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">
      <c r="A232" s="326"/>
      <c r="B232" s="326"/>
      <c r="C232" s="371"/>
      <c r="D232" s="376"/>
      <c r="E232" s="371"/>
      <c r="F232" s="327"/>
      <c r="G232" s="371"/>
      <c r="H232" s="371"/>
      <c r="I232" s="381"/>
      <c r="J232" s="381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">
      <c r="A233" s="326"/>
      <c r="B233" s="326"/>
      <c r="C233" s="371"/>
      <c r="D233" s="376"/>
      <c r="E233" s="371"/>
      <c r="F233" s="327"/>
      <c r="G233" s="371"/>
      <c r="H233" s="371"/>
      <c r="I233" s="381"/>
      <c r="J233" s="381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">
      <c r="A234" s="326"/>
      <c r="B234" s="326"/>
      <c r="C234" s="371"/>
      <c r="D234" s="376"/>
      <c r="E234" s="371"/>
      <c r="F234" s="327"/>
      <c r="G234" s="371"/>
      <c r="H234" s="371"/>
      <c r="I234" s="381"/>
      <c r="J234" s="381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">
      <c r="A235" s="326"/>
      <c r="B235" s="326"/>
      <c r="C235" s="371"/>
      <c r="D235" s="376"/>
      <c r="E235" s="371"/>
      <c r="F235" s="327"/>
      <c r="G235" s="371"/>
      <c r="H235" s="371"/>
      <c r="I235" s="381"/>
      <c r="J235" s="381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">
      <c r="A236" s="326"/>
      <c r="B236" s="326"/>
      <c r="C236" s="371"/>
      <c r="D236" s="376"/>
      <c r="E236" s="371"/>
      <c r="F236" s="327"/>
      <c r="G236" s="371"/>
      <c r="H236" s="371"/>
      <c r="I236" s="381"/>
      <c r="J236" s="381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">
      <c r="A237" s="326"/>
      <c r="B237" s="326"/>
      <c r="C237" s="371"/>
      <c r="D237" s="376"/>
      <c r="E237" s="371"/>
      <c r="F237" s="327"/>
      <c r="G237" s="371"/>
      <c r="H237" s="371"/>
      <c r="I237" s="381"/>
      <c r="J237" s="381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">
      <c r="A238" s="326"/>
      <c r="B238" s="326"/>
      <c r="C238" s="371"/>
      <c r="D238" s="376"/>
      <c r="E238" s="371"/>
      <c r="F238" s="327"/>
      <c r="G238" s="371"/>
      <c r="H238" s="371"/>
      <c r="I238" s="381"/>
      <c r="J238" s="381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">
      <c r="A239" s="326"/>
      <c r="B239" s="326"/>
      <c r="C239" s="371"/>
      <c r="D239" s="376"/>
      <c r="E239" s="371"/>
      <c r="F239" s="327"/>
      <c r="G239" s="371"/>
      <c r="H239" s="371"/>
      <c r="I239" s="381"/>
      <c r="J239" s="381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">
      <c r="A240" s="326"/>
      <c r="B240" s="326"/>
      <c r="C240" s="371"/>
      <c r="D240" s="376"/>
      <c r="E240" s="371"/>
      <c r="F240" s="327"/>
      <c r="G240" s="371"/>
      <c r="H240" s="371"/>
      <c r="I240" s="381"/>
      <c r="J240" s="381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">
      <c r="A241" s="326"/>
      <c r="B241" s="326"/>
      <c r="C241" s="371"/>
      <c r="D241" s="376"/>
      <c r="E241" s="371"/>
      <c r="F241" s="327"/>
      <c r="G241" s="371"/>
      <c r="H241" s="371"/>
      <c r="I241" s="381"/>
      <c r="J241" s="381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">
      <c r="A242" s="326"/>
      <c r="B242" s="326"/>
      <c r="C242" s="371"/>
      <c r="D242" s="376"/>
      <c r="E242" s="371"/>
      <c r="F242" s="327"/>
      <c r="G242" s="371"/>
      <c r="H242" s="371"/>
      <c r="I242" s="381"/>
      <c r="J242" s="381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">
      <c r="A243" s="326"/>
      <c r="B243" s="326"/>
      <c r="C243" s="371"/>
      <c r="D243" s="376"/>
      <c r="E243" s="371"/>
      <c r="F243" s="327"/>
      <c r="G243" s="371"/>
      <c r="H243" s="371"/>
      <c r="I243" s="381"/>
      <c r="J243" s="381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">
      <c r="A244" s="326"/>
      <c r="B244" s="326"/>
      <c r="C244" s="371"/>
      <c r="D244" s="376"/>
      <c r="E244" s="371"/>
      <c r="F244" s="327"/>
      <c r="G244" s="371"/>
      <c r="H244" s="371"/>
      <c r="I244" s="381"/>
      <c r="J244" s="381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">
      <c r="A245" s="326"/>
      <c r="B245" s="326"/>
      <c r="C245" s="371"/>
      <c r="D245" s="376"/>
      <c r="E245" s="371"/>
      <c r="F245" s="327"/>
      <c r="G245" s="371"/>
      <c r="H245" s="371"/>
      <c r="I245" s="381"/>
      <c r="J245" s="381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">
      <c r="A246" s="326"/>
      <c r="B246" s="326"/>
      <c r="C246" s="371"/>
      <c r="D246" s="376"/>
      <c r="E246" s="371"/>
      <c r="F246" s="327"/>
      <c r="G246" s="371"/>
      <c r="H246" s="371"/>
      <c r="I246" s="381"/>
      <c r="J246" s="381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">
      <c r="A247" s="326"/>
      <c r="B247" s="326"/>
      <c r="C247" s="371"/>
      <c r="D247" s="376"/>
      <c r="E247" s="371"/>
      <c r="F247" s="327"/>
      <c r="G247" s="371"/>
      <c r="H247" s="371"/>
      <c r="I247" s="381"/>
      <c r="J247" s="381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">
      <c r="A248" s="326"/>
      <c r="B248" s="326"/>
      <c r="C248" s="371"/>
      <c r="D248" s="376"/>
      <c r="E248" s="371"/>
      <c r="F248" s="327"/>
      <c r="G248" s="371"/>
      <c r="H248" s="371"/>
      <c r="I248" s="381"/>
      <c r="J248" s="381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">
      <c r="A249" s="326"/>
      <c r="B249" s="326"/>
      <c r="C249" s="371"/>
      <c r="D249" s="376"/>
      <c r="E249" s="371"/>
      <c r="F249" s="327"/>
      <c r="G249" s="371"/>
      <c r="H249" s="371"/>
      <c r="I249" s="381"/>
      <c r="J249" s="381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">
      <c r="A250" s="326"/>
      <c r="B250" s="326"/>
      <c r="C250" s="371"/>
      <c r="D250" s="376"/>
      <c r="E250" s="371"/>
      <c r="F250" s="327"/>
      <c r="G250" s="371"/>
      <c r="H250" s="371"/>
      <c r="I250" s="381"/>
      <c r="J250" s="381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">
      <c r="A251" s="326"/>
      <c r="B251" s="326"/>
      <c r="C251" s="371"/>
      <c r="D251" s="376"/>
      <c r="E251" s="371"/>
      <c r="F251" s="327"/>
      <c r="G251" s="371"/>
      <c r="H251" s="371"/>
      <c r="I251" s="381"/>
      <c r="J251" s="381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">
      <c r="A252" s="326"/>
      <c r="B252" s="326"/>
      <c r="C252" s="371"/>
      <c r="D252" s="376"/>
      <c r="E252" s="371"/>
      <c r="F252" s="327"/>
      <c r="G252" s="371"/>
      <c r="H252" s="371"/>
      <c r="I252" s="381"/>
      <c r="J252" s="381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">
      <c r="A253" s="326"/>
      <c r="B253" s="326"/>
      <c r="C253" s="371"/>
      <c r="D253" s="376"/>
      <c r="E253" s="371"/>
      <c r="F253" s="327"/>
      <c r="G253" s="371"/>
      <c r="H253" s="371"/>
      <c r="I253" s="381"/>
      <c r="J253" s="381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">
      <c r="A254" s="326"/>
      <c r="B254" s="326"/>
      <c r="C254" s="371"/>
      <c r="D254" s="376"/>
      <c r="E254" s="371"/>
      <c r="F254" s="327"/>
      <c r="G254" s="371"/>
      <c r="H254" s="371"/>
      <c r="I254" s="381"/>
      <c r="J254" s="381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">
      <c r="A255" s="326"/>
      <c r="B255" s="326"/>
      <c r="C255" s="371"/>
      <c r="D255" s="376"/>
      <c r="E255" s="371"/>
      <c r="F255" s="327"/>
      <c r="G255" s="371"/>
      <c r="H255" s="371"/>
      <c r="I255" s="381"/>
      <c r="J255" s="381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">
      <c r="A256" s="326"/>
      <c r="B256" s="326"/>
      <c r="C256" s="371"/>
      <c r="D256" s="376"/>
      <c r="E256" s="371"/>
      <c r="F256" s="327"/>
      <c r="G256" s="371"/>
      <c r="H256" s="371"/>
      <c r="I256" s="381"/>
      <c r="J256" s="381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">
      <c r="A257" s="326"/>
      <c r="B257" s="326"/>
      <c r="C257" s="371"/>
      <c r="D257" s="376"/>
      <c r="E257" s="371"/>
      <c r="F257" s="327"/>
      <c r="G257" s="371"/>
      <c r="H257" s="371"/>
      <c r="I257" s="381"/>
      <c r="J257" s="381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">
      <c r="A258" s="326"/>
      <c r="B258" s="326"/>
      <c r="C258" s="371"/>
      <c r="D258" s="376"/>
      <c r="E258" s="371"/>
      <c r="F258" s="327"/>
      <c r="G258" s="371"/>
      <c r="H258" s="371"/>
      <c r="I258" s="381"/>
      <c r="J258" s="381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">
      <c r="A259" s="326"/>
      <c r="B259" s="326"/>
      <c r="C259" s="371"/>
      <c r="D259" s="376"/>
      <c r="E259" s="371"/>
      <c r="F259" s="327"/>
      <c r="G259" s="371"/>
      <c r="H259" s="371"/>
      <c r="I259" s="381"/>
      <c r="J259" s="381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">
      <c r="A260" s="326"/>
      <c r="B260" s="326"/>
      <c r="C260" s="371"/>
      <c r="D260" s="376"/>
      <c r="E260" s="371"/>
      <c r="F260" s="327"/>
      <c r="G260" s="371"/>
      <c r="H260" s="371"/>
      <c r="I260" s="381"/>
      <c r="J260" s="381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">
      <c r="A261" s="326"/>
      <c r="B261" s="326"/>
      <c r="C261" s="371"/>
      <c r="D261" s="376"/>
      <c r="E261" s="371"/>
      <c r="F261" s="327"/>
      <c r="G261" s="371"/>
      <c r="H261" s="371"/>
      <c r="I261" s="381"/>
      <c r="J261" s="381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">
      <c r="A262" s="326"/>
      <c r="B262" s="326"/>
      <c r="C262" s="371"/>
      <c r="D262" s="376"/>
      <c r="E262" s="371"/>
      <c r="F262" s="327"/>
      <c r="G262" s="371"/>
      <c r="H262" s="371"/>
      <c r="I262" s="381"/>
      <c r="J262" s="381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">
      <c r="A263" s="326"/>
      <c r="B263" s="326"/>
      <c r="C263" s="371"/>
      <c r="D263" s="376"/>
      <c r="E263" s="371"/>
      <c r="F263" s="327"/>
      <c r="G263" s="371"/>
      <c r="H263" s="371"/>
      <c r="I263" s="381"/>
      <c r="J263" s="381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">
      <c r="A264" s="326"/>
      <c r="B264" s="326"/>
      <c r="C264" s="371"/>
      <c r="D264" s="376"/>
      <c r="E264" s="371"/>
      <c r="F264" s="327"/>
      <c r="G264" s="371"/>
      <c r="H264" s="371"/>
      <c r="I264" s="381"/>
      <c r="J264" s="381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">
      <c r="A265" s="326"/>
      <c r="B265" s="326"/>
      <c r="C265" s="371"/>
      <c r="D265" s="376"/>
      <c r="E265" s="371"/>
      <c r="F265" s="327"/>
      <c r="G265" s="371"/>
      <c r="H265" s="371"/>
      <c r="I265" s="381"/>
      <c r="J265" s="381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">
      <c r="A266" s="326"/>
      <c r="B266" s="326"/>
      <c r="C266" s="371"/>
      <c r="D266" s="376"/>
      <c r="E266" s="371"/>
      <c r="F266" s="327"/>
      <c r="G266" s="371"/>
      <c r="H266" s="371"/>
      <c r="I266" s="381"/>
      <c r="J266" s="381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">
      <c r="A267" s="326"/>
      <c r="B267" s="326"/>
      <c r="C267" s="371"/>
      <c r="D267" s="376"/>
      <c r="E267" s="371"/>
      <c r="F267" s="327"/>
      <c r="G267" s="371"/>
      <c r="H267" s="371"/>
      <c r="I267" s="381"/>
      <c r="J267" s="381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">
      <c r="A268" s="326"/>
      <c r="B268" s="326"/>
      <c r="C268" s="371"/>
      <c r="D268" s="376"/>
      <c r="E268" s="371"/>
      <c r="F268" s="327"/>
      <c r="G268" s="371"/>
      <c r="H268" s="371"/>
      <c r="I268" s="381"/>
      <c r="J268" s="381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">
      <c r="A269" s="326"/>
      <c r="B269" s="326"/>
      <c r="C269" s="371"/>
      <c r="D269" s="376"/>
      <c r="E269" s="371"/>
      <c r="F269" s="327"/>
      <c r="G269" s="371"/>
      <c r="H269" s="371"/>
      <c r="I269" s="381"/>
      <c r="J269" s="381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">
      <c r="A270" s="326"/>
      <c r="B270" s="326"/>
      <c r="C270" s="371"/>
      <c r="D270" s="376"/>
      <c r="E270" s="371"/>
      <c r="F270" s="327"/>
      <c r="G270" s="371"/>
      <c r="H270" s="371"/>
      <c r="I270" s="381"/>
      <c r="J270" s="381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">
      <c r="A271" s="326"/>
      <c r="B271" s="326"/>
      <c r="C271" s="371"/>
      <c r="D271" s="376"/>
      <c r="E271" s="371"/>
      <c r="F271" s="327"/>
      <c r="G271" s="371"/>
      <c r="H271" s="371"/>
      <c r="I271" s="381"/>
      <c r="J271" s="381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">
      <c r="A272" s="326"/>
      <c r="B272" s="326"/>
      <c r="C272" s="371"/>
      <c r="D272" s="376"/>
      <c r="E272" s="371"/>
      <c r="F272" s="327"/>
      <c r="G272" s="371"/>
      <c r="H272" s="371"/>
      <c r="I272" s="381"/>
      <c r="J272" s="381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">
      <c r="A273" s="326"/>
      <c r="B273" s="326"/>
      <c r="C273" s="371"/>
      <c r="D273" s="376"/>
      <c r="E273" s="371"/>
      <c r="F273" s="327"/>
      <c r="G273" s="371"/>
      <c r="H273" s="371"/>
      <c r="I273" s="381"/>
      <c r="J273" s="381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">
      <c r="A274" s="326"/>
      <c r="B274" s="326"/>
      <c r="C274" s="371"/>
      <c r="D274" s="376"/>
      <c r="E274" s="371"/>
      <c r="F274" s="327"/>
      <c r="G274" s="371"/>
      <c r="H274" s="371"/>
      <c r="I274" s="381"/>
      <c r="J274" s="381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">
      <c r="A275" s="326"/>
      <c r="B275" s="326"/>
      <c r="C275" s="371"/>
      <c r="D275" s="376"/>
      <c r="E275" s="371"/>
      <c r="F275" s="327"/>
      <c r="G275" s="371"/>
      <c r="H275" s="371"/>
      <c r="I275" s="381"/>
      <c r="J275" s="381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">
      <c r="A276" s="326"/>
      <c r="B276" s="326"/>
      <c r="C276" s="371"/>
      <c r="D276" s="376"/>
      <c r="E276" s="371"/>
      <c r="F276" s="327"/>
      <c r="G276" s="371"/>
      <c r="H276" s="371"/>
      <c r="I276" s="381"/>
      <c r="J276" s="381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">
      <c r="A277" s="326"/>
      <c r="B277" s="326"/>
      <c r="C277" s="371"/>
      <c r="D277" s="376"/>
      <c r="E277" s="371"/>
      <c r="F277" s="327"/>
      <c r="G277" s="371"/>
      <c r="H277" s="371"/>
      <c r="I277" s="381"/>
      <c r="J277" s="381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">
      <c r="A278" s="326"/>
      <c r="B278" s="326"/>
      <c r="C278" s="371"/>
      <c r="D278" s="376"/>
      <c r="E278" s="371"/>
      <c r="F278" s="327"/>
      <c r="G278" s="371"/>
      <c r="H278" s="371"/>
      <c r="I278" s="381"/>
      <c r="J278" s="381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">
      <c r="A279" s="326"/>
      <c r="B279" s="326"/>
      <c r="C279" s="371"/>
      <c r="D279" s="376"/>
      <c r="E279" s="371"/>
      <c r="F279" s="327"/>
      <c r="G279" s="371"/>
      <c r="H279" s="371"/>
      <c r="I279" s="381"/>
      <c r="J279" s="381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">
      <c r="A280" s="326"/>
      <c r="B280" s="326"/>
      <c r="C280" s="371"/>
      <c r="D280" s="376"/>
      <c r="E280" s="371"/>
      <c r="F280" s="327"/>
      <c r="G280" s="371"/>
      <c r="H280" s="371"/>
      <c r="I280" s="381"/>
      <c r="J280" s="381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">
      <c r="A281" s="326"/>
      <c r="B281" s="326"/>
      <c r="C281" s="371"/>
      <c r="D281" s="376"/>
      <c r="E281" s="371"/>
      <c r="F281" s="327"/>
      <c r="G281" s="371"/>
      <c r="H281" s="371"/>
      <c r="I281" s="381"/>
      <c r="J281" s="381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">
      <c r="A282" s="326"/>
      <c r="B282" s="326"/>
      <c r="C282" s="371"/>
      <c r="D282" s="376"/>
      <c r="E282" s="371"/>
      <c r="F282" s="327"/>
      <c r="G282" s="371"/>
      <c r="H282" s="371"/>
      <c r="I282" s="381"/>
      <c r="J282" s="381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">
      <c r="A283" s="326"/>
      <c r="B283" s="326"/>
      <c r="C283" s="371"/>
      <c r="D283" s="376"/>
      <c r="E283" s="371"/>
      <c r="F283" s="327"/>
      <c r="G283" s="371"/>
      <c r="H283" s="371"/>
      <c r="I283" s="381"/>
      <c r="J283" s="381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">
      <c r="A284" s="326"/>
      <c r="B284" s="326"/>
      <c r="C284" s="371"/>
      <c r="D284" s="376"/>
      <c r="E284" s="371"/>
      <c r="F284" s="327"/>
      <c r="G284" s="371"/>
      <c r="H284" s="371"/>
      <c r="I284" s="381"/>
      <c r="J284" s="381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">
      <c r="A285" s="326"/>
      <c r="B285" s="326"/>
      <c r="C285" s="371"/>
      <c r="D285" s="376"/>
      <c r="E285" s="371"/>
      <c r="F285" s="327"/>
      <c r="G285" s="371"/>
      <c r="H285" s="371"/>
      <c r="I285" s="381"/>
      <c r="J285" s="381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">
      <c r="A286" s="326"/>
      <c r="B286" s="326"/>
      <c r="C286" s="371"/>
      <c r="D286" s="376"/>
      <c r="E286" s="371"/>
      <c r="F286" s="327"/>
      <c r="G286" s="371"/>
      <c r="H286" s="371"/>
      <c r="I286" s="381"/>
      <c r="J286" s="381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">
      <c r="A287" s="326"/>
      <c r="B287" s="326"/>
      <c r="C287" s="371"/>
      <c r="D287" s="376"/>
      <c r="E287" s="371"/>
      <c r="F287" s="327"/>
      <c r="G287" s="371"/>
      <c r="H287" s="371"/>
      <c r="I287" s="381"/>
      <c r="J287" s="381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">
      <c r="A288" s="326"/>
      <c r="B288" s="326"/>
      <c r="C288" s="371"/>
      <c r="D288" s="376"/>
      <c r="E288" s="371"/>
      <c r="F288" s="327"/>
      <c r="G288" s="371"/>
      <c r="H288" s="371"/>
      <c r="I288" s="381"/>
      <c r="J288" s="381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">
      <c r="A289" s="326"/>
      <c r="B289" s="326"/>
      <c r="C289" s="371"/>
      <c r="D289" s="376"/>
      <c r="E289" s="371"/>
      <c r="F289" s="327"/>
      <c r="G289" s="371"/>
      <c r="H289" s="371"/>
      <c r="I289" s="381"/>
      <c r="J289" s="381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">
      <c r="A290" s="326"/>
      <c r="B290" s="326"/>
      <c r="C290" s="371"/>
      <c r="D290" s="376"/>
      <c r="E290" s="371"/>
      <c r="F290" s="327"/>
      <c r="G290" s="371"/>
      <c r="H290" s="371"/>
      <c r="I290" s="381"/>
      <c r="J290" s="381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">
      <c r="A291" s="326"/>
      <c r="B291" s="326"/>
      <c r="C291" s="371"/>
      <c r="D291" s="376"/>
      <c r="E291" s="371"/>
      <c r="F291" s="327"/>
      <c r="G291" s="371"/>
      <c r="H291" s="371"/>
      <c r="I291" s="381"/>
      <c r="J291" s="381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">
      <c r="A292" s="326"/>
      <c r="B292" s="326"/>
      <c r="C292" s="371"/>
      <c r="D292" s="376"/>
      <c r="E292" s="371"/>
      <c r="F292" s="327"/>
      <c r="G292" s="371"/>
      <c r="H292" s="371"/>
      <c r="I292" s="381"/>
      <c r="J292" s="381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">
      <c r="A293" s="326"/>
      <c r="B293" s="326"/>
      <c r="C293" s="371"/>
      <c r="D293" s="376"/>
      <c r="E293" s="371"/>
      <c r="F293" s="327"/>
      <c r="G293" s="371"/>
      <c r="H293" s="371"/>
      <c r="I293" s="381"/>
      <c r="J293" s="381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">
      <c r="A294" s="326"/>
      <c r="B294" s="326"/>
      <c r="C294" s="371"/>
      <c r="D294" s="376"/>
      <c r="E294" s="371"/>
      <c r="F294" s="327"/>
      <c r="G294" s="371"/>
      <c r="H294" s="371"/>
      <c r="I294" s="381"/>
      <c r="J294" s="381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">
      <c r="A295" s="326"/>
      <c r="B295" s="326"/>
      <c r="C295" s="371"/>
      <c r="D295" s="376"/>
      <c r="E295" s="371"/>
      <c r="F295" s="327"/>
      <c r="G295" s="371"/>
      <c r="H295" s="371"/>
      <c r="I295" s="381"/>
      <c r="J295" s="381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">
      <c r="A296" s="326"/>
      <c r="B296" s="326"/>
      <c r="C296" s="371"/>
      <c r="D296" s="376"/>
      <c r="E296" s="371"/>
      <c r="F296" s="327"/>
      <c r="G296" s="371"/>
      <c r="H296" s="371"/>
      <c r="I296" s="381"/>
      <c r="J296" s="381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">
      <c r="A297" s="326"/>
      <c r="B297" s="326"/>
      <c r="C297" s="371"/>
      <c r="D297" s="376"/>
      <c r="E297" s="371"/>
      <c r="F297" s="327"/>
      <c r="G297" s="371"/>
      <c r="H297" s="371"/>
      <c r="I297" s="381"/>
      <c r="J297" s="381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">
      <c r="A298" s="326"/>
      <c r="B298" s="326"/>
      <c r="C298" s="371"/>
      <c r="D298" s="376"/>
      <c r="E298" s="371"/>
      <c r="F298" s="327"/>
      <c r="G298" s="371"/>
      <c r="H298" s="371"/>
      <c r="I298" s="381"/>
      <c r="J298" s="381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">
      <c r="A299" s="326"/>
      <c r="B299" s="326"/>
      <c r="C299" s="371"/>
      <c r="D299" s="376"/>
      <c r="E299" s="371"/>
      <c r="F299" s="327"/>
      <c r="G299" s="371"/>
      <c r="H299" s="371"/>
      <c r="I299" s="381"/>
      <c r="J299" s="381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">
      <c r="A300" s="326"/>
      <c r="B300" s="326"/>
      <c r="C300" s="371"/>
      <c r="D300" s="376"/>
      <c r="E300" s="371"/>
      <c r="F300" s="327"/>
      <c r="G300" s="371"/>
      <c r="H300" s="371"/>
      <c r="I300" s="381"/>
      <c r="J300" s="381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">
      <c r="A301" s="326"/>
      <c r="B301" s="326"/>
      <c r="C301" s="371"/>
      <c r="D301" s="376"/>
      <c r="E301" s="371"/>
      <c r="F301" s="327"/>
      <c r="G301" s="371"/>
      <c r="H301" s="371"/>
      <c r="I301" s="381"/>
      <c r="J301" s="381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">
      <c r="A302" s="326"/>
      <c r="B302" s="326"/>
      <c r="C302" s="371"/>
      <c r="D302" s="376"/>
      <c r="E302" s="371"/>
      <c r="F302" s="327"/>
      <c r="G302" s="371"/>
      <c r="H302" s="371"/>
      <c r="I302" s="381"/>
      <c r="J302" s="381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">
      <c r="A303" s="326"/>
      <c r="B303" s="326"/>
      <c r="C303" s="371"/>
      <c r="D303" s="376"/>
      <c r="E303" s="371"/>
      <c r="F303" s="327"/>
      <c r="G303" s="371"/>
      <c r="H303" s="371"/>
      <c r="I303" s="381"/>
      <c r="J303" s="381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">
      <c r="A304" s="326"/>
      <c r="B304" s="326"/>
      <c r="C304" s="371"/>
      <c r="D304" s="376"/>
      <c r="E304" s="371"/>
      <c r="F304" s="327"/>
      <c r="G304" s="371"/>
      <c r="H304" s="371"/>
      <c r="I304" s="381"/>
      <c r="J304" s="381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">
      <c r="A305" s="326"/>
      <c r="B305" s="326"/>
      <c r="C305" s="371"/>
      <c r="D305" s="376"/>
      <c r="E305" s="371"/>
      <c r="F305" s="327"/>
      <c r="G305" s="371"/>
      <c r="H305" s="371"/>
      <c r="I305" s="381"/>
      <c r="J305" s="381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">
      <c r="A306" s="326"/>
      <c r="B306" s="326"/>
      <c r="C306" s="371"/>
      <c r="D306" s="376"/>
      <c r="E306" s="371"/>
      <c r="F306" s="327"/>
      <c r="G306" s="371"/>
      <c r="H306" s="371"/>
      <c r="I306" s="381"/>
      <c r="J306" s="381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">
      <c r="A307" s="326"/>
      <c r="B307" s="326"/>
      <c r="C307" s="371"/>
      <c r="D307" s="376"/>
      <c r="E307" s="371"/>
      <c r="F307" s="327"/>
      <c r="G307" s="371"/>
      <c r="H307" s="371"/>
      <c r="I307" s="381"/>
      <c r="J307" s="381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">
      <c r="A308" s="326"/>
      <c r="B308" s="326"/>
      <c r="C308" s="371"/>
      <c r="D308" s="376"/>
      <c r="E308" s="371"/>
      <c r="F308" s="327"/>
      <c r="G308" s="371"/>
      <c r="H308" s="371"/>
      <c r="I308" s="381"/>
      <c r="J308" s="381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">
      <c r="A309" s="326"/>
      <c r="B309" s="326"/>
      <c r="C309" s="371"/>
      <c r="D309" s="376"/>
      <c r="E309" s="371"/>
      <c r="F309" s="327"/>
      <c r="G309" s="371"/>
      <c r="H309" s="371"/>
      <c r="I309" s="381"/>
      <c r="J309" s="381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">
      <c r="A310" s="326"/>
      <c r="B310" s="326"/>
      <c r="C310" s="371"/>
      <c r="D310" s="376"/>
      <c r="E310" s="371"/>
      <c r="F310" s="327"/>
      <c r="G310" s="371"/>
      <c r="H310" s="371"/>
      <c r="I310" s="381"/>
      <c r="J310" s="381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">
      <c r="A311" s="326"/>
      <c r="B311" s="326"/>
      <c r="C311" s="371"/>
      <c r="D311" s="376"/>
      <c r="E311" s="371"/>
      <c r="F311" s="327"/>
      <c r="G311" s="371"/>
      <c r="H311" s="371"/>
      <c r="I311" s="381"/>
      <c r="J311" s="381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">
      <c r="A312" s="326"/>
      <c r="B312" s="326"/>
      <c r="C312" s="371"/>
      <c r="D312" s="376"/>
      <c r="E312" s="371"/>
      <c r="F312" s="327"/>
      <c r="G312" s="371"/>
      <c r="H312" s="371"/>
      <c r="I312" s="381"/>
      <c r="J312" s="381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">
      <c r="A313" s="326"/>
      <c r="B313" s="326"/>
      <c r="C313" s="371"/>
      <c r="D313" s="376"/>
      <c r="E313" s="371"/>
      <c r="F313" s="327"/>
      <c r="G313" s="371"/>
      <c r="H313" s="371"/>
      <c r="I313" s="381"/>
      <c r="J313" s="381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">
      <c r="A314" s="326"/>
      <c r="B314" s="326"/>
      <c r="C314" s="371"/>
      <c r="D314" s="376"/>
      <c r="E314" s="371"/>
      <c r="F314" s="327"/>
      <c r="G314" s="371"/>
      <c r="H314" s="371"/>
      <c r="I314" s="381"/>
      <c r="J314" s="381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">
      <c r="A315" s="326"/>
      <c r="B315" s="326"/>
      <c r="C315" s="371"/>
      <c r="D315" s="376"/>
      <c r="E315" s="371"/>
      <c r="F315" s="327"/>
      <c r="G315" s="371"/>
      <c r="H315" s="371"/>
      <c r="I315" s="381"/>
      <c r="J315" s="381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">
      <c r="A316" s="326"/>
      <c r="B316" s="326"/>
      <c r="C316" s="371"/>
      <c r="D316" s="376"/>
      <c r="E316" s="371"/>
      <c r="F316" s="327"/>
      <c r="G316" s="371"/>
      <c r="H316" s="371"/>
      <c r="I316" s="381"/>
      <c r="J316" s="381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">
      <c r="A317" s="326"/>
      <c r="B317" s="326"/>
      <c r="C317" s="371"/>
      <c r="D317" s="376"/>
      <c r="E317" s="371"/>
      <c r="F317" s="327"/>
      <c r="G317" s="371"/>
      <c r="H317" s="371"/>
      <c r="I317" s="381"/>
      <c r="J317" s="381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">
      <c r="A318" s="326"/>
      <c r="B318" s="326"/>
      <c r="C318" s="371"/>
      <c r="D318" s="376"/>
      <c r="E318" s="371"/>
      <c r="F318" s="327"/>
      <c r="G318" s="371"/>
      <c r="H318" s="371"/>
      <c r="I318" s="381"/>
      <c r="J318" s="381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">
      <c r="A319" s="326"/>
      <c r="B319" s="326"/>
      <c r="C319" s="371"/>
      <c r="D319" s="376"/>
      <c r="E319" s="371"/>
      <c r="F319" s="327"/>
      <c r="G319" s="371"/>
      <c r="H319" s="371"/>
      <c r="I319" s="381"/>
      <c r="J319" s="381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">
      <c r="A320" s="326"/>
      <c r="B320" s="326"/>
      <c r="C320" s="371"/>
      <c r="D320" s="376"/>
      <c r="E320" s="371"/>
      <c r="F320" s="327"/>
      <c r="G320" s="371"/>
      <c r="H320" s="371"/>
      <c r="I320" s="381"/>
      <c r="J320" s="381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">
      <c r="A321" s="326"/>
      <c r="B321" s="326"/>
      <c r="C321" s="371"/>
      <c r="D321" s="376"/>
      <c r="E321" s="371"/>
      <c r="F321" s="327"/>
      <c r="G321" s="371"/>
      <c r="H321" s="371"/>
      <c r="I321" s="381"/>
      <c r="J321" s="381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">
      <c r="A322" s="326"/>
      <c r="B322" s="326"/>
      <c r="C322" s="371"/>
      <c r="D322" s="376"/>
      <c r="E322" s="371"/>
      <c r="F322" s="327"/>
      <c r="G322" s="371"/>
      <c r="H322" s="371"/>
      <c r="I322" s="381"/>
      <c r="J322" s="381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">
      <c r="A323" s="326"/>
      <c r="B323" s="326"/>
      <c r="C323" s="371"/>
      <c r="D323" s="376"/>
      <c r="E323" s="371"/>
      <c r="F323" s="327"/>
      <c r="G323" s="371"/>
      <c r="H323" s="371"/>
      <c r="I323" s="381"/>
      <c r="J323" s="381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">
      <c r="A324" s="326"/>
      <c r="B324" s="326"/>
      <c r="C324" s="371"/>
      <c r="D324" s="376"/>
      <c r="E324" s="371"/>
      <c r="F324" s="327"/>
      <c r="G324" s="371"/>
      <c r="H324" s="371"/>
      <c r="I324" s="381"/>
      <c r="J324" s="381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">
      <c r="A325" s="326"/>
      <c r="B325" s="326"/>
      <c r="C325" s="371"/>
      <c r="D325" s="376"/>
      <c r="E325" s="371"/>
      <c r="F325" s="327"/>
      <c r="G325" s="371"/>
      <c r="H325" s="371"/>
      <c r="I325" s="381"/>
      <c r="J325" s="381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">
      <c r="A326" s="326"/>
      <c r="B326" s="326"/>
      <c r="C326" s="371"/>
      <c r="D326" s="376"/>
      <c r="E326" s="371"/>
      <c r="F326" s="327"/>
      <c r="G326" s="371"/>
      <c r="H326" s="371"/>
      <c r="I326" s="381"/>
      <c r="J326" s="381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">
      <c r="A327" s="326"/>
      <c r="B327" s="326"/>
      <c r="C327" s="371"/>
      <c r="D327" s="376"/>
      <c r="E327" s="371"/>
      <c r="F327" s="327"/>
      <c r="G327" s="371"/>
      <c r="H327" s="371"/>
      <c r="I327" s="381"/>
      <c r="J327" s="381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">
      <c r="A328" s="326"/>
      <c r="B328" s="326"/>
      <c r="C328" s="371"/>
      <c r="D328" s="376"/>
      <c r="E328" s="371"/>
      <c r="F328" s="327"/>
      <c r="G328" s="371"/>
      <c r="H328" s="371"/>
      <c r="I328" s="381"/>
      <c r="J328" s="381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">
      <c r="A329" s="326"/>
      <c r="B329" s="326"/>
      <c r="C329" s="371"/>
      <c r="D329" s="376"/>
      <c r="E329" s="371"/>
      <c r="F329" s="327"/>
      <c r="G329" s="371"/>
      <c r="H329" s="371"/>
      <c r="I329" s="381"/>
      <c r="J329" s="381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">
      <c r="A330" s="326"/>
      <c r="B330" s="326"/>
      <c r="C330" s="371"/>
      <c r="D330" s="376"/>
      <c r="E330" s="371"/>
      <c r="F330" s="327"/>
      <c r="G330" s="371"/>
      <c r="H330" s="371"/>
      <c r="I330" s="381"/>
      <c r="J330" s="381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">
      <c r="A331" s="326"/>
      <c r="B331" s="326"/>
      <c r="C331" s="371"/>
      <c r="D331" s="376"/>
      <c r="E331" s="371"/>
      <c r="F331" s="327"/>
      <c r="G331" s="371"/>
      <c r="H331" s="371"/>
      <c r="I331" s="381"/>
      <c r="J331" s="381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">
      <c r="A332" s="326"/>
      <c r="B332" s="326"/>
      <c r="C332" s="371"/>
      <c r="D332" s="376"/>
      <c r="E332" s="371"/>
      <c r="F332" s="327"/>
      <c r="G332" s="371"/>
      <c r="H332" s="371"/>
      <c r="I332" s="381"/>
      <c r="J332" s="381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">
      <c r="A333" s="326"/>
      <c r="B333" s="326"/>
      <c r="C333" s="371"/>
      <c r="D333" s="376"/>
      <c r="E333" s="371"/>
      <c r="F333" s="327"/>
      <c r="G333" s="371"/>
      <c r="H333" s="371"/>
      <c r="I333" s="381"/>
      <c r="J333" s="381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">
      <c r="A334" s="326"/>
      <c r="B334" s="326"/>
      <c r="C334" s="371"/>
      <c r="D334" s="376"/>
      <c r="E334" s="371"/>
      <c r="F334" s="327"/>
      <c r="G334" s="371"/>
      <c r="H334" s="371"/>
      <c r="I334" s="381"/>
      <c r="J334" s="381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">
      <c r="A335" s="326"/>
      <c r="B335" s="326"/>
      <c r="C335" s="371"/>
      <c r="D335" s="376"/>
      <c r="E335" s="371"/>
      <c r="F335" s="327"/>
      <c r="G335" s="371"/>
      <c r="H335" s="371"/>
      <c r="I335" s="381"/>
      <c r="J335" s="381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">
      <c r="A336" s="326"/>
      <c r="B336" s="326"/>
      <c r="C336" s="371"/>
      <c r="D336" s="376"/>
      <c r="E336" s="371"/>
      <c r="F336" s="327"/>
      <c r="G336" s="371"/>
      <c r="H336" s="371"/>
      <c r="I336" s="381"/>
      <c r="J336" s="381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">
      <c r="A337" s="326"/>
      <c r="B337" s="326"/>
      <c r="C337" s="371"/>
      <c r="D337" s="376"/>
      <c r="E337" s="371"/>
      <c r="F337" s="327"/>
      <c r="G337" s="371"/>
      <c r="H337" s="371"/>
      <c r="I337" s="381"/>
      <c r="J337" s="381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">
      <c r="A338" s="326"/>
      <c r="B338" s="326"/>
      <c r="C338" s="371"/>
      <c r="D338" s="376"/>
      <c r="E338" s="371"/>
      <c r="F338" s="327"/>
      <c r="G338" s="371"/>
      <c r="H338" s="371"/>
      <c r="I338" s="381"/>
      <c r="J338" s="381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">
      <c r="A339" s="326"/>
      <c r="B339" s="326"/>
      <c r="C339" s="371"/>
      <c r="D339" s="376"/>
      <c r="E339" s="371"/>
      <c r="F339" s="327"/>
      <c r="G339" s="371"/>
      <c r="H339" s="371"/>
      <c r="I339" s="381"/>
      <c r="J339" s="381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">
      <c r="A340" s="326"/>
      <c r="B340" s="326"/>
      <c r="C340" s="371"/>
      <c r="D340" s="376"/>
      <c r="E340" s="371"/>
      <c r="F340" s="327"/>
      <c r="G340" s="371"/>
      <c r="H340" s="371"/>
      <c r="I340" s="381"/>
      <c r="J340" s="381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">
      <c r="A341" s="326"/>
      <c r="B341" s="326"/>
      <c r="C341" s="371"/>
      <c r="D341" s="376"/>
      <c r="E341" s="371"/>
      <c r="F341" s="327"/>
      <c r="G341" s="371"/>
      <c r="H341" s="371"/>
      <c r="I341" s="381"/>
      <c r="J341" s="381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">
      <c r="A342" s="326"/>
      <c r="B342" s="326"/>
      <c r="C342" s="371"/>
      <c r="D342" s="376"/>
      <c r="E342" s="371"/>
      <c r="F342" s="327"/>
      <c r="G342" s="371"/>
      <c r="H342" s="371"/>
      <c r="I342" s="381"/>
      <c r="J342" s="381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">
      <c r="A343" s="326"/>
      <c r="B343" s="326"/>
      <c r="C343" s="371"/>
      <c r="D343" s="376"/>
      <c r="E343" s="371"/>
      <c r="F343" s="327"/>
      <c r="G343" s="371"/>
      <c r="H343" s="371"/>
      <c r="I343" s="381"/>
      <c r="J343" s="381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">
      <c r="A344" s="326"/>
      <c r="B344" s="326"/>
      <c r="C344" s="371"/>
      <c r="D344" s="376"/>
      <c r="E344" s="371"/>
      <c r="F344" s="327"/>
      <c r="G344" s="371"/>
      <c r="H344" s="371"/>
      <c r="I344" s="381"/>
      <c r="J344" s="381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">
      <c r="A345" s="326"/>
      <c r="B345" s="326"/>
      <c r="C345" s="371"/>
      <c r="D345" s="376"/>
      <c r="E345" s="371"/>
      <c r="F345" s="327"/>
      <c r="G345" s="371"/>
      <c r="H345" s="371"/>
      <c r="I345" s="381"/>
      <c r="J345" s="381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">
      <c r="A346" s="326"/>
      <c r="B346" s="326"/>
      <c r="C346" s="371"/>
      <c r="D346" s="376"/>
      <c r="E346" s="371"/>
      <c r="F346" s="327"/>
      <c r="G346" s="371"/>
      <c r="H346" s="371"/>
      <c r="I346" s="381"/>
      <c r="J346" s="381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">
      <c r="A347" s="326"/>
      <c r="B347" s="326"/>
      <c r="C347" s="371"/>
      <c r="D347" s="376"/>
      <c r="E347" s="371"/>
      <c r="F347" s="327"/>
      <c r="G347" s="371"/>
      <c r="H347" s="371"/>
      <c r="I347" s="381"/>
      <c r="J347" s="381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">
      <c r="A348" s="326"/>
      <c r="B348" s="326"/>
      <c r="C348" s="371"/>
      <c r="D348" s="376"/>
      <c r="E348" s="371"/>
      <c r="F348" s="327"/>
      <c r="G348" s="371"/>
      <c r="H348" s="371"/>
      <c r="I348" s="381"/>
      <c r="J348" s="381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">
      <c r="A349" s="326"/>
      <c r="B349" s="326"/>
      <c r="C349" s="371"/>
      <c r="D349" s="376"/>
      <c r="E349" s="371"/>
      <c r="F349" s="327"/>
      <c r="G349" s="371"/>
      <c r="H349" s="371"/>
      <c r="I349" s="381"/>
      <c r="J349" s="381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">
      <c r="A350" s="326"/>
      <c r="B350" s="326"/>
      <c r="C350" s="371"/>
      <c r="D350" s="376"/>
      <c r="E350" s="371"/>
      <c r="F350" s="327"/>
      <c r="G350" s="371"/>
      <c r="H350" s="371"/>
      <c r="I350" s="381"/>
      <c r="J350" s="381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">
      <c r="A351" s="326"/>
      <c r="B351" s="326"/>
      <c r="C351" s="371"/>
      <c r="D351" s="376"/>
      <c r="E351" s="371"/>
      <c r="F351" s="327"/>
      <c r="G351" s="371"/>
      <c r="H351" s="371"/>
      <c r="I351" s="381"/>
      <c r="J351" s="381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">
      <c r="A352" s="326"/>
      <c r="B352" s="326"/>
      <c r="C352" s="371"/>
      <c r="D352" s="376"/>
      <c r="E352" s="371"/>
      <c r="F352" s="327"/>
      <c r="G352" s="371"/>
      <c r="H352" s="371"/>
      <c r="I352" s="381"/>
      <c r="J352" s="381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">
      <c r="A353" s="326"/>
      <c r="B353" s="326"/>
      <c r="C353" s="371"/>
      <c r="D353" s="376"/>
      <c r="E353" s="371"/>
      <c r="F353" s="327"/>
      <c r="G353" s="371"/>
      <c r="H353" s="371"/>
      <c r="I353" s="381"/>
      <c r="J353" s="381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">
      <c r="A354" s="326"/>
      <c r="B354" s="326"/>
      <c r="C354" s="371"/>
      <c r="D354" s="376"/>
      <c r="E354" s="371"/>
      <c r="F354" s="327"/>
      <c r="G354" s="371"/>
      <c r="H354" s="371"/>
      <c r="I354" s="381"/>
      <c r="J354" s="381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">
      <c r="A355" s="326"/>
      <c r="B355" s="326"/>
      <c r="C355" s="371"/>
      <c r="D355" s="376"/>
      <c r="E355" s="371"/>
      <c r="F355" s="327"/>
      <c r="G355" s="371"/>
      <c r="H355" s="371"/>
      <c r="I355" s="381"/>
      <c r="J355" s="381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">
      <c r="A356" s="326"/>
      <c r="B356" s="326"/>
      <c r="C356" s="371"/>
      <c r="D356" s="376"/>
      <c r="E356" s="371"/>
      <c r="F356" s="327"/>
      <c r="G356" s="371"/>
      <c r="H356" s="371"/>
      <c r="I356" s="381"/>
      <c r="J356" s="381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">
      <c r="A357" s="326"/>
      <c r="B357" s="326"/>
      <c r="C357" s="371"/>
      <c r="D357" s="376"/>
      <c r="E357" s="371"/>
      <c r="F357" s="327"/>
      <c r="G357" s="371"/>
      <c r="H357" s="371"/>
      <c r="I357" s="381"/>
      <c r="J357" s="381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">
      <c r="A358" s="326"/>
      <c r="B358" s="326"/>
      <c r="C358" s="371"/>
      <c r="D358" s="376"/>
      <c r="E358" s="371"/>
      <c r="F358" s="327"/>
      <c r="G358" s="371"/>
      <c r="H358" s="371"/>
      <c r="I358" s="381"/>
      <c r="J358" s="381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">
      <c r="A359" s="326"/>
      <c r="B359" s="326"/>
      <c r="C359" s="371"/>
      <c r="D359" s="376"/>
      <c r="E359" s="371"/>
      <c r="F359" s="327"/>
      <c r="G359" s="371"/>
      <c r="H359" s="371"/>
      <c r="I359" s="381"/>
      <c r="J359" s="381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">
      <c r="A360" s="326"/>
      <c r="B360" s="326"/>
      <c r="C360" s="371"/>
      <c r="D360" s="376"/>
      <c r="E360" s="371"/>
      <c r="F360" s="327"/>
      <c r="G360" s="371"/>
      <c r="H360" s="371"/>
      <c r="I360" s="381"/>
      <c r="J360" s="381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">
      <c r="A361" s="326"/>
      <c r="B361" s="326"/>
      <c r="C361" s="371"/>
      <c r="D361" s="376"/>
      <c r="E361" s="371"/>
      <c r="F361" s="327"/>
      <c r="G361" s="371"/>
      <c r="H361" s="371"/>
      <c r="I361" s="381"/>
      <c r="J361" s="381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">
      <c r="A362" s="326"/>
      <c r="B362" s="326"/>
      <c r="C362" s="371"/>
      <c r="D362" s="376"/>
      <c r="E362" s="371"/>
      <c r="F362" s="327"/>
      <c r="G362" s="371"/>
      <c r="H362" s="371"/>
      <c r="I362" s="381"/>
      <c r="J362" s="381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">
      <c r="A363" s="326"/>
      <c r="B363" s="326"/>
      <c r="C363" s="371"/>
      <c r="D363" s="376"/>
      <c r="E363" s="371"/>
      <c r="F363" s="327"/>
      <c r="G363" s="371"/>
      <c r="H363" s="371"/>
      <c r="I363" s="381"/>
      <c r="J363" s="381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">
      <c r="A364" s="326"/>
      <c r="B364" s="326"/>
      <c r="C364" s="371"/>
      <c r="D364" s="376"/>
      <c r="E364" s="371"/>
      <c r="F364" s="327"/>
      <c r="G364" s="371"/>
      <c r="H364" s="371"/>
      <c r="I364" s="381"/>
      <c r="J364" s="381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">
      <c r="A365" s="326"/>
      <c r="B365" s="326"/>
      <c r="C365" s="371"/>
      <c r="D365" s="376"/>
      <c r="E365" s="371"/>
      <c r="F365" s="327"/>
      <c r="G365" s="371"/>
      <c r="H365" s="371"/>
      <c r="I365" s="381"/>
      <c r="J365" s="381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">
      <c r="A366" s="326"/>
      <c r="B366" s="326"/>
      <c r="C366" s="371"/>
      <c r="D366" s="376"/>
      <c r="E366" s="371"/>
      <c r="F366" s="327"/>
      <c r="G366" s="371"/>
      <c r="H366" s="371"/>
      <c r="I366" s="381"/>
      <c r="J366" s="381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">
      <c r="A367" s="326"/>
      <c r="B367" s="326"/>
      <c r="C367" s="371"/>
      <c r="D367" s="376"/>
      <c r="E367" s="371"/>
      <c r="F367" s="327"/>
      <c r="G367" s="371"/>
      <c r="H367" s="371"/>
      <c r="I367" s="381"/>
      <c r="J367" s="381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">
      <c r="A368" s="326"/>
      <c r="B368" s="326"/>
      <c r="C368" s="371"/>
      <c r="D368" s="376"/>
      <c r="E368" s="371"/>
      <c r="F368" s="327"/>
      <c r="G368" s="371"/>
      <c r="H368" s="371"/>
      <c r="I368" s="381"/>
      <c r="J368" s="381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">
      <c r="A369" s="326"/>
      <c r="B369" s="326"/>
      <c r="C369" s="371"/>
      <c r="D369" s="376"/>
      <c r="E369" s="371"/>
      <c r="F369" s="327"/>
      <c r="G369" s="371"/>
      <c r="H369" s="371"/>
      <c r="I369" s="381"/>
      <c r="J369" s="381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">
      <c r="A370" s="326"/>
      <c r="B370" s="326"/>
      <c r="C370" s="371"/>
      <c r="D370" s="376"/>
      <c r="E370" s="371"/>
      <c r="F370" s="327"/>
      <c r="G370" s="371"/>
      <c r="H370" s="371"/>
      <c r="I370" s="381"/>
      <c r="J370" s="381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">
      <c r="A371" s="326"/>
      <c r="B371" s="326"/>
      <c r="C371" s="371"/>
      <c r="D371" s="376"/>
      <c r="E371" s="371"/>
      <c r="F371" s="327"/>
      <c r="G371" s="371"/>
      <c r="H371" s="371"/>
      <c r="I371" s="381"/>
      <c r="J371" s="381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">
      <c r="A372" s="326"/>
      <c r="B372" s="326"/>
      <c r="C372" s="371"/>
      <c r="D372" s="376"/>
      <c r="E372" s="371"/>
      <c r="F372" s="327"/>
      <c r="G372" s="371"/>
      <c r="H372" s="371"/>
      <c r="I372" s="381"/>
      <c r="J372" s="381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">
      <c r="A373" s="326"/>
      <c r="B373" s="326"/>
      <c r="C373" s="371"/>
      <c r="D373" s="376"/>
      <c r="E373" s="371"/>
      <c r="F373" s="327"/>
      <c r="G373" s="371"/>
      <c r="H373" s="371"/>
      <c r="I373" s="381"/>
      <c r="J373" s="381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">
      <c r="A374" s="326"/>
      <c r="B374" s="326"/>
      <c r="C374" s="371"/>
      <c r="D374" s="376"/>
      <c r="E374" s="371"/>
      <c r="F374" s="327"/>
      <c r="G374" s="371"/>
      <c r="H374" s="371"/>
      <c r="I374" s="381"/>
      <c r="J374" s="381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">
      <c r="A375" s="326"/>
      <c r="B375" s="326"/>
      <c r="C375" s="371"/>
      <c r="D375" s="376"/>
      <c r="E375" s="371"/>
      <c r="F375" s="327"/>
      <c r="G375" s="371"/>
      <c r="H375" s="371"/>
      <c r="I375" s="381"/>
      <c r="J375" s="381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">
      <c r="A376" s="326"/>
      <c r="B376" s="326"/>
      <c r="C376" s="371"/>
      <c r="D376" s="376"/>
      <c r="E376" s="371"/>
      <c r="F376" s="327"/>
      <c r="G376" s="371"/>
      <c r="H376" s="371"/>
      <c r="I376" s="381"/>
      <c r="J376" s="381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">
      <c r="A377" s="326"/>
      <c r="B377" s="326"/>
      <c r="C377" s="371"/>
      <c r="D377" s="376"/>
      <c r="E377" s="371"/>
      <c r="F377" s="327"/>
      <c r="G377" s="371"/>
      <c r="H377" s="371"/>
      <c r="I377" s="381"/>
      <c r="J377" s="381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">
      <c r="A378" s="326"/>
      <c r="B378" s="326"/>
      <c r="C378" s="371"/>
      <c r="D378" s="376"/>
      <c r="E378" s="371"/>
      <c r="F378" s="327"/>
      <c r="G378" s="371"/>
      <c r="H378" s="371"/>
      <c r="I378" s="381"/>
      <c r="J378" s="381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">
      <c r="A379" s="326"/>
      <c r="B379" s="326"/>
      <c r="C379" s="371"/>
      <c r="D379" s="376"/>
      <c r="E379" s="371"/>
      <c r="F379" s="327"/>
      <c r="G379" s="371"/>
      <c r="H379" s="371"/>
      <c r="I379" s="381"/>
      <c r="J379" s="381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">
      <c r="A380" s="326"/>
      <c r="B380" s="326"/>
      <c r="C380" s="371"/>
      <c r="D380" s="376"/>
      <c r="E380" s="371"/>
      <c r="F380" s="327"/>
      <c r="G380" s="371"/>
      <c r="H380" s="371"/>
      <c r="I380" s="381"/>
      <c r="J380" s="381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">
      <c r="A381" s="326"/>
      <c r="B381" s="326"/>
      <c r="C381" s="371"/>
      <c r="D381" s="376"/>
      <c r="E381" s="371"/>
      <c r="F381" s="327"/>
      <c r="G381" s="371"/>
      <c r="H381" s="371"/>
      <c r="I381" s="381"/>
      <c r="J381" s="381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">
      <c r="A382" s="326"/>
      <c r="B382" s="326"/>
      <c r="C382" s="371"/>
      <c r="D382" s="376"/>
      <c r="E382" s="371"/>
      <c r="F382" s="327"/>
      <c r="G382" s="371"/>
      <c r="H382" s="371"/>
      <c r="I382" s="381"/>
      <c r="J382" s="381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">
      <c r="A383" s="326"/>
      <c r="B383" s="326"/>
      <c r="C383" s="371"/>
      <c r="D383" s="376"/>
      <c r="E383" s="371"/>
      <c r="F383" s="327"/>
      <c r="G383" s="371"/>
      <c r="H383" s="371"/>
      <c r="I383" s="381"/>
      <c r="J383" s="381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">
      <c r="A384" s="326"/>
      <c r="B384" s="326"/>
      <c r="C384" s="371"/>
      <c r="D384" s="376"/>
      <c r="E384" s="371"/>
      <c r="F384" s="327"/>
      <c r="G384" s="371"/>
      <c r="H384" s="371"/>
      <c r="I384" s="381"/>
      <c r="J384" s="381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">
      <c r="A385" s="326"/>
      <c r="B385" s="326"/>
      <c r="C385" s="371"/>
      <c r="D385" s="376"/>
      <c r="E385" s="371"/>
      <c r="F385" s="327"/>
      <c r="G385" s="371"/>
      <c r="H385" s="371"/>
      <c r="I385" s="381"/>
      <c r="J385" s="381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">
      <c r="A386" s="326"/>
      <c r="B386" s="326"/>
      <c r="C386" s="371"/>
      <c r="D386" s="376"/>
      <c r="E386" s="371"/>
      <c r="F386" s="327"/>
      <c r="G386" s="371"/>
      <c r="H386" s="371"/>
      <c r="I386" s="381"/>
      <c r="J386" s="381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">
      <c r="A387" s="326"/>
      <c r="B387" s="326"/>
      <c r="C387" s="371"/>
      <c r="D387" s="376"/>
      <c r="E387" s="371"/>
      <c r="F387" s="327"/>
      <c r="G387" s="371"/>
      <c r="H387" s="371"/>
      <c r="I387" s="381"/>
      <c r="J387" s="381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">
      <c r="A388" s="326"/>
      <c r="B388" s="326"/>
      <c r="C388" s="371"/>
      <c r="D388" s="376"/>
      <c r="E388" s="371"/>
      <c r="F388" s="327"/>
      <c r="G388" s="371"/>
      <c r="H388" s="371"/>
      <c r="I388" s="381"/>
      <c r="J388" s="381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">
      <c r="A389" s="326"/>
      <c r="B389" s="326"/>
      <c r="C389" s="371"/>
      <c r="D389" s="376"/>
      <c r="E389" s="371"/>
      <c r="F389" s="327"/>
      <c r="G389" s="371"/>
      <c r="H389" s="371"/>
      <c r="I389" s="381"/>
      <c r="J389" s="381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">
      <c r="A390" s="326"/>
      <c r="B390" s="326"/>
      <c r="C390" s="371"/>
      <c r="D390" s="376"/>
      <c r="E390" s="371"/>
      <c r="F390" s="327"/>
      <c r="G390" s="371"/>
      <c r="H390" s="371"/>
      <c r="I390" s="381"/>
      <c r="J390" s="381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">
      <c r="A391" s="326"/>
      <c r="B391" s="326"/>
      <c r="C391" s="371"/>
      <c r="D391" s="376"/>
      <c r="E391" s="371"/>
      <c r="F391" s="327"/>
      <c r="G391" s="371"/>
      <c r="H391" s="371"/>
      <c r="I391" s="381"/>
      <c r="J391" s="381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">
      <c r="A392" s="326"/>
      <c r="B392" s="326"/>
      <c r="C392" s="371"/>
      <c r="D392" s="376"/>
      <c r="E392" s="371"/>
      <c r="F392" s="327"/>
      <c r="G392" s="371"/>
      <c r="H392" s="371"/>
      <c r="I392" s="381"/>
      <c r="J392" s="381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">
      <c r="A393" s="326"/>
      <c r="B393" s="326"/>
      <c r="C393" s="371"/>
      <c r="D393" s="376"/>
      <c r="E393" s="371"/>
      <c r="F393" s="327"/>
      <c r="G393" s="371"/>
      <c r="H393" s="371"/>
      <c r="I393" s="381"/>
      <c r="J393" s="381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">
      <c r="A394" s="326"/>
      <c r="B394" s="326"/>
      <c r="C394" s="371"/>
      <c r="D394" s="376"/>
      <c r="E394" s="371"/>
      <c r="F394" s="327"/>
      <c r="G394" s="371"/>
      <c r="H394" s="371"/>
      <c r="I394" s="381"/>
      <c r="J394" s="381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">
      <c r="A395" s="326"/>
      <c r="B395" s="326"/>
      <c r="C395" s="371"/>
      <c r="D395" s="376"/>
      <c r="E395" s="371"/>
      <c r="F395" s="327"/>
      <c r="G395" s="371"/>
      <c r="H395" s="371"/>
      <c r="I395" s="381"/>
      <c r="J395" s="381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">
      <c r="A396" s="326"/>
      <c r="B396" s="326"/>
      <c r="C396" s="371"/>
      <c r="D396" s="376"/>
      <c r="E396" s="371"/>
      <c r="F396" s="327"/>
      <c r="G396" s="371"/>
      <c r="H396" s="371"/>
      <c r="I396" s="381"/>
      <c r="J396" s="381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">
      <c r="A397" s="326"/>
      <c r="B397" s="326"/>
      <c r="C397" s="371"/>
      <c r="D397" s="376"/>
      <c r="E397" s="371"/>
      <c r="F397" s="327"/>
      <c r="G397" s="371"/>
      <c r="H397" s="371"/>
      <c r="I397" s="381"/>
      <c r="J397" s="381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">
      <c r="A398" s="326"/>
      <c r="B398" s="326"/>
      <c r="C398" s="371"/>
      <c r="D398" s="376"/>
      <c r="E398" s="371"/>
      <c r="F398" s="327"/>
      <c r="G398" s="371"/>
      <c r="H398" s="371"/>
      <c r="I398" s="381"/>
      <c r="J398" s="381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">
      <c r="A399" s="326"/>
      <c r="B399" s="326"/>
      <c r="C399" s="371"/>
      <c r="D399" s="376"/>
      <c r="E399" s="371"/>
      <c r="F399" s="327"/>
      <c r="G399" s="371"/>
      <c r="H399" s="371"/>
      <c r="I399" s="381"/>
      <c r="J399" s="381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">
      <c r="A400" s="326"/>
      <c r="B400" s="326"/>
      <c r="C400" s="371"/>
      <c r="D400" s="376"/>
      <c r="E400" s="371"/>
      <c r="F400" s="327"/>
      <c r="G400" s="371"/>
      <c r="H400" s="371"/>
      <c r="I400" s="381"/>
      <c r="J400" s="381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">
      <c r="A401" s="326"/>
      <c r="B401" s="326"/>
      <c r="C401" s="371"/>
      <c r="D401" s="376"/>
      <c r="E401" s="371"/>
      <c r="F401" s="327"/>
      <c r="G401" s="371"/>
      <c r="H401" s="371"/>
      <c r="I401" s="381"/>
      <c r="J401" s="381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">
      <c r="A402" s="326"/>
      <c r="B402" s="326"/>
      <c r="C402" s="371"/>
      <c r="D402" s="376"/>
      <c r="E402" s="371"/>
      <c r="F402" s="327"/>
      <c r="G402" s="371"/>
      <c r="H402" s="371"/>
      <c r="I402" s="381"/>
      <c r="J402" s="381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">
      <c r="A403" s="326"/>
      <c r="B403" s="326"/>
      <c r="C403" s="371"/>
      <c r="D403" s="376"/>
      <c r="E403" s="371"/>
      <c r="F403" s="327"/>
      <c r="G403" s="371"/>
      <c r="H403" s="371"/>
      <c r="I403" s="381"/>
      <c r="J403" s="381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">
      <c r="A404" s="326"/>
      <c r="B404" s="326"/>
      <c r="C404" s="371"/>
      <c r="D404" s="376"/>
      <c r="E404" s="371"/>
      <c r="F404" s="327"/>
      <c r="G404" s="371"/>
      <c r="H404" s="371"/>
      <c r="I404" s="381"/>
      <c r="J404" s="381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">
      <c r="A405" s="326"/>
      <c r="B405" s="326"/>
      <c r="C405" s="371"/>
      <c r="D405" s="376"/>
      <c r="E405" s="371"/>
      <c r="F405" s="327"/>
      <c r="G405" s="371"/>
      <c r="H405" s="371"/>
      <c r="I405" s="381"/>
      <c r="J405" s="381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">
      <c r="A406" s="326"/>
      <c r="B406" s="326"/>
      <c r="C406" s="371"/>
      <c r="D406" s="376"/>
      <c r="E406" s="371"/>
      <c r="F406" s="327"/>
      <c r="G406" s="371"/>
      <c r="H406" s="371"/>
      <c r="I406" s="381"/>
      <c r="J406" s="381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">
      <c r="A407" s="326"/>
      <c r="B407" s="326"/>
      <c r="C407" s="371"/>
      <c r="D407" s="376"/>
      <c r="E407" s="371"/>
      <c r="F407" s="327"/>
      <c r="G407" s="371"/>
      <c r="H407" s="371"/>
      <c r="I407" s="381"/>
      <c r="J407" s="381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">
      <c r="A408" s="326"/>
      <c r="B408" s="326"/>
      <c r="C408" s="371"/>
      <c r="D408" s="376"/>
      <c r="E408" s="371"/>
      <c r="F408" s="327"/>
      <c r="G408" s="371"/>
      <c r="H408" s="371"/>
      <c r="I408" s="381"/>
      <c r="J408" s="381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">
      <c r="A409" s="326"/>
      <c r="B409" s="326"/>
      <c r="C409" s="371"/>
      <c r="D409" s="376"/>
      <c r="E409" s="371"/>
      <c r="F409" s="327"/>
      <c r="G409" s="371"/>
      <c r="H409" s="371"/>
      <c r="I409" s="381"/>
      <c r="J409" s="381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">
      <c r="A410" s="326"/>
      <c r="B410" s="326"/>
      <c r="C410" s="371"/>
      <c r="D410" s="376"/>
      <c r="E410" s="371"/>
      <c r="F410" s="327"/>
      <c r="G410" s="371"/>
      <c r="H410" s="371"/>
      <c r="I410" s="381"/>
      <c r="J410" s="381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">
      <c r="A411" s="326"/>
      <c r="B411" s="326"/>
      <c r="C411" s="371"/>
      <c r="D411" s="376"/>
      <c r="E411" s="371"/>
      <c r="F411" s="327"/>
      <c r="G411" s="371"/>
      <c r="H411" s="371"/>
      <c r="I411" s="381"/>
      <c r="J411" s="381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">
      <c r="A412" s="326"/>
      <c r="B412" s="326"/>
      <c r="C412" s="371"/>
      <c r="D412" s="376"/>
      <c r="E412" s="371"/>
      <c r="F412" s="327"/>
      <c r="G412" s="371"/>
      <c r="H412" s="371"/>
      <c r="I412" s="381"/>
      <c r="J412" s="381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">
      <c r="A413" s="326"/>
      <c r="B413" s="326"/>
      <c r="C413" s="371"/>
      <c r="D413" s="376"/>
      <c r="E413" s="371"/>
      <c r="F413" s="327"/>
      <c r="G413" s="371"/>
      <c r="H413" s="371"/>
      <c r="I413" s="381"/>
      <c r="J413" s="381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">
      <c r="A414" s="326"/>
      <c r="B414" s="326"/>
      <c r="C414" s="371"/>
      <c r="D414" s="376"/>
      <c r="E414" s="371"/>
      <c r="F414" s="327"/>
      <c r="G414" s="371"/>
      <c r="H414" s="371"/>
      <c r="I414" s="381"/>
      <c r="J414" s="381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">
      <c r="A415" s="326"/>
      <c r="B415" s="326"/>
      <c r="C415" s="371"/>
      <c r="D415" s="376"/>
      <c r="E415" s="371"/>
      <c r="F415" s="327"/>
      <c r="G415" s="371"/>
      <c r="H415" s="371"/>
      <c r="I415" s="381"/>
      <c r="J415" s="381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">
      <c r="A416" s="326"/>
      <c r="B416" s="326"/>
      <c r="C416" s="371"/>
      <c r="D416" s="376"/>
      <c r="E416" s="371"/>
      <c r="F416" s="327"/>
      <c r="G416" s="371"/>
      <c r="H416" s="371"/>
      <c r="I416" s="381"/>
      <c r="J416" s="381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">
      <c r="A417" s="326"/>
      <c r="B417" s="326"/>
      <c r="C417" s="371"/>
      <c r="D417" s="376"/>
      <c r="E417" s="371"/>
      <c r="F417" s="327"/>
      <c r="G417" s="371"/>
      <c r="H417" s="371"/>
      <c r="I417" s="381"/>
      <c r="J417" s="381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">
      <c r="A418" s="326"/>
      <c r="B418" s="326"/>
      <c r="C418" s="371"/>
      <c r="D418" s="376"/>
      <c r="E418" s="371"/>
      <c r="F418" s="327"/>
      <c r="G418" s="371"/>
      <c r="H418" s="371"/>
      <c r="I418" s="381"/>
      <c r="J418" s="381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">
      <c r="A419" s="326"/>
      <c r="B419" s="326"/>
      <c r="C419" s="371"/>
      <c r="D419" s="376"/>
      <c r="E419" s="371"/>
      <c r="F419" s="327"/>
      <c r="G419" s="371"/>
      <c r="H419" s="371"/>
      <c r="I419" s="381"/>
      <c r="J419" s="381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">
      <c r="A420" s="326"/>
      <c r="B420" s="326"/>
      <c r="C420" s="371"/>
      <c r="D420" s="376"/>
      <c r="E420" s="371"/>
      <c r="F420" s="327"/>
      <c r="G420" s="371"/>
      <c r="H420" s="371"/>
      <c r="I420" s="381"/>
      <c r="J420" s="381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">
      <c r="A421" s="326"/>
      <c r="B421" s="326"/>
      <c r="C421" s="371"/>
      <c r="D421" s="376"/>
      <c r="E421" s="371"/>
      <c r="F421" s="327"/>
      <c r="G421" s="371"/>
      <c r="H421" s="371"/>
      <c r="I421" s="381"/>
      <c r="J421" s="381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">
      <c r="A422" s="326"/>
      <c r="B422" s="326"/>
      <c r="C422" s="371"/>
      <c r="D422" s="376"/>
      <c r="E422" s="371"/>
      <c r="F422" s="327"/>
      <c r="G422" s="371"/>
      <c r="H422" s="371"/>
      <c r="I422" s="381"/>
      <c r="J422" s="381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">
      <c r="A423" s="326"/>
      <c r="B423" s="326"/>
      <c r="C423" s="371"/>
      <c r="D423" s="376"/>
      <c r="E423" s="371"/>
      <c r="F423" s="327"/>
      <c r="G423" s="371"/>
      <c r="H423" s="371"/>
      <c r="I423" s="381"/>
      <c r="J423" s="381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">
      <c r="A424" s="326"/>
      <c r="B424" s="326"/>
      <c r="C424" s="371"/>
      <c r="D424" s="376"/>
      <c r="E424" s="371"/>
      <c r="F424" s="327"/>
      <c r="G424" s="371"/>
      <c r="H424" s="371"/>
      <c r="I424" s="381"/>
      <c r="J424" s="381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">
      <c r="A425" s="326"/>
      <c r="B425" s="326"/>
      <c r="C425" s="371"/>
      <c r="D425" s="376"/>
      <c r="E425" s="371"/>
      <c r="F425" s="327"/>
      <c r="G425" s="371"/>
      <c r="H425" s="371"/>
      <c r="I425" s="381"/>
      <c r="J425" s="381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">
      <c r="A426" s="326"/>
      <c r="B426" s="326"/>
      <c r="C426" s="371"/>
      <c r="D426" s="376"/>
      <c r="E426" s="371"/>
      <c r="F426" s="327"/>
      <c r="G426" s="371"/>
      <c r="H426" s="371"/>
      <c r="I426" s="381"/>
      <c r="J426" s="381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">
      <c r="A427" s="326"/>
      <c r="B427" s="326"/>
      <c r="C427" s="371"/>
      <c r="D427" s="376"/>
      <c r="E427" s="371"/>
      <c r="F427" s="327"/>
      <c r="G427" s="371"/>
      <c r="H427" s="371"/>
      <c r="I427" s="381"/>
      <c r="J427" s="381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">
      <c r="A428" s="326"/>
      <c r="B428" s="326"/>
      <c r="C428" s="371"/>
      <c r="D428" s="376"/>
      <c r="E428" s="371"/>
      <c r="F428" s="327"/>
      <c r="G428" s="371"/>
      <c r="H428" s="371"/>
      <c r="I428" s="381"/>
      <c r="J428" s="381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">
      <c r="A429" s="326"/>
      <c r="B429" s="326"/>
      <c r="C429" s="371"/>
      <c r="D429" s="376"/>
      <c r="E429" s="371"/>
      <c r="F429" s="327"/>
      <c r="G429" s="371"/>
      <c r="H429" s="371"/>
      <c r="I429" s="381"/>
      <c r="J429" s="381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">
      <c r="A430" s="326"/>
      <c r="B430" s="326"/>
      <c r="C430" s="371"/>
      <c r="D430" s="376"/>
      <c r="E430" s="371"/>
      <c r="F430" s="327"/>
      <c r="G430" s="371"/>
      <c r="H430" s="371"/>
      <c r="I430" s="381"/>
      <c r="J430" s="381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">
      <c r="A431" s="326"/>
      <c r="B431" s="326"/>
      <c r="C431" s="371"/>
      <c r="D431" s="376"/>
      <c r="E431" s="371"/>
      <c r="F431" s="327"/>
      <c r="G431" s="371"/>
      <c r="H431" s="371"/>
      <c r="I431" s="381"/>
      <c r="J431" s="381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">
      <c r="A432" s="326"/>
      <c r="B432" s="326"/>
      <c r="C432" s="371"/>
      <c r="D432" s="376"/>
      <c r="E432" s="371"/>
      <c r="F432" s="327"/>
      <c r="G432" s="371"/>
      <c r="H432" s="371"/>
      <c r="I432" s="381"/>
      <c r="J432" s="381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">
      <c r="A433" s="326"/>
      <c r="B433" s="326"/>
      <c r="C433" s="371"/>
      <c r="D433" s="376"/>
      <c r="E433" s="371"/>
      <c r="F433" s="327"/>
      <c r="G433" s="371"/>
      <c r="H433" s="371"/>
      <c r="I433" s="381"/>
      <c r="J433" s="381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">
      <c r="A434" s="326"/>
      <c r="B434" s="326"/>
      <c r="C434" s="371"/>
      <c r="D434" s="376"/>
      <c r="E434" s="371"/>
      <c r="F434" s="327"/>
      <c r="G434" s="371"/>
      <c r="H434" s="371"/>
      <c r="I434" s="381"/>
      <c r="J434" s="381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">
      <c r="A435" s="326"/>
      <c r="B435" s="326"/>
      <c r="C435" s="371"/>
      <c r="D435" s="376"/>
      <c r="E435" s="371"/>
      <c r="F435" s="327"/>
      <c r="G435" s="371"/>
      <c r="H435" s="371"/>
      <c r="I435" s="381"/>
      <c r="J435" s="381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">
      <c r="A436" s="326"/>
      <c r="B436" s="326"/>
      <c r="C436" s="371"/>
      <c r="D436" s="376"/>
      <c r="E436" s="371"/>
      <c r="F436" s="327"/>
      <c r="G436" s="371"/>
      <c r="H436" s="371"/>
      <c r="I436" s="381"/>
      <c r="J436" s="381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">
      <c r="A437" s="326"/>
      <c r="B437" s="326"/>
      <c r="C437" s="371"/>
      <c r="D437" s="376"/>
      <c r="E437" s="371"/>
      <c r="F437" s="327"/>
      <c r="G437" s="371"/>
      <c r="H437" s="371"/>
      <c r="I437" s="381"/>
      <c r="J437" s="381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">
      <c r="A438" s="326"/>
      <c r="B438" s="326"/>
      <c r="C438" s="371"/>
      <c r="D438" s="376"/>
      <c r="E438" s="371"/>
      <c r="F438" s="327"/>
      <c r="G438" s="371"/>
      <c r="H438" s="371"/>
      <c r="I438" s="381"/>
      <c r="J438" s="381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">
      <c r="A439" s="326"/>
      <c r="B439" s="326"/>
      <c r="C439" s="371"/>
      <c r="D439" s="376"/>
      <c r="E439" s="371"/>
      <c r="F439" s="327"/>
      <c r="G439" s="371"/>
      <c r="H439" s="371"/>
      <c r="I439" s="381"/>
      <c r="J439" s="381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">
      <c r="A440" s="326"/>
      <c r="B440" s="326"/>
      <c r="C440" s="371"/>
      <c r="D440" s="376"/>
      <c r="E440" s="371"/>
      <c r="F440" s="327"/>
      <c r="G440" s="371"/>
      <c r="H440" s="371"/>
      <c r="I440" s="381"/>
      <c r="J440" s="381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">
      <c r="A441" s="326"/>
      <c r="B441" s="326"/>
      <c r="C441" s="371"/>
      <c r="D441" s="376"/>
      <c r="E441" s="371"/>
      <c r="F441" s="327"/>
      <c r="G441" s="371"/>
      <c r="H441" s="371"/>
      <c r="I441" s="381"/>
      <c r="J441" s="381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">
      <c r="A442" s="326"/>
      <c r="B442" s="326"/>
      <c r="C442" s="371"/>
      <c r="D442" s="376"/>
      <c r="E442" s="371"/>
      <c r="F442" s="327"/>
      <c r="G442" s="371"/>
      <c r="H442" s="371"/>
      <c r="I442" s="381"/>
      <c r="J442" s="381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">
      <c r="A443" s="326"/>
      <c r="B443" s="326"/>
      <c r="C443" s="371"/>
      <c r="D443" s="376"/>
      <c r="E443" s="371"/>
      <c r="F443" s="327"/>
      <c r="G443" s="371"/>
      <c r="H443" s="371"/>
      <c r="I443" s="381"/>
      <c r="J443" s="381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">
      <c r="A444" s="326"/>
      <c r="B444" s="326"/>
      <c r="C444" s="371"/>
      <c r="D444" s="376"/>
      <c r="E444" s="371"/>
      <c r="F444" s="327"/>
      <c r="G444" s="371"/>
      <c r="H444" s="371"/>
      <c r="I444" s="381"/>
      <c r="J444" s="381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">
      <c r="A445" s="326"/>
      <c r="B445" s="326"/>
      <c r="C445" s="371"/>
      <c r="D445" s="376"/>
      <c r="E445" s="371"/>
      <c r="F445" s="327"/>
      <c r="G445" s="371"/>
      <c r="H445" s="371"/>
      <c r="I445" s="381"/>
      <c r="J445" s="381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">
      <c r="A446" s="326"/>
      <c r="B446" s="326"/>
      <c r="C446" s="371"/>
      <c r="D446" s="376"/>
      <c r="E446" s="371"/>
      <c r="F446" s="327"/>
      <c r="G446" s="371"/>
      <c r="H446" s="371"/>
      <c r="I446" s="381"/>
      <c r="J446" s="381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">
      <c r="A447" s="326"/>
      <c r="B447" s="326"/>
      <c r="C447" s="371"/>
      <c r="D447" s="376"/>
      <c r="E447" s="371"/>
      <c r="F447" s="327"/>
      <c r="G447" s="371"/>
      <c r="H447" s="371"/>
      <c r="I447" s="381"/>
      <c r="J447" s="381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">
      <c r="A448" s="326"/>
      <c r="B448" s="326"/>
      <c r="C448" s="371"/>
      <c r="D448" s="376"/>
      <c r="E448" s="371"/>
      <c r="F448" s="327"/>
      <c r="G448" s="371"/>
      <c r="H448" s="371"/>
      <c r="I448" s="381"/>
      <c r="J448" s="381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">
      <c r="A449" s="326"/>
      <c r="B449" s="326"/>
      <c r="C449" s="371"/>
      <c r="D449" s="376"/>
      <c r="E449" s="371"/>
      <c r="F449" s="327"/>
      <c r="G449" s="371"/>
      <c r="H449" s="371"/>
      <c r="I449" s="381"/>
      <c r="J449" s="381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">
      <c r="A450" s="326"/>
      <c r="B450" s="326"/>
      <c r="C450" s="371"/>
      <c r="D450" s="376"/>
      <c r="E450" s="371"/>
      <c r="F450" s="327"/>
      <c r="G450" s="371"/>
      <c r="H450" s="371"/>
      <c r="I450" s="381"/>
      <c r="J450" s="381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">
      <c r="A451" s="326"/>
      <c r="B451" s="326"/>
      <c r="C451" s="371"/>
      <c r="D451" s="376"/>
      <c r="E451" s="371"/>
      <c r="F451" s="327"/>
      <c r="G451" s="371"/>
      <c r="H451" s="371"/>
      <c r="I451" s="381"/>
      <c r="J451" s="381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">
      <c r="A452" s="326"/>
      <c r="B452" s="326"/>
      <c r="C452" s="371"/>
      <c r="D452" s="376"/>
      <c r="E452" s="371"/>
      <c r="F452" s="327"/>
      <c r="G452" s="371"/>
      <c r="H452" s="371"/>
      <c r="I452" s="381"/>
      <c r="J452" s="381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">
      <c r="A453" s="326"/>
      <c r="B453" s="326"/>
      <c r="C453" s="371"/>
      <c r="D453" s="376"/>
      <c r="E453" s="371"/>
      <c r="F453" s="327"/>
      <c r="G453" s="371"/>
      <c r="H453" s="371"/>
      <c r="I453" s="381"/>
      <c r="J453" s="381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">
      <c r="A454" s="326"/>
      <c r="B454" s="326"/>
      <c r="C454" s="371"/>
      <c r="D454" s="376"/>
      <c r="E454" s="371"/>
      <c r="F454" s="327"/>
      <c r="G454" s="371"/>
      <c r="H454" s="371"/>
      <c r="I454" s="381"/>
      <c r="J454" s="381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">
      <c r="A455" s="326"/>
      <c r="B455" s="326"/>
      <c r="C455" s="371"/>
      <c r="D455" s="376"/>
      <c r="E455" s="371"/>
      <c r="F455" s="327"/>
      <c r="G455" s="371"/>
      <c r="H455" s="371"/>
      <c r="I455" s="381"/>
      <c r="J455" s="381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">
      <c r="A456" s="326"/>
      <c r="B456" s="326"/>
      <c r="C456" s="371"/>
      <c r="D456" s="376"/>
      <c r="E456" s="371"/>
      <c r="F456" s="327"/>
      <c r="G456" s="371"/>
      <c r="H456" s="371"/>
      <c r="I456" s="381"/>
      <c r="J456" s="381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">
      <c r="A457" s="326"/>
      <c r="B457" s="326"/>
      <c r="C457" s="371"/>
      <c r="D457" s="376"/>
      <c r="E457" s="371"/>
      <c r="F457" s="327"/>
      <c r="G457" s="371"/>
      <c r="H457" s="371"/>
      <c r="I457" s="381"/>
      <c r="J457" s="381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">
      <c r="A458" s="326"/>
      <c r="B458" s="326"/>
      <c r="C458" s="371"/>
      <c r="D458" s="376"/>
      <c r="E458" s="371"/>
      <c r="F458" s="327"/>
      <c r="G458" s="371"/>
      <c r="H458" s="371"/>
      <c r="I458" s="381"/>
      <c r="J458" s="381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">
      <c r="A459" s="326"/>
      <c r="B459" s="326"/>
      <c r="C459" s="371"/>
      <c r="D459" s="376"/>
      <c r="E459" s="371"/>
      <c r="F459" s="327"/>
      <c r="G459" s="371"/>
      <c r="H459" s="371"/>
      <c r="I459" s="381"/>
      <c r="J459" s="381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">
      <c r="A460" s="326"/>
      <c r="B460" s="326"/>
      <c r="C460" s="371"/>
      <c r="D460" s="376"/>
      <c r="E460" s="371"/>
      <c r="F460" s="327"/>
      <c r="G460" s="371"/>
      <c r="H460" s="371"/>
      <c r="I460" s="381"/>
      <c r="J460" s="381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">
      <c r="A461" s="326"/>
      <c r="B461" s="326"/>
      <c r="C461" s="371"/>
      <c r="D461" s="376"/>
      <c r="E461" s="371"/>
      <c r="F461" s="327"/>
      <c r="G461" s="371"/>
      <c r="H461" s="371"/>
      <c r="I461" s="381"/>
      <c r="J461" s="381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">
      <c r="A462" s="326"/>
      <c r="B462" s="326"/>
      <c r="C462" s="371"/>
      <c r="D462" s="376"/>
      <c r="E462" s="371"/>
      <c r="F462" s="327"/>
      <c r="G462" s="371"/>
      <c r="H462" s="371"/>
      <c r="I462" s="381"/>
      <c r="J462" s="381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">
      <c r="A463" s="326"/>
      <c r="B463" s="326"/>
      <c r="C463" s="371"/>
      <c r="D463" s="376"/>
      <c r="E463" s="371"/>
      <c r="F463" s="327"/>
      <c r="G463" s="371"/>
      <c r="H463" s="371"/>
      <c r="I463" s="381"/>
      <c r="J463" s="381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">
      <c r="A464" s="326"/>
      <c r="B464" s="326"/>
      <c r="C464" s="371"/>
      <c r="D464" s="376"/>
      <c r="E464" s="371"/>
      <c r="F464" s="327"/>
      <c r="G464" s="371"/>
      <c r="H464" s="371"/>
      <c r="I464" s="381"/>
      <c r="J464" s="381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">
      <c r="A465" s="326"/>
      <c r="B465" s="326"/>
      <c r="C465" s="371"/>
      <c r="D465" s="376"/>
      <c r="E465" s="371"/>
      <c r="F465" s="327"/>
      <c r="G465" s="371"/>
      <c r="H465" s="371"/>
      <c r="I465" s="381"/>
      <c r="J465" s="381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">
      <c r="A466" s="326"/>
      <c r="B466" s="326"/>
      <c r="C466" s="371"/>
      <c r="D466" s="376"/>
      <c r="E466" s="371"/>
      <c r="F466" s="327"/>
      <c r="G466" s="371"/>
      <c r="H466" s="371"/>
      <c r="I466" s="381"/>
      <c r="J466" s="381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">
      <c r="A467" s="326"/>
      <c r="B467" s="326"/>
      <c r="C467" s="371"/>
      <c r="D467" s="376"/>
      <c r="E467" s="371"/>
      <c r="F467" s="327"/>
      <c r="G467" s="371"/>
      <c r="H467" s="371"/>
      <c r="I467" s="381"/>
      <c r="J467" s="381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">
      <c r="A468" s="326"/>
      <c r="B468" s="326"/>
      <c r="C468" s="371"/>
      <c r="D468" s="376"/>
      <c r="E468" s="371"/>
      <c r="F468" s="327"/>
      <c r="G468" s="371"/>
      <c r="H468" s="371"/>
      <c r="I468" s="381"/>
      <c r="J468" s="381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">
      <c r="A469" s="326"/>
      <c r="B469" s="326"/>
      <c r="C469" s="371"/>
      <c r="D469" s="376"/>
      <c r="E469" s="371"/>
      <c r="F469" s="327"/>
      <c r="G469" s="371"/>
      <c r="H469" s="371"/>
      <c r="I469" s="381"/>
      <c r="J469" s="381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">
      <c r="A470" s="326"/>
      <c r="B470" s="326"/>
      <c r="C470" s="371"/>
      <c r="D470" s="376"/>
      <c r="E470" s="371"/>
      <c r="F470" s="327"/>
      <c r="G470" s="371"/>
      <c r="H470" s="371"/>
      <c r="I470" s="381"/>
      <c r="J470" s="381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">
      <c r="A471" s="326"/>
      <c r="B471" s="326"/>
      <c r="C471" s="371"/>
      <c r="D471" s="376"/>
      <c r="E471" s="371"/>
      <c r="F471" s="327"/>
      <c r="G471" s="371"/>
      <c r="H471" s="371"/>
      <c r="I471" s="381"/>
      <c r="J471" s="381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">
      <c r="A472" s="326"/>
      <c r="B472" s="326"/>
      <c r="C472" s="371"/>
      <c r="D472" s="376"/>
      <c r="E472" s="371"/>
      <c r="F472" s="327"/>
      <c r="G472" s="371"/>
      <c r="H472" s="371"/>
      <c r="I472" s="381"/>
      <c r="J472" s="381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">
      <c r="A473" s="326"/>
      <c r="B473" s="326"/>
      <c r="C473" s="371"/>
      <c r="D473" s="376"/>
      <c r="E473" s="371"/>
      <c r="F473" s="327"/>
      <c r="G473" s="371"/>
      <c r="H473" s="371"/>
      <c r="I473" s="381"/>
      <c r="J473" s="381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">
      <c r="A474" s="326"/>
      <c r="B474" s="326"/>
      <c r="C474" s="371"/>
      <c r="D474" s="376"/>
      <c r="E474" s="371"/>
      <c r="F474" s="327"/>
      <c r="G474" s="371"/>
      <c r="H474" s="371"/>
      <c r="I474" s="381"/>
      <c r="J474" s="381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">
      <c r="A475" s="326"/>
      <c r="B475" s="326"/>
      <c r="C475" s="371"/>
      <c r="D475" s="376"/>
      <c r="E475" s="371"/>
      <c r="F475" s="327"/>
      <c r="G475" s="371"/>
      <c r="H475" s="371"/>
      <c r="I475" s="381"/>
      <c r="J475" s="381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">
      <c r="A476" s="326"/>
      <c r="B476" s="326"/>
      <c r="C476" s="371"/>
      <c r="D476" s="376"/>
      <c r="E476" s="371"/>
      <c r="F476" s="327"/>
      <c r="G476" s="371"/>
      <c r="H476" s="371"/>
      <c r="I476" s="381"/>
      <c r="J476" s="381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">
      <c r="A477" s="326"/>
      <c r="B477" s="326"/>
      <c r="C477" s="371"/>
      <c r="D477" s="376"/>
      <c r="E477" s="371"/>
      <c r="F477" s="327"/>
      <c r="G477" s="371"/>
      <c r="H477" s="371"/>
      <c r="I477" s="381"/>
      <c r="J477" s="381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">
      <c r="A478" s="326"/>
      <c r="B478" s="326"/>
      <c r="C478" s="371"/>
      <c r="D478" s="376"/>
      <c r="E478" s="371"/>
      <c r="F478" s="327"/>
      <c r="G478" s="371"/>
      <c r="H478" s="371"/>
      <c r="I478" s="381"/>
      <c r="J478" s="381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">
      <c r="A479" s="326"/>
      <c r="B479" s="326"/>
      <c r="C479" s="371"/>
      <c r="D479" s="376"/>
      <c r="E479" s="371"/>
      <c r="F479" s="327"/>
      <c r="G479" s="371"/>
      <c r="H479" s="371"/>
      <c r="I479" s="381"/>
      <c r="J479" s="381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">
      <c r="A480" s="326"/>
      <c r="B480" s="326"/>
      <c r="C480" s="371"/>
      <c r="D480" s="376"/>
      <c r="E480" s="371"/>
      <c r="F480" s="327"/>
      <c r="G480" s="371"/>
      <c r="H480" s="371"/>
      <c r="I480" s="381"/>
      <c r="J480" s="381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">
      <c r="A481" s="326"/>
      <c r="B481" s="326"/>
      <c r="C481" s="371"/>
      <c r="D481" s="376"/>
      <c r="E481" s="371"/>
      <c r="F481" s="327"/>
      <c r="G481" s="371"/>
      <c r="H481" s="371"/>
      <c r="I481" s="381"/>
      <c r="J481" s="381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">
      <c r="A482" s="326"/>
      <c r="B482" s="326"/>
      <c r="C482" s="371"/>
      <c r="D482" s="376"/>
      <c r="E482" s="371"/>
      <c r="F482" s="327"/>
      <c r="G482" s="371"/>
      <c r="H482" s="371"/>
      <c r="I482" s="381"/>
      <c r="J482" s="381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">
      <c r="A483" s="326"/>
      <c r="B483" s="326"/>
      <c r="C483" s="371"/>
      <c r="D483" s="376"/>
      <c r="E483" s="371"/>
      <c r="F483" s="327"/>
      <c r="G483" s="371"/>
      <c r="H483" s="371"/>
      <c r="I483" s="381"/>
      <c r="J483" s="381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">
      <c r="A484" s="326"/>
      <c r="B484" s="326"/>
      <c r="C484" s="371"/>
      <c r="D484" s="376"/>
      <c r="E484" s="371"/>
      <c r="F484" s="327"/>
      <c r="G484" s="371"/>
      <c r="H484" s="371"/>
      <c r="I484" s="381"/>
      <c r="J484" s="381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">
      <c r="A485" s="326"/>
      <c r="B485" s="326"/>
      <c r="C485" s="371"/>
      <c r="D485" s="376"/>
      <c r="E485" s="371"/>
      <c r="F485" s="327"/>
      <c r="G485" s="371"/>
      <c r="H485" s="371"/>
      <c r="I485" s="381"/>
      <c r="J485" s="381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">
      <c r="A486" s="326"/>
      <c r="B486" s="326"/>
      <c r="C486" s="371"/>
      <c r="D486" s="376"/>
      <c r="E486" s="371"/>
      <c r="F486" s="327"/>
      <c r="G486" s="371"/>
      <c r="H486" s="371"/>
      <c r="I486" s="381"/>
      <c r="J486" s="381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">
      <c r="A487" s="326"/>
      <c r="B487" s="326"/>
      <c r="C487" s="371"/>
      <c r="D487" s="376"/>
      <c r="E487" s="371"/>
      <c r="F487" s="327"/>
      <c r="G487" s="371"/>
      <c r="H487" s="371"/>
      <c r="I487" s="381"/>
      <c r="J487" s="381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">
      <c r="A488" s="326"/>
      <c r="B488" s="326"/>
      <c r="C488" s="371"/>
      <c r="D488" s="376"/>
      <c r="E488" s="371"/>
      <c r="F488" s="327"/>
      <c r="G488" s="371"/>
      <c r="H488" s="371"/>
      <c r="I488" s="381"/>
      <c r="J488" s="381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">
      <c r="A489" s="326"/>
      <c r="B489" s="326"/>
      <c r="C489" s="371"/>
      <c r="D489" s="376"/>
      <c r="E489" s="371"/>
      <c r="F489" s="327"/>
      <c r="G489" s="371"/>
      <c r="H489" s="371"/>
      <c r="I489" s="381"/>
      <c r="J489" s="381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">
      <c r="A490" s="326"/>
      <c r="B490" s="326"/>
      <c r="C490" s="371"/>
      <c r="D490" s="376"/>
      <c r="E490" s="371"/>
      <c r="F490" s="327"/>
      <c r="G490" s="371"/>
      <c r="H490" s="371"/>
      <c r="I490" s="381"/>
      <c r="J490" s="381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">
      <c r="A491" s="326"/>
      <c r="B491" s="326"/>
      <c r="C491" s="371"/>
      <c r="D491" s="376"/>
      <c r="E491" s="371"/>
      <c r="F491" s="327"/>
      <c r="G491" s="371"/>
      <c r="H491" s="371"/>
      <c r="I491" s="381"/>
      <c r="J491" s="381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">
      <c r="A492" s="326"/>
      <c r="B492" s="326"/>
      <c r="C492" s="371"/>
      <c r="D492" s="376"/>
      <c r="E492" s="371"/>
      <c r="F492" s="327"/>
      <c r="G492" s="371"/>
      <c r="H492" s="371"/>
      <c r="I492" s="381"/>
      <c r="J492" s="381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">
      <c r="A493" s="326"/>
      <c r="B493" s="326"/>
      <c r="C493" s="371"/>
      <c r="D493" s="376"/>
      <c r="E493" s="371"/>
      <c r="F493" s="327"/>
      <c r="G493" s="371"/>
      <c r="H493" s="371"/>
      <c r="I493" s="381"/>
      <c r="J493" s="381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">
      <c r="A494" s="326"/>
      <c r="B494" s="326"/>
      <c r="C494" s="371"/>
      <c r="D494" s="376"/>
      <c r="E494" s="371"/>
      <c r="F494" s="327"/>
      <c r="G494" s="371"/>
      <c r="H494" s="371"/>
      <c r="I494" s="381"/>
      <c r="J494" s="381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">
      <c r="A495" s="326"/>
      <c r="B495" s="326"/>
      <c r="C495" s="371"/>
      <c r="D495" s="376"/>
      <c r="E495" s="371"/>
      <c r="F495" s="327"/>
      <c r="G495" s="371"/>
      <c r="H495" s="371"/>
      <c r="I495" s="381"/>
      <c r="J495" s="381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">
      <c r="A496" s="326"/>
      <c r="B496" s="326"/>
      <c r="C496" s="371"/>
      <c r="D496" s="376"/>
      <c r="E496" s="371"/>
      <c r="F496" s="327"/>
      <c r="G496" s="371"/>
      <c r="H496" s="371"/>
      <c r="I496" s="381"/>
      <c r="J496" s="381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">
      <c r="A497" s="326"/>
      <c r="B497" s="326"/>
      <c r="C497" s="371"/>
      <c r="D497" s="376"/>
      <c r="E497" s="371"/>
      <c r="F497" s="327"/>
      <c r="G497" s="371"/>
      <c r="H497" s="371"/>
      <c r="I497" s="381"/>
      <c r="J497" s="381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">
      <c r="A498" s="326"/>
      <c r="B498" s="326"/>
      <c r="C498" s="371"/>
      <c r="D498" s="376"/>
      <c r="E498" s="371"/>
      <c r="F498" s="327"/>
      <c r="G498" s="371"/>
      <c r="H498" s="371"/>
      <c r="I498" s="381"/>
      <c r="J498" s="381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">
      <c r="A499" s="326"/>
      <c r="B499" s="326"/>
      <c r="C499" s="371"/>
      <c r="D499" s="376"/>
      <c r="E499" s="371"/>
      <c r="F499" s="327"/>
      <c r="G499" s="371"/>
      <c r="H499" s="371"/>
      <c r="I499" s="381"/>
      <c r="J499" s="381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">
      <c r="A500" s="326"/>
      <c r="B500" s="326"/>
      <c r="C500" s="371"/>
      <c r="D500" s="376"/>
      <c r="E500" s="371"/>
      <c r="F500" s="327"/>
      <c r="G500" s="371"/>
      <c r="H500" s="371"/>
      <c r="I500" s="381"/>
      <c r="J500" s="381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">
      <c r="A501" s="326"/>
      <c r="B501" s="326"/>
      <c r="C501" s="371"/>
      <c r="D501" s="376"/>
      <c r="E501" s="371"/>
      <c r="F501" s="327"/>
      <c r="G501" s="371"/>
      <c r="H501" s="371"/>
      <c r="I501" s="381"/>
      <c r="J501" s="381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">
      <c r="A502" s="326"/>
      <c r="B502" s="326"/>
      <c r="C502" s="371"/>
      <c r="D502" s="376"/>
      <c r="E502" s="371"/>
      <c r="F502" s="327"/>
      <c r="G502" s="371"/>
      <c r="H502" s="371"/>
      <c r="I502" s="381"/>
      <c r="J502" s="381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">
      <c r="A503" s="326"/>
      <c r="B503" s="326"/>
      <c r="C503" s="371"/>
      <c r="D503" s="376"/>
      <c r="E503" s="371"/>
      <c r="F503" s="327"/>
      <c r="G503" s="371"/>
      <c r="H503" s="371"/>
      <c r="I503" s="381"/>
      <c r="J503" s="381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">
      <c r="A504" s="326"/>
      <c r="B504" s="326"/>
      <c r="C504" s="371"/>
      <c r="D504" s="376"/>
      <c r="E504" s="371"/>
      <c r="F504" s="327"/>
      <c r="G504" s="371"/>
      <c r="H504" s="371"/>
      <c r="I504" s="381"/>
      <c r="J504" s="381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">
      <c r="A505" s="326"/>
      <c r="B505" s="326"/>
      <c r="C505" s="371"/>
      <c r="D505" s="376"/>
      <c r="E505" s="371"/>
      <c r="F505" s="327"/>
      <c r="G505" s="371"/>
      <c r="H505" s="371"/>
      <c r="I505" s="381"/>
      <c r="J505" s="381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">
      <c r="A506" s="326"/>
      <c r="B506" s="326"/>
      <c r="C506" s="371"/>
      <c r="D506" s="376"/>
      <c r="E506" s="371"/>
      <c r="F506" s="327"/>
      <c r="G506" s="371"/>
      <c r="H506" s="371"/>
      <c r="I506" s="381"/>
      <c r="J506" s="381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">
      <c r="A507" s="326"/>
      <c r="B507" s="326"/>
      <c r="C507" s="371"/>
      <c r="D507" s="376"/>
      <c r="E507" s="371"/>
      <c r="F507" s="327"/>
      <c r="G507" s="371"/>
      <c r="H507" s="371"/>
      <c r="I507" s="381"/>
      <c r="J507" s="381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">
      <c r="A508" s="326"/>
      <c r="B508" s="326"/>
      <c r="C508" s="371"/>
      <c r="D508" s="376"/>
      <c r="E508" s="371"/>
      <c r="F508" s="327"/>
      <c r="G508" s="371"/>
      <c r="H508" s="371"/>
      <c r="I508" s="381"/>
      <c r="J508" s="381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">
      <c r="A509" s="326"/>
      <c r="B509" s="326"/>
      <c r="C509" s="371"/>
      <c r="D509" s="376"/>
      <c r="E509" s="371"/>
      <c r="F509" s="327"/>
      <c r="G509" s="371"/>
      <c r="H509" s="371"/>
      <c r="I509" s="381"/>
      <c r="J509" s="381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">
      <c r="A510" s="326"/>
      <c r="B510" s="326"/>
      <c r="C510" s="371"/>
      <c r="D510" s="376"/>
      <c r="E510" s="371"/>
      <c r="F510" s="327"/>
      <c r="G510" s="371"/>
      <c r="H510" s="371"/>
      <c r="I510" s="381"/>
      <c r="J510" s="381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">
      <c r="A511" s="326"/>
      <c r="B511" s="326"/>
      <c r="C511" s="371"/>
      <c r="D511" s="376"/>
      <c r="E511" s="371"/>
      <c r="F511" s="327"/>
      <c r="G511" s="371"/>
      <c r="H511" s="371"/>
      <c r="I511" s="381"/>
      <c r="J511" s="381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">
      <c r="A512" s="326"/>
      <c r="B512" s="326"/>
      <c r="C512" s="371"/>
      <c r="D512" s="376"/>
      <c r="E512" s="371"/>
      <c r="F512" s="327"/>
      <c r="G512" s="371"/>
      <c r="H512" s="371"/>
      <c r="I512" s="381"/>
      <c r="J512" s="381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">
      <c r="A513" s="326"/>
      <c r="B513" s="326"/>
      <c r="C513" s="371"/>
      <c r="D513" s="376"/>
      <c r="E513" s="371"/>
      <c r="F513" s="327"/>
      <c r="G513" s="371"/>
      <c r="H513" s="371"/>
      <c r="I513" s="381"/>
      <c r="J513" s="381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">
      <c r="A514" s="326"/>
      <c r="B514" s="326"/>
      <c r="C514" s="371"/>
      <c r="D514" s="376"/>
      <c r="E514" s="371"/>
      <c r="F514" s="327"/>
      <c r="G514" s="371"/>
      <c r="H514" s="371"/>
      <c r="I514" s="381"/>
      <c r="J514" s="381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">
      <c r="A515" s="326"/>
      <c r="B515" s="326"/>
      <c r="C515" s="371"/>
      <c r="D515" s="376"/>
      <c r="E515" s="371"/>
      <c r="F515" s="327"/>
      <c r="G515" s="371"/>
      <c r="H515" s="371"/>
      <c r="I515" s="381"/>
      <c r="J515" s="381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">
      <c r="A516" s="326"/>
      <c r="B516" s="326"/>
      <c r="C516" s="371"/>
      <c r="D516" s="376"/>
      <c r="E516" s="371"/>
      <c r="F516" s="327"/>
      <c r="G516" s="371"/>
      <c r="H516" s="371"/>
      <c r="I516" s="381"/>
      <c r="J516" s="381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">
      <c r="A517" s="326"/>
      <c r="B517" s="326"/>
      <c r="C517" s="371"/>
      <c r="D517" s="376"/>
      <c r="E517" s="371"/>
      <c r="F517" s="327"/>
      <c r="G517" s="371"/>
      <c r="H517" s="371"/>
      <c r="I517" s="381"/>
      <c r="J517" s="381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">
      <c r="A518" s="326"/>
      <c r="B518" s="326"/>
      <c r="C518" s="371"/>
      <c r="D518" s="376"/>
      <c r="E518" s="371"/>
      <c r="F518" s="327"/>
      <c r="G518" s="371"/>
      <c r="H518" s="371"/>
      <c r="I518" s="381"/>
      <c r="J518" s="381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">
      <c r="A519" s="326"/>
      <c r="B519" s="326"/>
      <c r="C519" s="371"/>
      <c r="D519" s="376"/>
      <c r="E519" s="371"/>
      <c r="F519" s="327"/>
      <c r="G519" s="371"/>
      <c r="H519" s="371"/>
      <c r="I519" s="381"/>
      <c r="J519" s="381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">
      <c r="A520" s="326"/>
      <c r="B520" s="326"/>
      <c r="C520" s="371"/>
      <c r="D520" s="376"/>
      <c r="E520" s="371"/>
      <c r="F520" s="327"/>
      <c r="G520" s="371"/>
      <c r="H520" s="371"/>
      <c r="I520" s="381"/>
      <c r="J520" s="381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">
      <c r="A521" s="326"/>
      <c r="B521" s="326"/>
      <c r="C521" s="371"/>
      <c r="D521" s="376"/>
      <c r="E521" s="371"/>
      <c r="F521" s="327"/>
      <c r="G521" s="371"/>
      <c r="H521" s="371"/>
      <c r="I521" s="381"/>
      <c r="J521" s="381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">
      <c r="A522" s="326"/>
      <c r="B522" s="326"/>
      <c r="C522" s="371"/>
      <c r="D522" s="376"/>
      <c r="E522" s="371"/>
      <c r="F522" s="327"/>
      <c r="G522" s="371"/>
      <c r="H522" s="371"/>
      <c r="I522" s="381"/>
      <c r="J522" s="381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">
      <c r="A523" s="326"/>
      <c r="B523" s="326"/>
      <c r="C523" s="371"/>
      <c r="D523" s="376"/>
      <c r="E523" s="371"/>
      <c r="F523" s="327"/>
      <c r="G523" s="371"/>
      <c r="H523" s="371"/>
      <c r="I523" s="381"/>
      <c r="J523" s="381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">
      <c r="A524" s="326"/>
      <c r="B524" s="326"/>
      <c r="C524" s="371"/>
      <c r="D524" s="376"/>
      <c r="E524" s="371"/>
      <c r="F524" s="327"/>
      <c r="G524" s="371"/>
      <c r="H524" s="371"/>
      <c r="I524" s="381"/>
      <c r="J524" s="381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">
      <c r="A525" s="326"/>
      <c r="B525" s="326"/>
      <c r="C525" s="371"/>
      <c r="D525" s="376"/>
      <c r="E525" s="371"/>
      <c r="F525" s="327"/>
      <c r="G525" s="371"/>
      <c r="H525" s="371"/>
      <c r="I525" s="381"/>
      <c r="J525" s="381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">
      <c r="A526" s="326"/>
      <c r="B526" s="326"/>
      <c r="C526" s="371"/>
      <c r="D526" s="376"/>
      <c r="E526" s="371"/>
      <c r="F526" s="327"/>
      <c r="G526" s="371"/>
      <c r="H526" s="371"/>
      <c r="I526" s="381"/>
      <c r="J526" s="381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">
      <c r="A527" s="326"/>
      <c r="B527" s="326"/>
      <c r="C527" s="371"/>
      <c r="D527" s="376"/>
      <c r="E527" s="371"/>
      <c r="F527" s="327"/>
      <c r="G527" s="371"/>
      <c r="H527" s="371"/>
      <c r="I527" s="381"/>
      <c r="J527" s="381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">
      <c r="A528" s="326"/>
      <c r="B528" s="326"/>
      <c r="C528" s="371"/>
      <c r="D528" s="376"/>
      <c r="E528" s="371"/>
      <c r="F528" s="327"/>
      <c r="G528" s="371"/>
      <c r="H528" s="371"/>
      <c r="I528" s="381"/>
      <c r="J528" s="381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">
      <c r="A529" s="326"/>
      <c r="B529" s="326"/>
      <c r="C529" s="371"/>
      <c r="D529" s="376"/>
      <c r="E529" s="371"/>
      <c r="F529" s="327"/>
      <c r="G529" s="371"/>
      <c r="H529" s="371"/>
      <c r="I529" s="381"/>
      <c r="J529" s="381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">
      <c r="A530" s="326"/>
      <c r="B530" s="326"/>
      <c r="C530" s="371"/>
      <c r="D530" s="376"/>
      <c r="E530" s="371"/>
      <c r="F530" s="327"/>
      <c r="G530" s="371"/>
      <c r="H530" s="371"/>
      <c r="I530" s="381"/>
      <c r="J530" s="381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">
      <c r="A531" s="326"/>
      <c r="B531" s="326"/>
      <c r="C531" s="371"/>
      <c r="D531" s="376"/>
      <c r="E531" s="371"/>
      <c r="F531" s="327"/>
      <c r="G531" s="371"/>
      <c r="H531" s="371"/>
      <c r="I531" s="381"/>
      <c r="J531" s="381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">
      <c r="A532" s="326"/>
      <c r="B532" s="326"/>
      <c r="C532" s="371"/>
      <c r="D532" s="376"/>
      <c r="E532" s="371"/>
      <c r="F532" s="327"/>
      <c r="G532" s="371"/>
      <c r="H532" s="371"/>
      <c r="I532" s="381"/>
      <c r="J532" s="381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">
      <c r="A533" s="326"/>
      <c r="B533" s="326"/>
      <c r="C533" s="371"/>
      <c r="D533" s="376"/>
      <c r="E533" s="371"/>
      <c r="F533" s="327"/>
      <c r="G533" s="371"/>
      <c r="H533" s="371"/>
      <c r="I533" s="381"/>
      <c r="J533" s="381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">
      <c r="A534" s="326"/>
      <c r="B534" s="326"/>
      <c r="C534" s="371"/>
      <c r="D534" s="376"/>
      <c r="E534" s="371"/>
      <c r="F534" s="327"/>
      <c r="G534" s="371"/>
      <c r="H534" s="371"/>
      <c r="I534" s="381"/>
      <c r="J534" s="381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">
      <c r="A535" s="326"/>
      <c r="B535" s="326"/>
      <c r="C535" s="371"/>
      <c r="D535" s="376"/>
      <c r="E535" s="371"/>
      <c r="F535" s="327"/>
      <c r="G535" s="371"/>
      <c r="H535" s="371"/>
      <c r="I535" s="381"/>
      <c r="J535" s="381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">
      <c r="A536" s="326"/>
      <c r="B536" s="326"/>
      <c r="C536" s="371"/>
      <c r="D536" s="376"/>
      <c r="E536" s="371"/>
      <c r="F536" s="327"/>
      <c r="G536" s="371"/>
      <c r="H536" s="371"/>
      <c r="I536" s="381"/>
      <c r="J536" s="381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">
      <c r="A537" s="326"/>
      <c r="B537" s="326"/>
      <c r="C537" s="371"/>
      <c r="D537" s="376"/>
      <c r="E537" s="371"/>
      <c r="F537" s="327"/>
      <c r="G537" s="371"/>
      <c r="H537" s="371"/>
      <c r="I537" s="381"/>
      <c r="J537" s="381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">
      <c r="A538" s="326"/>
      <c r="B538" s="326"/>
      <c r="C538" s="371"/>
      <c r="D538" s="376"/>
      <c r="E538" s="371"/>
      <c r="F538" s="327"/>
      <c r="G538" s="371"/>
      <c r="H538" s="371"/>
      <c r="I538" s="381"/>
      <c r="J538" s="381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">
      <c r="A539" s="326"/>
      <c r="B539" s="326"/>
      <c r="C539" s="371"/>
      <c r="D539" s="376"/>
      <c r="E539" s="371"/>
      <c r="F539" s="327"/>
      <c r="G539" s="371"/>
      <c r="H539" s="371"/>
      <c r="I539" s="381"/>
      <c r="J539" s="381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">
      <c r="A540" s="326"/>
      <c r="B540" s="326"/>
      <c r="C540" s="371"/>
      <c r="D540" s="376"/>
      <c r="E540" s="371"/>
      <c r="F540" s="327"/>
      <c r="G540" s="371"/>
      <c r="H540" s="371"/>
      <c r="I540" s="381"/>
      <c r="J540" s="381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">
      <c r="A541" s="326"/>
      <c r="B541" s="326"/>
      <c r="C541" s="371"/>
      <c r="D541" s="376"/>
      <c r="E541" s="371"/>
      <c r="F541" s="327"/>
      <c r="G541" s="371"/>
      <c r="H541" s="371"/>
      <c r="I541" s="381"/>
      <c r="J541" s="381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">
      <c r="A542" s="326"/>
      <c r="B542" s="326"/>
      <c r="C542" s="371"/>
      <c r="D542" s="376"/>
      <c r="E542" s="371"/>
      <c r="F542" s="327"/>
      <c r="G542" s="371"/>
      <c r="H542" s="371"/>
      <c r="I542" s="381"/>
      <c r="J542" s="381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">
      <c r="A543" s="326"/>
      <c r="B543" s="326"/>
      <c r="C543" s="371"/>
      <c r="D543" s="376"/>
      <c r="E543" s="371"/>
      <c r="F543" s="327"/>
      <c r="G543" s="371"/>
      <c r="H543" s="371"/>
      <c r="I543" s="381"/>
      <c r="J543" s="381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">
      <c r="A544" s="326"/>
      <c r="B544" s="326"/>
      <c r="C544" s="371"/>
      <c r="D544" s="376"/>
      <c r="E544" s="371"/>
      <c r="F544" s="327"/>
      <c r="G544" s="371"/>
      <c r="H544" s="371"/>
      <c r="I544" s="381"/>
      <c r="J544" s="381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">
      <c r="A545" s="326"/>
      <c r="B545" s="326"/>
      <c r="C545" s="371"/>
      <c r="D545" s="376"/>
      <c r="E545" s="371"/>
      <c r="F545" s="327"/>
      <c r="G545" s="371"/>
      <c r="H545" s="371"/>
      <c r="I545" s="381"/>
      <c r="J545" s="381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">
      <c r="A546" s="326"/>
      <c r="B546" s="326"/>
      <c r="C546" s="371"/>
      <c r="D546" s="376"/>
      <c r="E546" s="371"/>
      <c r="F546" s="327"/>
      <c r="G546" s="371"/>
      <c r="H546" s="371"/>
      <c r="I546" s="381"/>
      <c r="J546" s="381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">
      <c r="A547" s="326"/>
      <c r="B547" s="326"/>
      <c r="C547" s="371"/>
      <c r="D547" s="376"/>
      <c r="E547" s="371"/>
      <c r="F547" s="327"/>
      <c r="G547" s="371"/>
      <c r="H547" s="371"/>
      <c r="I547" s="381"/>
      <c r="J547" s="381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">
      <c r="A548" s="326"/>
      <c r="B548" s="326"/>
      <c r="C548" s="371"/>
      <c r="D548" s="376"/>
      <c r="E548" s="371"/>
      <c r="F548" s="327"/>
      <c r="G548" s="371"/>
      <c r="H548" s="371"/>
      <c r="I548" s="381"/>
      <c r="J548" s="381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">
      <c r="A549" s="326"/>
      <c r="B549" s="326"/>
      <c r="C549" s="371"/>
      <c r="D549" s="376"/>
      <c r="E549" s="371"/>
      <c r="F549" s="327"/>
      <c r="G549" s="371"/>
      <c r="H549" s="371"/>
      <c r="I549" s="381"/>
      <c r="J549" s="381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">
      <c r="A550" s="326"/>
      <c r="B550" s="326"/>
      <c r="C550" s="371"/>
      <c r="D550" s="376"/>
      <c r="E550" s="371"/>
      <c r="F550" s="327"/>
      <c r="G550" s="371"/>
      <c r="H550" s="371"/>
      <c r="I550" s="381"/>
      <c r="J550" s="381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">
      <c r="A551" s="326"/>
      <c r="B551" s="326"/>
      <c r="C551" s="371"/>
      <c r="D551" s="376"/>
      <c r="E551" s="371"/>
      <c r="F551" s="327"/>
      <c r="G551" s="371"/>
      <c r="H551" s="371"/>
      <c r="I551" s="381"/>
      <c r="J551" s="381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">
      <c r="A552" s="326"/>
      <c r="B552" s="326"/>
      <c r="C552" s="371"/>
      <c r="D552" s="376"/>
      <c r="E552" s="371"/>
      <c r="F552" s="327"/>
      <c r="G552" s="371"/>
      <c r="H552" s="371"/>
      <c r="I552" s="381"/>
      <c r="J552" s="381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">
      <c r="A553" s="326"/>
      <c r="B553" s="326"/>
      <c r="C553" s="371"/>
      <c r="D553" s="376"/>
      <c r="E553" s="371"/>
      <c r="F553" s="327"/>
      <c r="G553" s="371"/>
      <c r="H553" s="371"/>
      <c r="I553" s="381"/>
      <c r="J553" s="381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">
      <c r="A554" s="326"/>
      <c r="B554" s="326"/>
      <c r="C554" s="371"/>
      <c r="D554" s="376"/>
      <c r="E554" s="371"/>
      <c r="F554" s="327"/>
      <c r="G554" s="371"/>
      <c r="H554" s="371"/>
      <c r="I554" s="381"/>
      <c r="J554" s="381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">
      <c r="A555" s="326"/>
      <c r="B555" s="326"/>
      <c r="C555" s="371"/>
      <c r="D555" s="376"/>
      <c r="E555" s="371"/>
      <c r="F555" s="327"/>
      <c r="G555" s="371"/>
      <c r="H555" s="371"/>
      <c r="I555" s="381"/>
      <c r="J555" s="381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">
      <c r="A556" s="326"/>
      <c r="B556" s="326"/>
      <c r="C556" s="371"/>
      <c r="D556" s="376"/>
      <c r="E556" s="371"/>
      <c r="F556" s="327"/>
      <c r="G556" s="371"/>
      <c r="H556" s="371"/>
      <c r="I556" s="381"/>
      <c r="J556" s="381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">
      <c r="A557" s="326"/>
      <c r="B557" s="326"/>
      <c r="C557" s="371"/>
      <c r="D557" s="376"/>
      <c r="E557" s="371"/>
      <c r="F557" s="327"/>
      <c r="G557" s="371"/>
      <c r="H557" s="371"/>
      <c r="I557" s="381"/>
      <c r="J557" s="381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">
      <c r="A558" s="326"/>
      <c r="B558" s="326"/>
      <c r="C558" s="371"/>
      <c r="D558" s="376"/>
      <c r="E558" s="371"/>
      <c r="F558" s="327"/>
      <c r="G558" s="371"/>
      <c r="H558" s="371"/>
      <c r="I558" s="381"/>
      <c r="J558" s="381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">
      <c r="A559" s="326"/>
      <c r="B559" s="326"/>
      <c r="C559" s="371"/>
      <c r="D559" s="376"/>
      <c r="E559" s="371"/>
      <c r="F559" s="327"/>
      <c r="G559" s="371"/>
      <c r="H559" s="371"/>
      <c r="I559" s="381"/>
      <c r="J559" s="381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">
      <c r="A560" s="326"/>
      <c r="B560" s="326"/>
      <c r="C560" s="371"/>
      <c r="D560" s="376"/>
      <c r="E560" s="371"/>
      <c r="F560" s="327"/>
      <c r="G560" s="371"/>
      <c r="H560" s="371"/>
      <c r="I560" s="381"/>
      <c r="J560" s="381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">
      <c r="A561" s="326"/>
      <c r="B561" s="326"/>
      <c r="C561" s="371"/>
      <c r="D561" s="376"/>
      <c r="E561" s="371"/>
      <c r="F561" s="327"/>
      <c r="G561" s="371"/>
      <c r="H561" s="371"/>
      <c r="I561" s="381"/>
      <c r="J561" s="381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">
      <c r="A562" s="326"/>
      <c r="B562" s="326"/>
      <c r="C562" s="371"/>
      <c r="D562" s="376"/>
      <c r="E562" s="371"/>
      <c r="F562" s="327"/>
      <c r="G562" s="371"/>
      <c r="H562" s="371"/>
      <c r="I562" s="381"/>
      <c r="J562" s="381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">
      <c r="A563" s="326"/>
      <c r="B563" s="326"/>
      <c r="C563" s="371"/>
      <c r="D563" s="376"/>
      <c r="E563" s="371"/>
      <c r="F563" s="327"/>
      <c r="G563" s="371"/>
      <c r="H563" s="371"/>
      <c r="I563" s="381"/>
      <c r="J563" s="381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">
      <c r="A564" s="326"/>
      <c r="B564" s="326"/>
      <c r="C564" s="371"/>
      <c r="D564" s="376"/>
      <c r="E564" s="371"/>
      <c r="F564" s="327"/>
      <c r="G564" s="371"/>
      <c r="H564" s="371"/>
      <c r="I564" s="381"/>
      <c r="J564" s="381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">
      <c r="A565" s="326"/>
      <c r="B565" s="326"/>
      <c r="C565" s="371"/>
      <c r="D565" s="376"/>
      <c r="E565" s="371"/>
      <c r="F565" s="327"/>
      <c r="G565" s="371"/>
      <c r="H565" s="371"/>
      <c r="I565" s="381"/>
      <c r="J565" s="381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">
      <c r="A566" s="326"/>
      <c r="B566" s="326"/>
      <c r="C566" s="371"/>
      <c r="D566" s="376"/>
      <c r="E566" s="371"/>
      <c r="F566" s="327"/>
      <c r="G566" s="371"/>
      <c r="H566" s="371"/>
      <c r="I566" s="381"/>
      <c r="J566" s="381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">
      <c r="A567" s="326"/>
      <c r="B567" s="326"/>
      <c r="C567" s="371"/>
      <c r="D567" s="376"/>
      <c r="E567" s="371"/>
      <c r="F567" s="327"/>
      <c r="G567" s="371"/>
      <c r="H567" s="371"/>
      <c r="I567" s="381"/>
      <c r="J567" s="381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">
      <c r="A568" s="326"/>
      <c r="B568" s="326"/>
      <c r="C568" s="371"/>
      <c r="D568" s="376"/>
      <c r="E568" s="371"/>
      <c r="F568" s="327"/>
      <c r="G568" s="371"/>
      <c r="H568" s="371"/>
      <c r="I568" s="381"/>
      <c r="J568" s="381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">
      <c r="A569" s="326"/>
      <c r="B569" s="326"/>
      <c r="C569" s="371"/>
      <c r="D569" s="376"/>
      <c r="E569" s="371"/>
      <c r="F569" s="327"/>
      <c r="G569" s="371"/>
      <c r="H569" s="371"/>
      <c r="I569" s="381"/>
      <c r="J569" s="381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">
      <c r="A570" s="326"/>
      <c r="B570" s="326"/>
      <c r="C570" s="371"/>
      <c r="D570" s="376"/>
      <c r="E570" s="371"/>
      <c r="F570" s="327"/>
      <c r="G570" s="371"/>
      <c r="H570" s="371"/>
      <c r="I570" s="381"/>
      <c r="J570" s="381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">
      <c r="A571" s="326"/>
      <c r="B571" s="326"/>
      <c r="C571" s="371"/>
      <c r="D571" s="376"/>
      <c r="E571" s="371"/>
      <c r="F571" s="327"/>
      <c r="G571" s="371"/>
      <c r="H571" s="371"/>
      <c r="I571" s="381"/>
      <c r="J571" s="381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">
      <c r="A572" s="326"/>
      <c r="B572" s="326"/>
      <c r="C572" s="371"/>
      <c r="D572" s="376"/>
      <c r="E572" s="371"/>
      <c r="F572" s="327"/>
      <c r="G572" s="371"/>
      <c r="H572" s="371"/>
      <c r="I572" s="381"/>
      <c r="J572" s="381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">
      <c r="A573" s="326"/>
      <c r="B573" s="326"/>
      <c r="C573" s="371"/>
      <c r="D573" s="376"/>
      <c r="E573" s="371"/>
      <c r="F573" s="327"/>
      <c r="G573" s="371"/>
      <c r="H573" s="371"/>
      <c r="I573" s="381"/>
      <c r="J573" s="381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">
      <c r="A574" s="326"/>
      <c r="B574" s="326"/>
      <c r="C574" s="371"/>
      <c r="D574" s="376"/>
      <c r="E574" s="371"/>
      <c r="F574" s="327"/>
      <c r="G574" s="371"/>
      <c r="H574" s="371"/>
      <c r="I574" s="381"/>
      <c r="J574" s="381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">
      <c r="A575" s="326"/>
      <c r="B575" s="326"/>
      <c r="C575" s="371"/>
      <c r="D575" s="376"/>
      <c r="E575" s="371"/>
      <c r="F575" s="327"/>
      <c r="G575" s="371"/>
      <c r="H575" s="371"/>
      <c r="I575" s="381"/>
      <c r="J575" s="381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">
      <c r="A576" s="326"/>
      <c r="B576" s="326"/>
      <c r="C576" s="371"/>
      <c r="D576" s="376"/>
      <c r="E576" s="371"/>
      <c r="F576" s="327"/>
      <c r="G576" s="371"/>
      <c r="H576" s="371"/>
      <c r="I576" s="381"/>
      <c r="J576" s="381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">
      <c r="A577" s="326"/>
      <c r="B577" s="326"/>
      <c r="C577" s="371"/>
      <c r="D577" s="376"/>
      <c r="E577" s="371"/>
      <c r="F577" s="327"/>
      <c r="G577" s="371"/>
      <c r="H577" s="371"/>
      <c r="I577" s="381"/>
      <c r="J577" s="381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">
      <c r="A578" s="326"/>
      <c r="B578" s="326"/>
      <c r="C578" s="371"/>
      <c r="D578" s="376"/>
      <c r="E578" s="371"/>
      <c r="F578" s="327"/>
      <c r="G578" s="371"/>
      <c r="H578" s="371"/>
      <c r="I578" s="381"/>
      <c r="J578" s="381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">
      <c r="A579" s="326"/>
      <c r="B579" s="326"/>
      <c r="C579" s="371"/>
      <c r="D579" s="376"/>
      <c r="E579" s="371"/>
      <c r="F579" s="327"/>
      <c r="G579" s="371"/>
      <c r="H579" s="371"/>
      <c r="I579" s="381"/>
      <c r="J579" s="381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">
      <c r="A580" s="326"/>
      <c r="B580" s="326"/>
      <c r="C580" s="371"/>
      <c r="D580" s="376"/>
      <c r="E580" s="371"/>
      <c r="F580" s="327"/>
      <c r="G580" s="371"/>
      <c r="H580" s="371"/>
      <c r="I580" s="381"/>
      <c r="J580" s="381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">
      <c r="A581" s="326"/>
      <c r="B581" s="326"/>
      <c r="C581" s="371"/>
      <c r="D581" s="376"/>
      <c r="E581" s="371"/>
      <c r="F581" s="327"/>
      <c r="G581" s="371"/>
      <c r="H581" s="371"/>
      <c r="I581" s="381"/>
      <c r="J581" s="381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">
      <c r="A582" s="326"/>
      <c r="B582" s="326"/>
      <c r="C582" s="371"/>
      <c r="D582" s="376"/>
      <c r="E582" s="371"/>
      <c r="F582" s="327"/>
      <c r="G582" s="371"/>
      <c r="H582" s="371"/>
      <c r="I582" s="381"/>
      <c r="J582" s="381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">
      <c r="A583" s="326"/>
      <c r="B583" s="326"/>
      <c r="C583" s="371"/>
      <c r="D583" s="376"/>
      <c r="E583" s="371"/>
      <c r="F583" s="327"/>
      <c r="G583" s="371"/>
      <c r="H583" s="371"/>
      <c r="I583" s="381"/>
      <c r="J583" s="381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">
      <c r="A584" s="326"/>
      <c r="B584" s="326"/>
      <c r="C584" s="371"/>
      <c r="D584" s="376"/>
      <c r="E584" s="371"/>
      <c r="F584" s="327"/>
      <c r="G584" s="371"/>
      <c r="H584" s="371"/>
      <c r="I584" s="381"/>
      <c r="J584" s="381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">
      <c r="A585" s="326"/>
      <c r="B585" s="326"/>
      <c r="C585" s="371"/>
      <c r="D585" s="376"/>
      <c r="E585" s="371"/>
      <c r="F585" s="327"/>
      <c r="G585" s="371"/>
      <c r="H585" s="371"/>
      <c r="I585" s="381"/>
      <c r="J585" s="381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">
      <c r="A586" s="326"/>
      <c r="B586" s="326"/>
      <c r="C586" s="371"/>
      <c r="D586" s="376"/>
      <c r="E586" s="371"/>
      <c r="F586" s="327"/>
      <c r="G586" s="371"/>
      <c r="H586" s="371"/>
      <c r="I586" s="381"/>
      <c r="J586" s="381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">
      <c r="A587" s="326"/>
      <c r="B587" s="326"/>
      <c r="C587" s="371"/>
      <c r="D587" s="376"/>
      <c r="E587" s="371"/>
      <c r="F587" s="327"/>
      <c r="G587" s="371"/>
      <c r="H587" s="371"/>
      <c r="I587" s="381"/>
      <c r="J587" s="381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">
      <c r="A588" s="326"/>
      <c r="B588" s="326"/>
      <c r="C588" s="371"/>
      <c r="D588" s="376"/>
      <c r="E588" s="371"/>
      <c r="F588" s="327"/>
      <c r="G588" s="371"/>
      <c r="H588" s="371"/>
      <c r="I588" s="381"/>
      <c r="J588" s="381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">
      <c r="A589" s="326"/>
      <c r="B589" s="326"/>
      <c r="C589" s="371"/>
      <c r="D589" s="376"/>
      <c r="E589" s="371"/>
      <c r="F589" s="327"/>
      <c r="G589" s="371"/>
      <c r="H589" s="371"/>
      <c r="I589" s="381"/>
      <c r="J589" s="381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">
      <c r="A590" s="326"/>
      <c r="B590" s="326"/>
      <c r="C590" s="371"/>
      <c r="D590" s="376"/>
      <c r="E590" s="371"/>
      <c r="F590" s="327"/>
      <c r="G590" s="371"/>
      <c r="H590" s="371"/>
      <c r="I590" s="381"/>
      <c r="J590" s="381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">
      <c r="A591" s="326"/>
      <c r="B591" s="326"/>
      <c r="C591" s="371"/>
      <c r="D591" s="376"/>
      <c r="E591" s="371"/>
      <c r="F591" s="327"/>
      <c r="G591" s="371"/>
      <c r="H591" s="371"/>
      <c r="I591" s="381"/>
      <c r="J591" s="381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">
      <c r="A592" s="326"/>
      <c r="B592" s="326"/>
      <c r="C592" s="371"/>
      <c r="D592" s="376"/>
      <c r="E592" s="371"/>
      <c r="F592" s="327"/>
      <c r="G592" s="371"/>
      <c r="H592" s="371"/>
      <c r="I592" s="381"/>
      <c r="J592" s="381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">
      <c r="A593" s="326"/>
      <c r="B593" s="326"/>
      <c r="C593" s="371"/>
      <c r="D593" s="376"/>
      <c r="E593" s="371"/>
      <c r="F593" s="327"/>
      <c r="G593" s="371"/>
      <c r="H593" s="371"/>
      <c r="I593" s="381"/>
      <c r="J593" s="381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">
      <c r="A594" s="326"/>
      <c r="B594" s="326"/>
      <c r="C594" s="371"/>
      <c r="D594" s="376"/>
      <c r="E594" s="371"/>
      <c r="F594" s="327"/>
      <c r="G594" s="371"/>
      <c r="H594" s="371"/>
      <c r="I594" s="381"/>
      <c r="J594" s="381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">
      <c r="A595" s="326"/>
      <c r="B595" s="326"/>
      <c r="C595" s="371"/>
      <c r="D595" s="376"/>
      <c r="E595" s="371"/>
      <c r="F595" s="327"/>
      <c r="G595" s="371"/>
      <c r="H595" s="371"/>
      <c r="I595" s="381"/>
      <c r="J595" s="381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">
      <c r="A596" s="326"/>
      <c r="B596" s="326"/>
      <c r="C596" s="371"/>
      <c r="D596" s="376"/>
      <c r="E596" s="371"/>
      <c r="F596" s="327"/>
      <c r="G596" s="371"/>
      <c r="H596" s="371"/>
      <c r="I596" s="381"/>
      <c r="J596" s="381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">
      <c r="A597" s="326"/>
      <c r="B597" s="326"/>
      <c r="C597" s="371"/>
      <c r="D597" s="376"/>
      <c r="E597" s="371"/>
      <c r="F597" s="327"/>
      <c r="G597" s="371"/>
      <c r="H597" s="371"/>
      <c r="I597" s="381"/>
      <c r="J597" s="381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">
      <c r="A598" s="326"/>
      <c r="B598" s="326"/>
      <c r="C598" s="371"/>
      <c r="D598" s="376"/>
      <c r="E598" s="371"/>
      <c r="F598" s="327"/>
      <c r="G598" s="371"/>
      <c r="H598" s="371"/>
      <c r="I598" s="381"/>
      <c r="J598" s="381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">
      <c r="A599" s="326"/>
      <c r="B599" s="326"/>
      <c r="C599" s="371"/>
      <c r="D599" s="376"/>
      <c r="E599" s="371"/>
      <c r="F599" s="327"/>
      <c r="G599" s="371"/>
      <c r="H599" s="371"/>
      <c r="I599" s="381"/>
      <c r="J599" s="381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">
      <c r="A600" s="326"/>
      <c r="B600" s="326"/>
      <c r="C600" s="371"/>
      <c r="D600" s="376"/>
      <c r="E600" s="371"/>
      <c r="F600" s="327"/>
      <c r="G600" s="371"/>
      <c r="H600" s="371"/>
      <c r="I600" s="381"/>
      <c r="J600" s="381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">
      <c r="A601" s="326"/>
      <c r="B601" s="326"/>
      <c r="C601" s="371"/>
      <c r="D601" s="376"/>
      <c r="E601" s="371"/>
      <c r="F601" s="327"/>
      <c r="G601" s="371"/>
      <c r="H601" s="371"/>
      <c r="I601" s="381"/>
      <c r="J601" s="381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">
      <c r="A602" s="326"/>
      <c r="B602" s="326"/>
      <c r="C602" s="371"/>
      <c r="D602" s="376"/>
      <c r="E602" s="371"/>
      <c r="F602" s="327"/>
      <c r="G602" s="371"/>
      <c r="H602" s="371"/>
      <c r="I602" s="381"/>
      <c r="J602" s="381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">
      <c r="A603" s="326"/>
      <c r="B603" s="326"/>
      <c r="C603" s="371"/>
      <c r="D603" s="376"/>
      <c r="E603" s="371"/>
      <c r="F603" s="327"/>
      <c r="G603" s="371"/>
      <c r="H603" s="371"/>
      <c r="I603" s="381"/>
      <c r="J603" s="381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">
      <c r="A604" s="326"/>
      <c r="B604" s="326"/>
      <c r="C604" s="371"/>
      <c r="D604" s="376"/>
      <c r="E604" s="371"/>
      <c r="F604" s="327"/>
      <c r="G604" s="371"/>
      <c r="H604" s="371"/>
      <c r="I604" s="381"/>
      <c r="J604" s="381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">
      <c r="A605" s="326"/>
      <c r="B605" s="326"/>
      <c r="C605" s="371"/>
      <c r="D605" s="376"/>
      <c r="E605" s="371"/>
      <c r="F605" s="327"/>
      <c r="G605" s="371"/>
      <c r="H605" s="371"/>
      <c r="I605" s="381"/>
      <c r="J605" s="381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">
      <c r="A606" s="326"/>
      <c r="B606" s="326"/>
      <c r="C606" s="371"/>
      <c r="D606" s="376"/>
      <c r="E606" s="371"/>
      <c r="F606" s="327"/>
      <c r="G606" s="371"/>
      <c r="H606" s="371"/>
      <c r="I606" s="381"/>
      <c r="J606" s="381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">
      <c r="A607" s="326"/>
      <c r="B607" s="326"/>
      <c r="C607" s="371"/>
      <c r="D607" s="376"/>
      <c r="E607" s="371"/>
      <c r="F607" s="327"/>
      <c r="G607" s="371"/>
      <c r="H607" s="371"/>
      <c r="I607" s="381"/>
      <c r="J607" s="381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">
      <c r="A608" s="326"/>
      <c r="B608" s="326"/>
      <c r="C608" s="371"/>
      <c r="D608" s="376"/>
      <c r="E608" s="371"/>
      <c r="F608" s="327"/>
      <c r="G608" s="371"/>
      <c r="H608" s="371"/>
      <c r="I608" s="381"/>
      <c r="J608" s="381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">
      <c r="A609" s="326"/>
      <c r="B609" s="326"/>
      <c r="C609" s="371"/>
      <c r="D609" s="376"/>
      <c r="E609" s="371"/>
      <c r="F609" s="327"/>
      <c r="G609" s="371"/>
      <c r="H609" s="371"/>
      <c r="I609" s="381"/>
      <c r="J609" s="381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">
      <c r="A610" s="326"/>
      <c r="B610" s="326"/>
      <c r="C610" s="371"/>
      <c r="D610" s="376"/>
      <c r="E610" s="371"/>
      <c r="F610" s="327"/>
      <c r="G610" s="371"/>
      <c r="H610" s="371"/>
      <c r="I610" s="381"/>
      <c r="J610" s="381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">
      <c r="A611" s="326"/>
      <c r="B611" s="326"/>
      <c r="C611" s="371"/>
      <c r="D611" s="376"/>
      <c r="E611" s="371"/>
      <c r="F611" s="327"/>
      <c r="G611" s="371"/>
      <c r="H611" s="371"/>
      <c r="I611" s="381"/>
      <c r="J611" s="381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">
      <c r="A612" s="326"/>
      <c r="B612" s="326"/>
      <c r="C612" s="371"/>
      <c r="D612" s="376"/>
      <c r="E612" s="371"/>
      <c r="F612" s="327"/>
      <c r="G612" s="371"/>
      <c r="H612" s="371"/>
      <c r="I612" s="381"/>
      <c r="J612" s="381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">
      <c r="A613" s="326"/>
      <c r="B613" s="326"/>
      <c r="C613" s="371"/>
      <c r="D613" s="376"/>
      <c r="E613" s="371"/>
      <c r="F613" s="327"/>
      <c r="G613" s="371"/>
      <c r="H613" s="371"/>
      <c r="I613" s="381"/>
      <c r="J613" s="381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">
      <c r="A614" s="326"/>
      <c r="B614" s="326"/>
      <c r="C614" s="371"/>
      <c r="D614" s="376"/>
      <c r="E614" s="371"/>
      <c r="F614" s="327"/>
      <c r="G614" s="371"/>
      <c r="H614" s="371"/>
      <c r="I614" s="381"/>
      <c r="J614" s="381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">
      <c r="A615" s="326"/>
      <c r="B615" s="326"/>
      <c r="C615" s="371"/>
      <c r="D615" s="376"/>
      <c r="E615" s="371"/>
      <c r="F615" s="327"/>
      <c r="G615" s="371"/>
      <c r="H615" s="371"/>
      <c r="I615" s="381"/>
      <c r="J615" s="381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">
      <c r="A616" s="326"/>
      <c r="B616" s="326"/>
      <c r="C616" s="371"/>
      <c r="D616" s="376"/>
      <c r="E616" s="371"/>
      <c r="F616" s="327"/>
      <c r="G616" s="371"/>
      <c r="H616" s="371"/>
      <c r="I616" s="381"/>
      <c r="J616" s="381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">
      <c r="A617" s="326"/>
      <c r="B617" s="326"/>
      <c r="C617" s="371"/>
      <c r="D617" s="376"/>
      <c r="E617" s="371"/>
      <c r="F617" s="327"/>
      <c r="G617" s="371"/>
      <c r="H617" s="371"/>
      <c r="I617" s="381"/>
      <c r="J617" s="381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">
      <c r="A618" s="326"/>
      <c r="B618" s="326"/>
      <c r="C618" s="371"/>
      <c r="D618" s="376"/>
      <c r="E618" s="371"/>
      <c r="F618" s="327"/>
      <c r="G618" s="371"/>
      <c r="H618" s="371"/>
      <c r="I618" s="381"/>
      <c r="J618" s="381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">
      <c r="A619" s="326"/>
      <c r="B619" s="326"/>
      <c r="C619" s="371"/>
      <c r="D619" s="376"/>
      <c r="E619" s="371"/>
      <c r="F619" s="327"/>
      <c r="G619" s="371"/>
      <c r="H619" s="371"/>
      <c r="I619" s="381"/>
      <c r="J619" s="381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">
      <c r="A620" s="326"/>
      <c r="B620" s="326"/>
      <c r="C620" s="371"/>
      <c r="D620" s="376"/>
      <c r="E620" s="371"/>
      <c r="F620" s="327"/>
      <c r="G620" s="371"/>
      <c r="H620" s="371"/>
      <c r="I620" s="381"/>
      <c r="J620" s="381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">
      <c r="A621" s="326"/>
      <c r="B621" s="326"/>
      <c r="C621" s="371"/>
      <c r="D621" s="376"/>
      <c r="E621" s="371"/>
      <c r="F621" s="327"/>
      <c r="G621" s="371"/>
      <c r="H621" s="371"/>
      <c r="I621" s="381"/>
      <c r="J621" s="381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">
      <c r="A622" s="326"/>
      <c r="B622" s="326"/>
      <c r="C622" s="371"/>
      <c r="D622" s="376"/>
      <c r="E622" s="371"/>
      <c r="F622" s="327"/>
      <c r="G622" s="371"/>
      <c r="H622" s="371"/>
      <c r="I622" s="381"/>
      <c r="J622" s="381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">
      <c r="A623" s="326"/>
      <c r="B623" s="326"/>
      <c r="C623" s="371"/>
      <c r="D623" s="376"/>
      <c r="E623" s="371"/>
      <c r="F623" s="327"/>
      <c r="G623" s="371"/>
      <c r="H623" s="371"/>
      <c r="I623" s="381"/>
      <c r="J623" s="381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">
      <c r="A624" s="326"/>
      <c r="B624" s="326"/>
      <c r="C624" s="371"/>
      <c r="D624" s="376"/>
      <c r="E624" s="371"/>
      <c r="F624" s="327"/>
      <c r="G624" s="371"/>
      <c r="H624" s="371"/>
      <c r="I624" s="381"/>
      <c r="J624" s="381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">
      <c r="A625" s="326"/>
      <c r="B625" s="326"/>
      <c r="C625" s="371"/>
      <c r="D625" s="376"/>
      <c r="E625" s="371"/>
      <c r="F625" s="327"/>
      <c r="G625" s="371"/>
      <c r="H625" s="371"/>
      <c r="I625" s="381"/>
      <c r="J625" s="381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">
      <c r="A626" s="326"/>
      <c r="B626" s="326"/>
      <c r="C626" s="371"/>
      <c r="D626" s="376"/>
      <c r="E626" s="371"/>
      <c r="F626" s="327"/>
      <c r="G626" s="371"/>
      <c r="H626" s="371"/>
      <c r="I626" s="381"/>
      <c r="J626" s="381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">
      <c r="A627" s="326"/>
      <c r="B627" s="326"/>
      <c r="C627" s="371"/>
      <c r="D627" s="376"/>
      <c r="E627" s="371"/>
      <c r="F627" s="327"/>
      <c r="G627" s="371"/>
      <c r="H627" s="371"/>
      <c r="I627" s="381"/>
      <c r="J627" s="381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">
      <c r="A628" s="326"/>
      <c r="B628" s="326"/>
      <c r="C628" s="371"/>
      <c r="D628" s="376"/>
      <c r="E628" s="371"/>
      <c r="F628" s="327"/>
      <c r="G628" s="371"/>
      <c r="H628" s="371"/>
      <c r="I628" s="381"/>
      <c r="J628" s="381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">
      <c r="A629" s="326"/>
      <c r="B629" s="326"/>
      <c r="C629" s="371"/>
      <c r="D629" s="376"/>
      <c r="E629" s="371"/>
      <c r="F629" s="327"/>
      <c r="G629" s="371"/>
      <c r="H629" s="371"/>
      <c r="I629" s="381"/>
      <c r="J629" s="381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">
      <c r="A630" s="326"/>
      <c r="B630" s="326"/>
      <c r="C630" s="371"/>
      <c r="D630" s="376"/>
      <c r="E630" s="371"/>
      <c r="F630" s="327"/>
      <c r="G630" s="371"/>
      <c r="H630" s="371"/>
      <c r="I630" s="381"/>
      <c r="J630" s="381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">
      <c r="A631" s="326"/>
      <c r="B631" s="326"/>
      <c r="C631" s="371"/>
      <c r="D631" s="376"/>
      <c r="E631" s="371"/>
      <c r="F631" s="327"/>
      <c r="G631" s="371"/>
      <c r="H631" s="371"/>
      <c r="I631" s="381"/>
      <c r="J631" s="381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">
      <c r="A632" s="326"/>
      <c r="B632" s="326"/>
      <c r="C632" s="371"/>
      <c r="D632" s="376"/>
      <c r="E632" s="371"/>
      <c r="F632" s="327"/>
      <c r="G632" s="371"/>
      <c r="H632" s="371"/>
      <c r="I632" s="381"/>
      <c r="J632" s="381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">
      <c r="A633" s="326"/>
      <c r="B633" s="326"/>
      <c r="C633" s="371"/>
      <c r="D633" s="376"/>
      <c r="E633" s="371"/>
      <c r="F633" s="327"/>
      <c r="G633" s="371"/>
      <c r="H633" s="371"/>
      <c r="I633" s="381"/>
      <c r="J633" s="381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">
      <c r="A634" s="326"/>
      <c r="B634" s="326"/>
      <c r="C634" s="371"/>
      <c r="D634" s="376"/>
      <c r="E634" s="371"/>
      <c r="F634" s="327"/>
      <c r="G634" s="371"/>
      <c r="H634" s="371"/>
      <c r="I634" s="381"/>
      <c r="J634" s="381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">
      <c r="A635" s="326"/>
      <c r="B635" s="326"/>
      <c r="C635" s="371"/>
      <c r="D635" s="376"/>
      <c r="E635" s="371"/>
      <c r="F635" s="327"/>
      <c r="G635" s="371"/>
      <c r="H635" s="371"/>
      <c r="I635" s="381"/>
      <c r="J635" s="381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">
      <c r="A636" s="326"/>
      <c r="B636" s="326"/>
      <c r="C636" s="371"/>
      <c r="D636" s="376"/>
      <c r="E636" s="371"/>
      <c r="F636" s="327"/>
      <c r="G636" s="371"/>
      <c r="H636" s="371"/>
      <c r="I636" s="381"/>
      <c r="J636" s="381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">
      <c r="A637" s="326"/>
      <c r="B637" s="326"/>
      <c r="C637" s="371"/>
      <c r="D637" s="376"/>
      <c r="E637" s="371"/>
      <c r="F637" s="327"/>
      <c r="G637" s="371"/>
      <c r="H637" s="371"/>
      <c r="I637" s="381"/>
      <c r="J637" s="381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">
      <c r="A638" s="326"/>
      <c r="B638" s="326"/>
      <c r="C638" s="371"/>
      <c r="D638" s="376"/>
      <c r="E638" s="371"/>
      <c r="F638" s="327"/>
      <c r="G638" s="371"/>
      <c r="H638" s="371"/>
      <c r="I638" s="381"/>
      <c r="J638" s="381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">
      <c r="A639" s="326"/>
      <c r="B639" s="326"/>
      <c r="C639" s="371"/>
      <c r="D639" s="376"/>
      <c r="E639" s="371"/>
      <c r="F639" s="327"/>
      <c r="G639" s="371"/>
      <c r="H639" s="371"/>
      <c r="I639" s="381"/>
      <c r="J639" s="381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">
      <c r="A640" s="326"/>
      <c r="B640" s="326"/>
      <c r="C640" s="371"/>
      <c r="D640" s="376"/>
      <c r="E640" s="371"/>
      <c r="F640" s="327"/>
      <c r="G640" s="371"/>
      <c r="H640" s="371"/>
      <c r="I640" s="381"/>
      <c r="J640" s="381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">
      <c r="A641" s="326"/>
      <c r="B641" s="326"/>
      <c r="C641" s="371"/>
      <c r="D641" s="376"/>
      <c r="E641" s="371"/>
      <c r="F641" s="327"/>
      <c r="G641" s="371"/>
      <c r="H641" s="371"/>
      <c r="I641" s="381"/>
      <c r="J641" s="381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">
      <c r="A642" s="326"/>
      <c r="B642" s="326"/>
      <c r="C642" s="371"/>
      <c r="D642" s="376"/>
      <c r="E642" s="371"/>
      <c r="F642" s="327"/>
      <c r="G642" s="371"/>
      <c r="H642" s="371"/>
      <c r="I642" s="381"/>
      <c r="J642" s="381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">
      <c r="A643" s="326"/>
      <c r="B643" s="326"/>
      <c r="C643" s="371"/>
      <c r="D643" s="376"/>
      <c r="E643" s="371"/>
      <c r="F643" s="327"/>
      <c r="G643" s="371"/>
      <c r="H643" s="371"/>
      <c r="I643" s="381"/>
      <c r="J643" s="381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">
      <c r="A644" s="326"/>
      <c r="B644" s="326"/>
      <c r="C644" s="371"/>
      <c r="D644" s="376"/>
      <c r="E644" s="371"/>
      <c r="F644" s="327"/>
      <c r="G644" s="371"/>
      <c r="H644" s="371"/>
      <c r="I644" s="381"/>
      <c r="J644" s="381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">
      <c r="A645" s="326"/>
      <c r="B645" s="326"/>
      <c r="C645" s="371"/>
      <c r="D645" s="376"/>
      <c r="E645" s="371"/>
      <c r="F645" s="327"/>
      <c r="G645" s="371"/>
      <c r="H645" s="371"/>
      <c r="I645" s="381"/>
      <c r="J645" s="381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">
      <c r="A646" s="326"/>
      <c r="B646" s="326"/>
      <c r="C646" s="371"/>
      <c r="D646" s="376"/>
      <c r="E646" s="371"/>
      <c r="F646" s="327"/>
      <c r="G646" s="371"/>
      <c r="H646" s="371"/>
      <c r="I646" s="381"/>
      <c r="J646" s="381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">
      <c r="A647" s="326"/>
      <c r="B647" s="326"/>
      <c r="C647" s="371"/>
      <c r="D647" s="376"/>
      <c r="E647" s="371"/>
      <c r="F647" s="327"/>
      <c r="G647" s="371"/>
      <c r="H647" s="371"/>
      <c r="I647" s="381"/>
      <c r="J647" s="381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">
      <c r="A648" s="326"/>
      <c r="B648" s="326"/>
      <c r="C648" s="371"/>
      <c r="D648" s="376"/>
      <c r="E648" s="371"/>
      <c r="F648" s="327"/>
      <c r="G648" s="371"/>
      <c r="H648" s="371"/>
      <c r="I648" s="381"/>
      <c r="J648" s="381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">
      <c r="A649" s="326"/>
      <c r="B649" s="326"/>
      <c r="C649" s="371"/>
      <c r="D649" s="376"/>
      <c r="E649" s="371"/>
      <c r="F649" s="327"/>
      <c r="G649" s="371"/>
      <c r="H649" s="371"/>
      <c r="I649" s="381"/>
      <c r="J649" s="381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">
      <c r="A650" s="326"/>
      <c r="B650" s="326"/>
      <c r="C650" s="371"/>
      <c r="D650" s="376"/>
      <c r="E650" s="371"/>
      <c r="F650" s="327"/>
      <c r="G650" s="371"/>
      <c r="H650" s="371"/>
      <c r="I650" s="381"/>
      <c r="J650" s="381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">
      <c r="A651" s="326"/>
      <c r="B651" s="326"/>
      <c r="C651" s="371"/>
      <c r="D651" s="376"/>
      <c r="E651" s="371"/>
      <c r="F651" s="327"/>
      <c r="G651" s="371"/>
      <c r="H651" s="371"/>
      <c r="I651" s="381"/>
      <c r="J651" s="381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">
      <c r="A652" s="326"/>
      <c r="B652" s="326"/>
      <c r="C652" s="371"/>
      <c r="D652" s="376"/>
      <c r="E652" s="371"/>
      <c r="F652" s="327"/>
      <c r="G652" s="371"/>
      <c r="H652" s="371"/>
      <c r="I652" s="381"/>
      <c r="J652" s="381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">
      <c r="A653" s="326"/>
      <c r="B653" s="326"/>
      <c r="C653" s="371"/>
      <c r="D653" s="376"/>
      <c r="E653" s="371"/>
      <c r="F653" s="327"/>
      <c r="G653" s="371"/>
      <c r="H653" s="371"/>
      <c r="I653" s="381"/>
      <c r="J653" s="381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">
      <c r="A654" s="326"/>
      <c r="B654" s="326"/>
      <c r="C654" s="371"/>
      <c r="D654" s="376"/>
      <c r="E654" s="371"/>
      <c r="F654" s="327"/>
      <c r="G654" s="371"/>
      <c r="H654" s="371"/>
      <c r="I654" s="381"/>
      <c r="J654" s="381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">
      <c r="A655" s="326"/>
      <c r="B655" s="326"/>
      <c r="C655" s="371"/>
      <c r="D655" s="376"/>
      <c r="E655" s="371"/>
      <c r="F655" s="327"/>
      <c r="G655" s="371"/>
      <c r="H655" s="371"/>
      <c r="I655" s="381"/>
      <c r="J655" s="381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">
      <c r="A656" s="326"/>
      <c r="B656" s="326"/>
      <c r="C656" s="371"/>
      <c r="D656" s="376"/>
      <c r="E656" s="371"/>
      <c r="F656" s="327"/>
      <c r="G656" s="371"/>
      <c r="H656" s="371"/>
      <c r="I656" s="381"/>
      <c r="J656" s="381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">
      <c r="A657" s="326"/>
      <c r="B657" s="326"/>
      <c r="C657" s="371"/>
      <c r="D657" s="376"/>
      <c r="E657" s="371"/>
      <c r="F657" s="327"/>
      <c r="G657" s="371"/>
      <c r="H657" s="371"/>
      <c r="I657" s="381"/>
      <c r="J657" s="381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">
      <c r="A658" s="326"/>
      <c r="B658" s="326"/>
      <c r="C658" s="371"/>
      <c r="D658" s="376"/>
      <c r="E658" s="371"/>
      <c r="F658" s="327"/>
      <c r="G658" s="371"/>
      <c r="H658" s="371"/>
      <c r="I658" s="381"/>
      <c r="J658" s="381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">
      <c r="A659" s="326"/>
      <c r="B659" s="326"/>
      <c r="C659" s="371"/>
      <c r="D659" s="376"/>
      <c r="E659" s="371"/>
      <c r="F659" s="327"/>
      <c r="G659" s="371"/>
      <c r="H659" s="371"/>
      <c r="I659" s="381"/>
      <c r="J659" s="381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">
      <c r="A660" s="326"/>
      <c r="B660" s="326"/>
      <c r="C660" s="371"/>
      <c r="D660" s="376"/>
      <c r="E660" s="371"/>
      <c r="F660" s="327"/>
      <c r="G660" s="371"/>
      <c r="H660" s="371"/>
      <c r="I660" s="381"/>
      <c r="J660" s="381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">
      <c r="A661" s="326"/>
      <c r="B661" s="326"/>
      <c r="C661" s="371"/>
      <c r="D661" s="376"/>
      <c r="E661" s="371"/>
      <c r="F661" s="327"/>
      <c r="G661" s="371"/>
      <c r="H661" s="371"/>
      <c r="I661" s="381"/>
      <c r="J661" s="381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">
      <c r="A662" s="326"/>
      <c r="B662" s="326"/>
      <c r="C662" s="371"/>
      <c r="D662" s="376"/>
      <c r="E662" s="371"/>
      <c r="F662" s="327"/>
      <c r="G662" s="371"/>
      <c r="H662" s="371"/>
      <c r="I662" s="381"/>
      <c r="J662" s="381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">
      <c r="A663" s="326"/>
      <c r="B663" s="326"/>
      <c r="C663" s="371"/>
      <c r="D663" s="376"/>
      <c r="E663" s="371"/>
      <c r="F663" s="327"/>
      <c r="G663" s="371"/>
      <c r="H663" s="371"/>
      <c r="I663" s="381"/>
      <c r="J663" s="381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">
      <c r="A664" s="326"/>
      <c r="B664" s="326"/>
      <c r="C664" s="371"/>
      <c r="D664" s="376"/>
      <c r="E664" s="371"/>
      <c r="F664" s="327"/>
      <c r="G664" s="371"/>
      <c r="H664" s="371"/>
      <c r="I664" s="381"/>
      <c r="J664" s="381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">
      <c r="A665" s="326"/>
      <c r="B665" s="326"/>
      <c r="C665" s="371"/>
      <c r="D665" s="376"/>
      <c r="E665" s="371"/>
      <c r="F665" s="327"/>
      <c r="G665" s="371"/>
      <c r="H665" s="371"/>
      <c r="I665" s="381"/>
      <c r="J665" s="381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">
      <c r="A666" s="326"/>
      <c r="B666" s="326"/>
      <c r="C666" s="371"/>
      <c r="D666" s="376"/>
      <c r="E666" s="371"/>
      <c r="F666" s="327"/>
      <c r="G666" s="371"/>
      <c r="H666" s="371"/>
      <c r="I666" s="381"/>
      <c r="J666" s="381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">
      <c r="A667" s="326"/>
      <c r="B667" s="326"/>
      <c r="C667" s="371"/>
      <c r="D667" s="376"/>
      <c r="E667" s="371"/>
      <c r="F667" s="327"/>
      <c r="G667" s="371"/>
      <c r="H667" s="371"/>
      <c r="I667" s="381"/>
      <c r="J667" s="381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">
      <c r="A668" s="326"/>
      <c r="B668" s="326"/>
      <c r="C668" s="371"/>
      <c r="D668" s="376"/>
      <c r="E668" s="371"/>
      <c r="F668" s="327"/>
      <c r="G668" s="371"/>
      <c r="H668" s="371"/>
      <c r="I668" s="381"/>
      <c r="J668" s="381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">
      <c r="A669" s="326"/>
      <c r="B669" s="326"/>
      <c r="C669" s="371"/>
      <c r="D669" s="376"/>
      <c r="E669" s="371"/>
      <c r="F669" s="327"/>
      <c r="G669" s="371"/>
      <c r="H669" s="371"/>
      <c r="I669" s="381"/>
      <c r="J669" s="381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">
      <c r="A670" s="326"/>
      <c r="B670" s="326"/>
      <c r="C670" s="371"/>
      <c r="D670" s="376"/>
      <c r="E670" s="371"/>
      <c r="F670" s="327"/>
      <c r="G670" s="371"/>
      <c r="H670" s="371"/>
      <c r="I670" s="381"/>
      <c r="J670" s="381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">
      <c r="A671" s="326"/>
      <c r="B671" s="326"/>
      <c r="C671" s="371"/>
      <c r="D671" s="376"/>
      <c r="E671" s="371"/>
      <c r="F671" s="327"/>
      <c r="G671" s="371"/>
      <c r="H671" s="371"/>
      <c r="I671" s="381"/>
      <c r="J671" s="381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">
      <c r="A672" s="326"/>
      <c r="B672" s="326"/>
      <c r="C672" s="371"/>
      <c r="D672" s="376"/>
      <c r="E672" s="371"/>
      <c r="F672" s="327"/>
      <c r="G672" s="371"/>
      <c r="H672" s="371"/>
      <c r="I672" s="381"/>
      <c r="J672" s="381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">
      <c r="A673" s="326"/>
      <c r="B673" s="326"/>
      <c r="C673" s="371"/>
      <c r="D673" s="376"/>
      <c r="E673" s="371"/>
      <c r="F673" s="327"/>
      <c r="G673" s="371"/>
      <c r="H673" s="371"/>
      <c r="I673" s="381"/>
      <c r="J673" s="381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">
      <c r="A674" s="326"/>
      <c r="B674" s="326"/>
      <c r="C674" s="371"/>
      <c r="D674" s="376"/>
      <c r="E674" s="371"/>
      <c r="F674" s="327"/>
      <c r="G674" s="371"/>
      <c r="H674" s="371"/>
      <c r="I674" s="381"/>
      <c r="J674" s="381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">
      <c r="A675" s="326"/>
      <c r="B675" s="326"/>
      <c r="C675" s="371"/>
      <c r="D675" s="376"/>
      <c r="E675" s="371"/>
      <c r="F675" s="327"/>
      <c r="G675" s="371"/>
      <c r="H675" s="371"/>
      <c r="I675" s="381"/>
      <c r="J675" s="381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">
      <c r="A676" s="326"/>
      <c r="B676" s="326"/>
      <c r="C676" s="371"/>
      <c r="D676" s="376"/>
      <c r="E676" s="371"/>
      <c r="F676" s="327"/>
      <c r="G676" s="371"/>
      <c r="H676" s="371"/>
      <c r="I676" s="381"/>
      <c r="J676" s="381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">
      <c r="A677" s="326"/>
      <c r="B677" s="326"/>
      <c r="C677" s="371"/>
      <c r="D677" s="376"/>
      <c r="E677" s="371"/>
      <c r="F677" s="327"/>
      <c r="G677" s="371"/>
      <c r="H677" s="371"/>
      <c r="I677" s="381"/>
      <c r="J677" s="381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">
      <c r="A678" s="326"/>
      <c r="B678" s="326"/>
      <c r="C678" s="371"/>
      <c r="D678" s="376"/>
      <c r="E678" s="371"/>
      <c r="F678" s="327"/>
      <c r="G678" s="371"/>
      <c r="H678" s="371"/>
      <c r="I678" s="381"/>
      <c r="J678" s="381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">
      <c r="A679" s="326"/>
      <c r="B679" s="326"/>
      <c r="C679" s="371"/>
      <c r="D679" s="376"/>
      <c r="E679" s="371"/>
      <c r="F679" s="327"/>
      <c r="G679" s="371"/>
      <c r="H679" s="371"/>
      <c r="I679" s="381"/>
      <c r="J679" s="381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">
      <c r="A680" s="326"/>
      <c r="B680" s="326"/>
      <c r="C680" s="371"/>
      <c r="D680" s="376"/>
      <c r="E680" s="371"/>
      <c r="F680" s="327"/>
      <c r="G680" s="371"/>
      <c r="H680" s="371"/>
      <c r="I680" s="381"/>
      <c r="J680" s="381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">
      <c r="A681" s="326"/>
      <c r="B681" s="326"/>
      <c r="C681" s="371"/>
      <c r="D681" s="376"/>
      <c r="E681" s="371"/>
      <c r="F681" s="327"/>
      <c r="G681" s="371"/>
      <c r="H681" s="371"/>
      <c r="I681" s="381"/>
      <c r="J681" s="381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">
      <c r="A682" s="326"/>
      <c r="B682" s="326"/>
      <c r="C682" s="371"/>
      <c r="D682" s="376"/>
      <c r="E682" s="371"/>
      <c r="F682" s="327"/>
      <c r="G682" s="371"/>
      <c r="H682" s="371"/>
      <c r="I682" s="381"/>
      <c r="J682" s="381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">
      <c r="A683" s="326"/>
      <c r="B683" s="326"/>
      <c r="C683" s="371"/>
      <c r="D683" s="376"/>
      <c r="E683" s="371"/>
      <c r="F683" s="327"/>
      <c r="G683" s="371"/>
      <c r="H683" s="371"/>
      <c r="I683" s="381"/>
      <c r="J683" s="381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">
      <c r="A684" s="326"/>
      <c r="B684" s="326"/>
      <c r="C684" s="371"/>
      <c r="D684" s="376"/>
      <c r="E684" s="371"/>
      <c r="F684" s="327"/>
      <c r="G684" s="371"/>
      <c r="H684" s="371"/>
      <c r="I684" s="381"/>
      <c r="J684" s="381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">
      <c r="A685" s="326"/>
      <c r="B685" s="326"/>
      <c r="C685" s="371"/>
      <c r="D685" s="376"/>
      <c r="E685" s="371"/>
      <c r="F685" s="327"/>
      <c r="G685" s="371"/>
      <c r="H685" s="371"/>
      <c r="I685" s="381"/>
      <c r="J685" s="381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">
      <c r="A686" s="326"/>
      <c r="B686" s="326"/>
      <c r="C686" s="371"/>
      <c r="D686" s="376"/>
      <c r="E686" s="371"/>
      <c r="F686" s="327"/>
      <c r="G686" s="371"/>
      <c r="H686" s="371"/>
      <c r="I686" s="381"/>
      <c r="J686" s="381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">
      <c r="A687" s="326"/>
      <c r="B687" s="326"/>
      <c r="C687" s="371"/>
      <c r="D687" s="376"/>
      <c r="E687" s="371"/>
      <c r="F687" s="327"/>
      <c r="G687" s="371"/>
      <c r="H687" s="371"/>
      <c r="I687" s="381"/>
      <c r="J687" s="381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">
      <c r="A688" s="326"/>
      <c r="B688" s="326"/>
      <c r="C688" s="371"/>
      <c r="D688" s="376"/>
      <c r="E688" s="371"/>
      <c r="F688" s="327"/>
      <c r="G688" s="371"/>
      <c r="H688" s="371"/>
      <c r="I688" s="381"/>
      <c r="J688" s="381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">
      <c r="A689" s="326"/>
      <c r="B689" s="326"/>
      <c r="C689" s="371"/>
      <c r="D689" s="376"/>
      <c r="E689" s="371"/>
      <c r="F689" s="327"/>
      <c r="G689" s="371"/>
      <c r="H689" s="371"/>
      <c r="I689" s="381"/>
      <c r="J689" s="381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">
      <c r="A690" s="326"/>
      <c r="B690" s="326"/>
      <c r="C690" s="371"/>
      <c r="D690" s="376"/>
      <c r="E690" s="371"/>
      <c r="F690" s="327"/>
      <c r="G690" s="371"/>
      <c r="H690" s="371"/>
      <c r="I690" s="381"/>
      <c r="J690" s="381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">
      <c r="A691" s="326"/>
      <c r="B691" s="326"/>
      <c r="C691" s="371"/>
      <c r="D691" s="376"/>
      <c r="E691" s="371"/>
      <c r="F691" s="327"/>
      <c r="G691" s="371"/>
      <c r="H691" s="371"/>
      <c r="I691" s="381"/>
      <c r="J691" s="381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">
      <c r="A692" s="326"/>
      <c r="B692" s="326"/>
      <c r="C692" s="371"/>
      <c r="D692" s="376"/>
      <c r="E692" s="371"/>
      <c r="F692" s="327"/>
      <c r="G692" s="371"/>
      <c r="H692" s="371"/>
      <c r="I692" s="381"/>
      <c r="J692" s="381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">
      <c r="A693" s="326"/>
      <c r="B693" s="326"/>
      <c r="C693" s="371"/>
      <c r="D693" s="376"/>
      <c r="E693" s="371"/>
      <c r="F693" s="327"/>
      <c r="G693" s="371"/>
      <c r="H693" s="371"/>
      <c r="I693" s="381"/>
      <c r="J693" s="381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">
      <c r="A694" s="326"/>
      <c r="B694" s="326"/>
      <c r="C694" s="371"/>
      <c r="D694" s="376"/>
      <c r="E694" s="371"/>
      <c r="F694" s="327"/>
      <c r="G694" s="371"/>
      <c r="H694" s="371"/>
      <c r="I694" s="381"/>
      <c r="J694" s="381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">
      <c r="A695" s="326"/>
      <c r="B695" s="326"/>
      <c r="C695" s="371"/>
      <c r="D695" s="376"/>
      <c r="E695" s="371"/>
      <c r="F695" s="327"/>
      <c r="G695" s="371"/>
      <c r="H695" s="371"/>
      <c r="I695" s="381"/>
      <c r="J695" s="381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">
      <c r="A696" s="326"/>
      <c r="B696" s="326"/>
      <c r="C696" s="371"/>
      <c r="D696" s="376"/>
      <c r="E696" s="371"/>
      <c r="F696" s="327"/>
      <c r="G696" s="371"/>
      <c r="H696" s="371"/>
      <c r="I696" s="381"/>
      <c r="J696" s="381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">
      <c r="A697" s="326"/>
      <c r="B697" s="326"/>
      <c r="C697" s="371"/>
      <c r="D697" s="376"/>
      <c r="E697" s="371"/>
      <c r="F697" s="327"/>
      <c r="G697" s="371"/>
      <c r="H697" s="371"/>
      <c r="I697" s="381"/>
      <c r="J697" s="381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">
      <c r="A698" s="326"/>
      <c r="B698" s="326"/>
      <c r="C698" s="371"/>
      <c r="D698" s="376"/>
      <c r="E698" s="371"/>
      <c r="F698" s="327"/>
      <c r="G698" s="371"/>
      <c r="H698" s="371"/>
      <c r="I698" s="381"/>
      <c r="J698" s="381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">
      <c r="A699" s="326"/>
      <c r="B699" s="326"/>
      <c r="C699" s="371"/>
      <c r="D699" s="376"/>
      <c r="E699" s="371"/>
      <c r="F699" s="327"/>
      <c r="G699" s="371"/>
      <c r="H699" s="371"/>
      <c r="I699" s="381"/>
      <c r="J699" s="381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">
      <c r="A700" s="326"/>
      <c r="B700" s="326"/>
      <c r="C700" s="371"/>
      <c r="D700" s="376"/>
      <c r="E700" s="371"/>
      <c r="F700" s="327"/>
      <c r="G700" s="371"/>
      <c r="H700" s="371"/>
      <c r="I700" s="381"/>
      <c r="J700" s="381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">
      <c r="A701" s="326"/>
      <c r="B701" s="326"/>
      <c r="C701" s="371"/>
      <c r="D701" s="376"/>
      <c r="E701" s="371"/>
      <c r="F701" s="327"/>
      <c r="G701" s="371"/>
      <c r="H701" s="371"/>
      <c r="I701" s="381"/>
      <c r="J701" s="381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">
      <c r="A702" s="326"/>
      <c r="B702" s="326"/>
      <c r="C702" s="371"/>
      <c r="D702" s="376"/>
      <c r="E702" s="371"/>
      <c r="F702" s="327"/>
      <c r="G702" s="371"/>
      <c r="H702" s="371"/>
      <c r="I702" s="381"/>
      <c r="J702" s="381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">
      <c r="A703" s="326"/>
      <c r="B703" s="326"/>
      <c r="C703" s="371"/>
      <c r="D703" s="376"/>
      <c r="E703" s="371"/>
      <c r="F703" s="327"/>
      <c r="G703" s="371"/>
      <c r="H703" s="371"/>
      <c r="I703" s="381"/>
      <c r="J703" s="381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">
      <c r="A704" s="326"/>
      <c r="B704" s="326"/>
      <c r="C704" s="371"/>
      <c r="D704" s="376"/>
      <c r="E704" s="371"/>
      <c r="F704" s="327"/>
      <c r="G704" s="371"/>
      <c r="H704" s="371"/>
      <c r="I704" s="381"/>
      <c r="J704" s="381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">
      <c r="A705" s="326"/>
      <c r="B705" s="326"/>
      <c r="C705" s="371"/>
      <c r="D705" s="376"/>
      <c r="E705" s="371"/>
      <c r="F705" s="327"/>
      <c r="G705" s="371"/>
      <c r="H705" s="371"/>
      <c r="I705" s="381"/>
      <c r="J705" s="381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">
      <c r="A706" s="326"/>
      <c r="B706" s="326"/>
      <c r="C706" s="371"/>
      <c r="D706" s="376"/>
      <c r="E706" s="371"/>
      <c r="F706" s="327"/>
      <c r="G706" s="371"/>
      <c r="H706" s="371"/>
      <c r="I706" s="381"/>
      <c r="J706" s="381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">
      <c r="A707" s="326"/>
      <c r="B707" s="326"/>
      <c r="C707" s="371"/>
      <c r="D707" s="376"/>
      <c r="E707" s="371"/>
      <c r="F707" s="327"/>
      <c r="G707" s="371"/>
      <c r="H707" s="371"/>
      <c r="I707" s="381"/>
      <c r="J707" s="381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">
      <c r="A708" s="326"/>
      <c r="B708" s="326"/>
      <c r="C708" s="371"/>
      <c r="D708" s="376"/>
      <c r="E708" s="371"/>
      <c r="F708" s="327"/>
      <c r="G708" s="371"/>
      <c r="H708" s="371"/>
      <c r="I708" s="381"/>
      <c r="J708" s="381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">
      <c r="A709" s="326"/>
      <c r="B709" s="326"/>
      <c r="C709" s="371"/>
      <c r="D709" s="376"/>
      <c r="E709" s="371"/>
      <c r="F709" s="327"/>
      <c r="G709" s="371"/>
      <c r="H709" s="371"/>
      <c r="I709" s="381"/>
      <c r="J709" s="381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">
      <c r="A710" s="326"/>
      <c r="B710" s="326"/>
      <c r="C710" s="371"/>
      <c r="D710" s="376"/>
      <c r="E710" s="371"/>
      <c r="F710" s="327"/>
      <c r="G710" s="371"/>
      <c r="H710" s="371"/>
      <c r="I710" s="381"/>
      <c r="J710" s="381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">
      <c r="A711" s="326"/>
      <c r="B711" s="326"/>
      <c r="C711" s="371"/>
      <c r="D711" s="376"/>
      <c r="E711" s="371"/>
      <c r="F711" s="327"/>
      <c r="G711" s="371"/>
      <c r="H711" s="371"/>
      <c r="I711" s="381"/>
      <c r="J711" s="381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">
      <c r="A712" s="326"/>
      <c r="B712" s="326"/>
      <c r="C712" s="371"/>
      <c r="D712" s="376"/>
      <c r="E712" s="371"/>
      <c r="F712" s="327"/>
      <c r="G712" s="371"/>
      <c r="H712" s="371"/>
      <c r="I712" s="381"/>
      <c r="J712" s="381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">
      <c r="A713" s="326"/>
      <c r="B713" s="326"/>
      <c r="C713" s="371"/>
      <c r="D713" s="376"/>
      <c r="E713" s="371"/>
      <c r="F713" s="327"/>
      <c r="G713" s="371"/>
      <c r="H713" s="371"/>
      <c r="I713" s="381"/>
      <c r="J713" s="381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">
      <c r="A714" s="326"/>
      <c r="B714" s="326"/>
      <c r="C714" s="371"/>
      <c r="D714" s="376"/>
      <c r="E714" s="371"/>
      <c r="F714" s="327"/>
      <c r="G714" s="371"/>
      <c r="H714" s="371"/>
      <c r="I714" s="381"/>
      <c r="J714" s="381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">
      <c r="A715" s="326"/>
      <c r="B715" s="326"/>
      <c r="C715" s="371"/>
      <c r="D715" s="376"/>
      <c r="E715" s="371"/>
      <c r="F715" s="327"/>
      <c r="G715" s="371"/>
      <c r="H715" s="371"/>
      <c r="I715" s="381"/>
      <c r="J715" s="381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">
      <c r="A716" s="326"/>
      <c r="B716" s="326"/>
      <c r="C716" s="371"/>
      <c r="D716" s="376"/>
      <c r="E716" s="371"/>
      <c r="F716" s="327"/>
      <c r="G716" s="371"/>
      <c r="H716" s="371"/>
      <c r="I716" s="381"/>
      <c r="J716" s="381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">
      <c r="A717" s="326"/>
      <c r="B717" s="326"/>
      <c r="C717" s="371"/>
      <c r="D717" s="376"/>
      <c r="E717" s="371"/>
      <c r="F717" s="327"/>
      <c r="G717" s="371"/>
      <c r="H717" s="371"/>
      <c r="I717" s="381"/>
      <c r="J717" s="381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">
      <c r="A718" s="326"/>
      <c r="B718" s="326"/>
      <c r="C718" s="371"/>
      <c r="D718" s="376"/>
      <c r="E718" s="371"/>
      <c r="F718" s="327"/>
      <c r="G718" s="371"/>
      <c r="H718" s="371"/>
      <c r="I718" s="381"/>
      <c r="J718" s="381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">
      <c r="A719" s="326"/>
      <c r="B719" s="326"/>
      <c r="C719" s="371"/>
      <c r="D719" s="376"/>
      <c r="E719" s="371"/>
      <c r="F719" s="327"/>
      <c r="G719" s="371"/>
      <c r="H719" s="371"/>
      <c r="I719" s="381"/>
      <c r="J719" s="381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">
      <c r="A720" s="326"/>
      <c r="B720" s="326"/>
      <c r="C720" s="371"/>
      <c r="D720" s="376"/>
      <c r="E720" s="371"/>
      <c r="F720" s="327"/>
      <c r="G720" s="371"/>
      <c r="H720" s="371"/>
      <c r="I720" s="381"/>
      <c r="J720" s="381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">
      <c r="A721" s="326"/>
      <c r="B721" s="326"/>
      <c r="C721" s="371"/>
      <c r="D721" s="376"/>
      <c r="E721" s="371"/>
      <c r="F721" s="327"/>
      <c r="G721" s="371"/>
      <c r="H721" s="371"/>
      <c r="I721" s="381"/>
      <c r="J721" s="381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">
      <c r="A722" s="326"/>
      <c r="B722" s="326"/>
      <c r="C722" s="371"/>
      <c r="D722" s="376"/>
      <c r="E722" s="371"/>
      <c r="F722" s="327"/>
      <c r="G722" s="371"/>
      <c r="H722" s="371"/>
      <c r="I722" s="381"/>
      <c r="J722" s="381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">
      <c r="A723" s="326"/>
      <c r="B723" s="326"/>
      <c r="C723" s="371"/>
      <c r="D723" s="376"/>
      <c r="E723" s="371"/>
      <c r="F723" s="327"/>
      <c r="G723" s="371"/>
      <c r="H723" s="371"/>
      <c r="I723" s="381"/>
      <c r="J723" s="381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">
      <c r="A724" s="326"/>
      <c r="B724" s="326"/>
      <c r="C724" s="371"/>
      <c r="D724" s="376"/>
      <c r="E724" s="371"/>
      <c r="F724" s="327"/>
      <c r="G724" s="371"/>
      <c r="H724" s="371"/>
      <c r="I724" s="381"/>
      <c r="J724" s="381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">
      <c r="A725" s="326"/>
      <c r="B725" s="326"/>
      <c r="C725" s="371"/>
      <c r="D725" s="376"/>
      <c r="E725" s="371"/>
      <c r="F725" s="327"/>
      <c r="G725" s="371"/>
      <c r="H725" s="371"/>
      <c r="I725" s="381"/>
      <c r="J725" s="381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">
      <c r="A726" s="326"/>
      <c r="B726" s="326"/>
      <c r="C726" s="371"/>
      <c r="D726" s="376"/>
      <c r="E726" s="371"/>
      <c r="F726" s="327"/>
      <c r="G726" s="371"/>
      <c r="H726" s="371"/>
      <c r="I726" s="381"/>
      <c r="J726" s="381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">
      <c r="A727" s="326"/>
      <c r="B727" s="326"/>
      <c r="C727" s="371"/>
      <c r="D727" s="376"/>
      <c r="E727" s="371"/>
      <c r="F727" s="327"/>
      <c r="G727" s="371"/>
      <c r="H727" s="371"/>
      <c r="I727" s="381"/>
      <c r="J727" s="381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">
      <c r="A728" s="326"/>
      <c r="B728" s="326"/>
      <c r="C728" s="371"/>
      <c r="D728" s="376"/>
      <c r="E728" s="371"/>
      <c r="F728" s="327"/>
      <c r="G728" s="371"/>
      <c r="H728" s="371"/>
      <c r="I728" s="381"/>
      <c r="J728" s="381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">
      <c r="A729" s="326"/>
      <c r="B729" s="326"/>
      <c r="C729" s="371"/>
      <c r="D729" s="376"/>
      <c r="E729" s="371"/>
      <c r="F729" s="327"/>
      <c r="G729" s="371"/>
      <c r="H729" s="371"/>
      <c r="I729" s="381"/>
      <c r="J729" s="381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">
      <c r="A730" s="326"/>
      <c r="B730" s="326"/>
      <c r="C730" s="371"/>
      <c r="D730" s="376"/>
      <c r="E730" s="371"/>
      <c r="F730" s="327"/>
      <c r="G730" s="371"/>
      <c r="H730" s="371"/>
      <c r="I730" s="381"/>
      <c r="J730" s="381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">
      <c r="A731" s="326"/>
      <c r="B731" s="326"/>
      <c r="C731" s="371"/>
      <c r="D731" s="376"/>
      <c r="E731" s="371"/>
      <c r="F731" s="327"/>
      <c r="G731" s="371"/>
      <c r="H731" s="371"/>
      <c r="I731" s="381"/>
      <c r="J731" s="381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">
      <c r="A732" s="326"/>
      <c r="B732" s="326"/>
      <c r="C732" s="371"/>
      <c r="D732" s="376"/>
      <c r="E732" s="371"/>
      <c r="F732" s="327"/>
      <c r="G732" s="371"/>
      <c r="H732" s="371"/>
      <c r="I732" s="381"/>
      <c r="J732" s="381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">
      <c r="A733" s="326"/>
      <c r="B733" s="326"/>
      <c r="C733" s="371"/>
      <c r="D733" s="376"/>
      <c r="E733" s="371"/>
      <c r="F733" s="327"/>
      <c r="G733" s="371"/>
      <c r="H733" s="371"/>
      <c r="I733" s="381"/>
      <c r="J733" s="381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">
      <c r="A734" s="326"/>
      <c r="B734" s="326"/>
      <c r="C734" s="371"/>
      <c r="D734" s="376"/>
      <c r="E734" s="371"/>
      <c r="F734" s="327"/>
      <c r="G734" s="371"/>
      <c r="H734" s="371"/>
      <c r="I734" s="381"/>
      <c r="J734" s="381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">
      <c r="A735" s="326"/>
      <c r="B735" s="326"/>
      <c r="C735" s="371"/>
      <c r="D735" s="376"/>
      <c r="E735" s="371"/>
      <c r="F735" s="327"/>
      <c r="G735" s="371"/>
      <c r="H735" s="371"/>
      <c r="I735" s="381"/>
      <c r="J735" s="381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">
      <c r="A736" s="326"/>
      <c r="B736" s="326"/>
      <c r="C736" s="371"/>
      <c r="D736" s="376"/>
      <c r="E736" s="371"/>
      <c r="F736" s="327"/>
      <c r="G736" s="371"/>
      <c r="H736" s="371"/>
      <c r="I736" s="381"/>
      <c r="J736" s="381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">
      <c r="A737" s="326"/>
      <c r="B737" s="326"/>
      <c r="C737" s="371"/>
      <c r="D737" s="376"/>
      <c r="E737" s="371"/>
      <c r="F737" s="327"/>
      <c r="G737" s="371"/>
      <c r="H737" s="371"/>
      <c r="I737" s="381"/>
      <c r="J737" s="381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">
      <c r="A738" s="326"/>
      <c r="B738" s="326"/>
      <c r="C738" s="371"/>
      <c r="D738" s="376"/>
      <c r="E738" s="371"/>
      <c r="F738" s="327"/>
      <c r="G738" s="371"/>
      <c r="H738" s="371"/>
      <c r="I738" s="381"/>
      <c r="J738" s="381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">
      <c r="A739" s="326"/>
      <c r="B739" s="326"/>
      <c r="C739" s="371"/>
      <c r="D739" s="376"/>
      <c r="E739" s="371"/>
      <c r="F739" s="327"/>
      <c r="G739" s="371"/>
      <c r="H739" s="371"/>
      <c r="I739" s="381"/>
      <c r="J739" s="381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">
      <c r="A740" s="326"/>
      <c r="B740" s="326"/>
      <c r="C740" s="371"/>
      <c r="D740" s="376"/>
      <c r="E740" s="371"/>
      <c r="F740" s="327"/>
      <c r="G740" s="371"/>
      <c r="H740" s="371"/>
      <c r="I740" s="381"/>
      <c r="J740" s="381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">
      <c r="A741" s="326"/>
      <c r="B741" s="326"/>
      <c r="C741" s="371"/>
      <c r="D741" s="376"/>
      <c r="E741" s="371"/>
      <c r="F741" s="327"/>
      <c r="G741" s="371"/>
      <c r="H741" s="371"/>
      <c r="I741" s="381"/>
      <c r="J741" s="381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">
      <c r="A742" s="326"/>
      <c r="B742" s="326"/>
      <c r="C742" s="371"/>
      <c r="D742" s="376"/>
      <c r="E742" s="371"/>
      <c r="F742" s="327"/>
      <c r="G742" s="371"/>
      <c r="H742" s="371"/>
      <c r="I742" s="381"/>
      <c r="J742" s="381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">
      <c r="A743" s="326"/>
      <c r="B743" s="326"/>
      <c r="C743" s="371"/>
      <c r="D743" s="376"/>
      <c r="E743" s="371"/>
      <c r="F743" s="327"/>
      <c r="G743" s="371"/>
      <c r="H743" s="371"/>
      <c r="I743" s="381"/>
      <c r="J743" s="381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">
      <c r="A744" s="326"/>
      <c r="B744" s="326"/>
      <c r="C744" s="371"/>
      <c r="D744" s="376"/>
      <c r="E744" s="371"/>
      <c r="F744" s="327"/>
      <c r="G744" s="371"/>
      <c r="H744" s="371"/>
      <c r="I744" s="381"/>
      <c r="J744" s="381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">
      <c r="A745" s="326"/>
      <c r="B745" s="326"/>
      <c r="C745" s="371"/>
      <c r="D745" s="376"/>
      <c r="E745" s="371"/>
      <c r="F745" s="327"/>
      <c r="G745" s="371"/>
      <c r="H745" s="371"/>
      <c r="I745" s="381"/>
      <c r="J745" s="381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">
      <c r="A746" s="326"/>
      <c r="B746" s="326"/>
      <c r="C746" s="371"/>
      <c r="D746" s="376"/>
      <c r="E746" s="371"/>
      <c r="F746" s="327"/>
      <c r="G746" s="371"/>
      <c r="H746" s="371"/>
      <c r="I746" s="381"/>
      <c r="J746" s="381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">
      <c r="A747" s="326"/>
      <c r="B747" s="326"/>
      <c r="C747" s="371"/>
      <c r="D747" s="376"/>
      <c r="E747" s="371"/>
      <c r="F747" s="327"/>
      <c r="G747" s="371"/>
      <c r="H747" s="371"/>
      <c r="I747" s="381"/>
      <c r="J747" s="381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">
      <c r="A748" s="326"/>
      <c r="B748" s="326"/>
      <c r="C748" s="371"/>
      <c r="D748" s="376"/>
      <c r="E748" s="371"/>
      <c r="F748" s="327"/>
      <c r="G748" s="371"/>
      <c r="H748" s="371"/>
      <c r="I748" s="381"/>
      <c r="J748" s="381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">
      <c r="A749" s="326"/>
      <c r="B749" s="326"/>
      <c r="C749" s="371"/>
      <c r="D749" s="376"/>
      <c r="E749" s="371"/>
      <c r="F749" s="327"/>
      <c r="G749" s="371"/>
      <c r="H749" s="371"/>
      <c r="I749" s="381"/>
      <c r="J749" s="381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">
      <c r="A750" s="326"/>
      <c r="B750" s="326"/>
      <c r="C750" s="371"/>
      <c r="D750" s="376"/>
      <c r="E750" s="371"/>
      <c r="F750" s="327"/>
      <c r="G750" s="371"/>
      <c r="H750" s="371"/>
      <c r="I750" s="381"/>
      <c r="J750" s="381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">
      <c r="A751" s="326"/>
      <c r="B751" s="326"/>
      <c r="C751" s="371"/>
      <c r="D751" s="376"/>
      <c r="E751" s="371"/>
      <c r="F751" s="327"/>
      <c r="G751" s="371"/>
      <c r="H751" s="371"/>
      <c r="I751" s="381"/>
      <c r="J751" s="381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">
      <c r="A752" s="326"/>
      <c r="B752" s="326"/>
      <c r="C752" s="371"/>
      <c r="D752" s="376"/>
      <c r="E752" s="371"/>
      <c r="F752" s="327"/>
      <c r="G752" s="371"/>
      <c r="H752" s="371"/>
      <c r="I752" s="381"/>
      <c r="J752" s="381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">
      <c r="A753" s="326"/>
      <c r="B753" s="326"/>
      <c r="C753" s="371"/>
      <c r="D753" s="376"/>
      <c r="E753" s="371"/>
      <c r="F753" s="327"/>
      <c r="G753" s="371"/>
      <c r="H753" s="371"/>
      <c r="I753" s="381"/>
      <c r="J753" s="381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">
      <c r="A754" s="326"/>
      <c r="B754" s="326"/>
      <c r="C754" s="371"/>
      <c r="D754" s="376"/>
      <c r="E754" s="371"/>
      <c r="F754" s="327"/>
      <c r="G754" s="371"/>
      <c r="H754" s="371"/>
      <c r="I754" s="381"/>
      <c r="J754" s="381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">
      <c r="A755" s="326"/>
      <c r="B755" s="326"/>
      <c r="C755" s="371"/>
      <c r="D755" s="376"/>
      <c r="E755" s="371"/>
      <c r="F755" s="327"/>
      <c r="G755" s="371"/>
      <c r="H755" s="371"/>
      <c r="I755" s="381"/>
      <c r="J755" s="381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">
      <c r="A756" s="326"/>
      <c r="B756" s="326"/>
      <c r="C756" s="371"/>
      <c r="D756" s="376"/>
      <c r="E756" s="371"/>
      <c r="F756" s="327"/>
      <c r="G756" s="371"/>
      <c r="H756" s="371"/>
      <c r="I756" s="381"/>
      <c r="J756" s="381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">
      <c r="A757" s="326"/>
      <c r="B757" s="326"/>
      <c r="C757" s="371"/>
      <c r="D757" s="376"/>
      <c r="E757" s="371"/>
      <c r="F757" s="327"/>
      <c r="G757" s="371"/>
      <c r="H757" s="371"/>
      <c r="I757" s="381"/>
      <c r="J757" s="381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">
      <c r="A758" s="326"/>
      <c r="B758" s="326"/>
      <c r="C758" s="371"/>
      <c r="D758" s="376"/>
      <c r="E758" s="371"/>
      <c r="F758" s="327"/>
      <c r="G758" s="371"/>
      <c r="H758" s="371"/>
      <c r="I758" s="381"/>
      <c r="J758" s="381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">
      <c r="A759" s="326"/>
      <c r="B759" s="326"/>
      <c r="C759" s="371"/>
      <c r="D759" s="376"/>
      <c r="E759" s="371"/>
      <c r="F759" s="327"/>
      <c r="G759" s="371"/>
      <c r="H759" s="371"/>
      <c r="I759" s="381"/>
      <c r="J759" s="381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">
      <c r="A760" s="326"/>
      <c r="B760" s="326"/>
      <c r="C760" s="371"/>
      <c r="D760" s="376"/>
      <c r="E760" s="371"/>
      <c r="F760" s="327"/>
      <c r="G760" s="371"/>
      <c r="H760" s="371"/>
      <c r="I760" s="381"/>
      <c r="J760" s="381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">
      <c r="A761" s="326"/>
      <c r="B761" s="326"/>
      <c r="C761" s="371"/>
      <c r="D761" s="376"/>
      <c r="E761" s="371"/>
      <c r="F761" s="327"/>
      <c r="G761" s="371"/>
      <c r="H761" s="371"/>
      <c r="I761" s="381"/>
      <c r="J761" s="381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">
      <c r="A762" s="326"/>
      <c r="B762" s="326"/>
      <c r="C762" s="371"/>
      <c r="D762" s="376"/>
      <c r="E762" s="371"/>
      <c r="F762" s="327"/>
      <c r="G762" s="371"/>
      <c r="H762" s="371"/>
      <c r="I762" s="381"/>
      <c r="J762" s="381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">
      <c r="A763" s="326"/>
      <c r="B763" s="326"/>
      <c r="C763" s="371"/>
      <c r="D763" s="376"/>
      <c r="E763" s="371"/>
      <c r="F763" s="327"/>
      <c r="G763" s="371"/>
      <c r="H763" s="371"/>
      <c r="I763" s="381"/>
      <c r="J763" s="381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">
      <c r="A764" s="326"/>
      <c r="B764" s="326"/>
      <c r="C764" s="371"/>
      <c r="D764" s="376"/>
      <c r="E764" s="371"/>
      <c r="F764" s="327"/>
      <c r="G764" s="371"/>
      <c r="H764" s="371"/>
      <c r="I764" s="381"/>
      <c r="J764" s="381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">
      <c r="A765" s="326"/>
      <c r="B765" s="326"/>
      <c r="C765" s="371"/>
      <c r="D765" s="376"/>
      <c r="E765" s="371"/>
      <c r="F765" s="327"/>
      <c r="G765" s="371"/>
      <c r="H765" s="371"/>
      <c r="I765" s="381"/>
      <c r="J765" s="381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">
      <c r="A766" s="326"/>
      <c r="B766" s="326"/>
      <c r="C766" s="371"/>
      <c r="D766" s="376"/>
      <c r="E766" s="371"/>
      <c r="F766" s="327"/>
      <c r="G766" s="371"/>
      <c r="H766" s="371"/>
      <c r="I766" s="381"/>
      <c r="J766" s="381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">
      <c r="A767" s="326"/>
      <c r="B767" s="326"/>
      <c r="C767" s="371"/>
      <c r="D767" s="376"/>
      <c r="E767" s="371"/>
      <c r="F767" s="327"/>
      <c r="G767" s="371"/>
      <c r="H767" s="371"/>
      <c r="I767" s="381"/>
      <c r="J767" s="381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">
      <c r="A768" s="326"/>
      <c r="B768" s="326"/>
      <c r="C768" s="371"/>
      <c r="D768" s="376"/>
      <c r="E768" s="371"/>
      <c r="F768" s="327"/>
      <c r="G768" s="371"/>
      <c r="H768" s="371"/>
      <c r="I768" s="381"/>
      <c r="J768" s="381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">
      <c r="A769" s="326"/>
      <c r="B769" s="326"/>
      <c r="C769" s="371"/>
      <c r="D769" s="376"/>
      <c r="E769" s="371"/>
      <c r="F769" s="327"/>
      <c r="G769" s="371"/>
      <c r="H769" s="371"/>
      <c r="I769" s="381"/>
      <c r="J769" s="381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">
      <c r="A770" s="326"/>
      <c r="B770" s="326"/>
      <c r="C770" s="371"/>
      <c r="D770" s="376"/>
      <c r="E770" s="371"/>
      <c r="F770" s="327"/>
      <c r="G770" s="371"/>
      <c r="H770" s="371"/>
      <c r="I770" s="381"/>
      <c r="J770" s="381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">
      <c r="A771" s="326"/>
      <c r="B771" s="326"/>
      <c r="C771" s="371"/>
      <c r="D771" s="376"/>
      <c r="E771" s="371"/>
      <c r="F771" s="327"/>
      <c r="G771" s="371"/>
      <c r="H771" s="371"/>
      <c r="I771" s="381"/>
      <c r="J771" s="381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">
      <c r="A772" s="326"/>
      <c r="B772" s="326"/>
      <c r="C772" s="371"/>
      <c r="D772" s="376"/>
      <c r="E772" s="371"/>
      <c r="F772" s="327"/>
      <c r="G772" s="371"/>
      <c r="H772" s="371"/>
      <c r="I772" s="381"/>
      <c r="J772" s="381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">
      <c r="A773" s="326"/>
      <c r="B773" s="326"/>
      <c r="C773" s="371"/>
      <c r="D773" s="376"/>
      <c r="E773" s="371"/>
      <c r="F773" s="327"/>
      <c r="G773" s="371"/>
      <c r="H773" s="371"/>
      <c r="I773" s="381"/>
      <c r="J773" s="381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">
      <c r="A774" s="326"/>
      <c r="B774" s="326"/>
      <c r="C774" s="371"/>
      <c r="D774" s="376"/>
      <c r="E774" s="371"/>
      <c r="F774" s="327"/>
      <c r="G774" s="371"/>
      <c r="H774" s="371"/>
      <c r="I774" s="381"/>
      <c r="J774" s="381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">
      <c r="A775" s="326"/>
      <c r="B775" s="326"/>
      <c r="C775" s="371"/>
      <c r="D775" s="376"/>
      <c r="E775" s="371"/>
      <c r="F775" s="327"/>
      <c r="G775" s="371"/>
      <c r="H775" s="371"/>
      <c r="I775" s="381"/>
      <c r="J775" s="381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">
      <c r="A776" s="326"/>
      <c r="B776" s="326"/>
      <c r="C776" s="371"/>
      <c r="D776" s="376"/>
      <c r="E776" s="371"/>
      <c r="F776" s="327"/>
      <c r="G776" s="371"/>
      <c r="H776" s="371"/>
      <c r="I776" s="381"/>
      <c r="J776" s="381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">
      <c r="A777" s="326"/>
      <c r="B777" s="326"/>
      <c r="C777" s="371"/>
      <c r="D777" s="376"/>
      <c r="E777" s="371"/>
      <c r="F777" s="327"/>
      <c r="G777" s="371"/>
      <c r="H777" s="371"/>
      <c r="I777" s="381"/>
      <c r="J777" s="381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">
      <c r="A778" s="326"/>
      <c r="B778" s="326"/>
      <c r="C778" s="371"/>
      <c r="D778" s="376"/>
      <c r="E778" s="371"/>
      <c r="F778" s="327"/>
      <c r="G778" s="371"/>
      <c r="H778" s="371"/>
      <c r="I778" s="381"/>
      <c r="J778" s="381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">
      <c r="A779" s="326"/>
      <c r="B779" s="326"/>
      <c r="C779" s="371"/>
      <c r="D779" s="376"/>
      <c r="E779" s="371"/>
      <c r="F779" s="327"/>
      <c r="G779" s="371"/>
      <c r="H779" s="371"/>
      <c r="I779" s="381"/>
      <c r="J779" s="381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">
      <c r="A780" s="326"/>
      <c r="B780" s="326"/>
      <c r="C780" s="371"/>
      <c r="D780" s="376"/>
      <c r="E780" s="371"/>
      <c r="F780" s="327"/>
      <c r="G780" s="371"/>
      <c r="H780" s="371"/>
      <c r="I780" s="381"/>
      <c r="J780" s="381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">
      <c r="A781" s="326"/>
      <c r="B781" s="326"/>
      <c r="C781" s="371"/>
      <c r="D781" s="376"/>
      <c r="E781" s="371"/>
      <c r="F781" s="327"/>
      <c r="G781" s="371"/>
      <c r="H781" s="371"/>
      <c r="I781" s="381"/>
      <c r="J781" s="381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">
      <c r="A782" s="326"/>
      <c r="B782" s="326"/>
      <c r="C782" s="371"/>
      <c r="D782" s="376"/>
      <c r="E782" s="371"/>
      <c r="F782" s="327"/>
      <c r="G782" s="371"/>
      <c r="H782" s="371"/>
      <c r="I782" s="381"/>
      <c r="J782" s="381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">
      <c r="A783" s="326"/>
      <c r="B783" s="326"/>
      <c r="C783" s="371"/>
      <c r="D783" s="376"/>
      <c r="E783" s="371"/>
      <c r="F783" s="327"/>
      <c r="G783" s="371"/>
      <c r="H783" s="371"/>
      <c r="I783" s="381"/>
      <c r="J783" s="381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">
      <c r="A784" s="326"/>
      <c r="B784" s="326"/>
      <c r="C784" s="371"/>
      <c r="D784" s="376"/>
      <c r="E784" s="371"/>
      <c r="F784" s="327"/>
      <c r="G784" s="371"/>
      <c r="H784" s="371"/>
      <c r="I784" s="381"/>
      <c r="J784" s="381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">
      <c r="A785" s="326"/>
      <c r="B785" s="326"/>
      <c r="C785" s="371"/>
      <c r="D785" s="376"/>
      <c r="E785" s="371"/>
      <c r="F785" s="327"/>
      <c r="G785" s="371"/>
      <c r="H785" s="371"/>
      <c r="I785" s="381"/>
      <c r="J785" s="381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">
      <c r="A786" s="326"/>
      <c r="B786" s="326"/>
      <c r="C786" s="371"/>
      <c r="D786" s="376"/>
      <c r="E786" s="371"/>
      <c r="F786" s="327"/>
      <c r="G786" s="371"/>
      <c r="H786" s="371"/>
      <c r="I786" s="381"/>
      <c r="J786" s="381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">
      <c r="A787" s="326"/>
      <c r="B787" s="326"/>
      <c r="C787" s="371"/>
      <c r="D787" s="376"/>
      <c r="E787" s="371"/>
      <c r="F787" s="327"/>
      <c r="G787" s="371"/>
      <c r="H787" s="371"/>
      <c r="I787" s="381"/>
      <c r="J787" s="381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">
      <c r="A788" s="326"/>
      <c r="B788" s="326"/>
      <c r="C788" s="371"/>
      <c r="D788" s="376"/>
      <c r="E788" s="371"/>
      <c r="F788" s="327"/>
      <c r="G788" s="371"/>
      <c r="H788" s="371"/>
      <c r="I788" s="381"/>
      <c r="J788" s="381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">
      <c r="A789" s="326"/>
      <c r="B789" s="326"/>
      <c r="C789" s="371"/>
      <c r="D789" s="376"/>
      <c r="E789" s="371"/>
      <c r="F789" s="327"/>
      <c r="G789" s="371"/>
      <c r="H789" s="371"/>
      <c r="I789" s="381"/>
      <c r="J789" s="381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">
      <c r="A790" s="326"/>
      <c r="B790" s="326"/>
      <c r="C790" s="371"/>
      <c r="D790" s="376"/>
      <c r="E790" s="371"/>
      <c r="F790" s="327"/>
      <c r="G790" s="371"/>
      <c r="H790" s="371"/>
      <c r="I790" s="381"/>
      <c r="J790" s="381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">
      <c r="A791" s="326"/>
      <c r="B791" s="326"/>
      <c r="C791" s="371"/>
      <c r="D791" s="376"/>
      <c r="E791" s="371"/>
      <c r="F791" s="327"/>
      <c r="G791" s="371"/>
      <c r="H791" s="371"/>
      <c r="I791" s="381"/>
      <c r="J791" s="381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">
      <c r="A792" s="326"/>
      <c r="B792" s="326"/>
      <c r="C792" s="371"/>
      <c r="D792" s="376"/>
      <c r="E792" s="371"/>
      <c r="F792" s="327"/>
      <c r="G792" s="371"/>
      <c r="H792" s="371"/>
      <c r="I792" s="381"/>
      <c r="J792" s="381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">
      <c r="A793" s="326"/>
      <c r="B793" s="326"/>
      <c r="C793" s="371"/>
      <c r="D793" s="376"/>
      <c r="E793" s="371"/>
      <c r="F793" s="327"/>
      <c r="G793" s="371"/>
      <c r="H793" s="371"/>
      <c r="I793" s="381"/>
      <c r="J793" s="381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">
      <c r="A794" s="326"/>
      <c r="B794" s="326"/>
      <c r="C794" s="371"/>
      <c r="D794" s="376"/>
      <c r="E794" s="371"/>
      <c r="F794" s="327"/>
      <c r="G794" s="371"/>
      <c r="H794" s="371"/>
      <c r="I794" s="381"/>
      <c r="J794" s="381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">
      <c r="A795" s="326"/>
      <c r="B795" s="326"/>
      <c r="C795" s="371"/>
      <c r="D795" s="376"/>
      <c r="E795" s="371"/>
      <c r="F795" s="327"/>
      <c r="G795" s="371"/>
      <c r="H795" s="371"/>
      <c r="I795" s="381"/>
      <c r="J795" s="381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">
      <c r="A796" s="326"/>
      <c r="B796" s="326"/>
      <c r="C796" s="371"/>
      <c r="D796" s="376"/>
      <c r="E796" s="371"/>
      <c r="F796" s="327"/>
      <c r="G796" s="371"/>
      <c r="H796" s="371"/>
      <c r="I796" s="381"/>
      <c r="J796" s="381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">
      <c r="A797" s="326"/>
      <c r="B797" s="326"/>
      <c r="C797" s="371"/>
      <c r="D797" s="376"/>
      <c r="E797" s="371"/>
      <c r="F797" s="327"/>
      <c r="G797" s="371"/>
      <c r="H797" s="371"/>
      <c r="I797" s="381"/>
      <c r="J797" s="381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">
      <c r="A798" s="326"/>
      <c r="B798" s="326"/>
      <c r="C798" s="371"/>
      <c r="D798" s="376"/>
      <c r="E798" s="371"/>
      <c r="F798" s="327"/>
      <c r="G798" s="371"/>
      <c r="H798" s="371"/>
      <c r="I798" s="381"/>
      <c r="J798" s="381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">
      <c r="A799" s="326"/>
      <c r="B799" s="326"/>
      <c r="C799" s="371"/>
      <c r="D799" s="376"/>
      <c r="E799" s="371"/>
      <c r="F799" s="327"/>
      <c r="G799" s="371"/>
      <c r="H799" s="371"/>
      <c r="I799" s="381"/>
      <c r="J799" s="381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">
      <c r="A800" s="326"/>
      <c r="B800" s="326"/>
      <c r="C800" s="371"/>
      <c r="D800" s="376"/>
      <c r="E800" s="371"/>
      <c r="F800" s="327"/>
      <c r="G800" s="371"/>
      <c r="H800" s="371"/>
      <c r="I800" s="381"/>
      <c r="J800" s="381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">
      <c r="A801" s="326"/>
      <c r="B801" s="326"/>
      <c r="C801" s="371"/>
      <c r="D801" s="376"/>
      <c r="E801" s="371"/>
      <c r="F801" s="327"/>
      <c r="G801" s="371"/>
      <c r="H801" s="371"/>
      <c r="I801" s="381"/>
      <c r="J801" s="381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">
      <c r="A802" s="326"/>
      <c r="B802" s="326"/>
      <c r="C802" s="371"/>
      <c r="D802" s="376"/>
      <c r="E802" s="371"/>
      <c r="F802" s="327"/>
      <c r="G802" s="371"/>
      <c r="H802" s="371"/>
      <c r="I802" s="381"/>
      <c r="J802" s="381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">
      <c r="A803" s="326"/>
      <c r="B803" s="326"/>
      <c r="C803" s="371"/>
      <c r="D803" s="376"/>
      <c r="E803" s="371"/>
      <c r="F803" s="327"/>
      <c r="G803" s="371"/>
      <c r="H803" s="371"/>
      <c r="I803" s="381"/>
      <c r="J803" s="381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">
      <c r="A804" s="326"/>
      <c r="B804" s="326"/>
      <c r="C804" s="371"/>
      <c r="D804" s="376"/>
      <c r="E804" s="371"/>
      <c r="F804" s="327"/>
      <c r="G804" s="371"/>
      <c r="H804" s="371"/>
      <c r="I804" s="381"/>
      <c r="J804" s="381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">
      <c r="A805" s="326"/>
      <c r="B805" s="326"/>
      <c r="C805" s="371"/>
      <c r="D805" s="376"/>
      <c r="E805" s="371"/>
      <c r="F805" s="327"/>
      <c r="G805" s="371"/>
      <c r="H805" s="371"/>
      <c r="I805" s="381"/>
      <c r="J805" s="381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">
      <c r="A806" s="326"/>
      <c r="B806" s="326"/>
      <c r="C806" s="371"/>
      <c r="D806" s="376"/>
      <c r="E806" s="371"/>
      <c r="F806" s="327"/>
      <c r="G806" s="371"/>
      <c r="H806" s="371"/>
      <c r="I806" s="381"/>
      <c r="J806" s="381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">
      <c r="A807" s="326"/>
      <c r="B807" s="326"/>
      <c r="C807" s="371"/>
      <c r="D807" s="376"/>
      <c r="E807" s="371"/>
      <c r="F807" s="327"/>
      <c r="G807" s="371"/>
      <c r="H807" s="371"/>
      <c r="I807" s="381"/>
      <c r="J807" s="381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">
      <c r="A808" s="326"/>
      <c r="B808" s="326"/>
      <c r="C808" s="371"/>
      <c r="D808" s="376"/>
      <c r="E808" s="371"/>
      <c r="F808" s="327"/>
      <c r="G808" s="371"/>
      <c r="H808" s="371"/>
      <c r="I808" s="381"/>
      <c r="J808" s="381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">
      <c r="A809" s="326"/>
      <c r="B809" s="326"/>
      <c r="C809" s="371"/>
      <c r="D809" s="376"/>
      <c r="E809" s="371"/>
      <c r="F809" s="327"/>
      <c r="G809" s="371"/>
      <c r="H809" s="371"/>
      <c r="I809" s="381"/>
      <c r="J809" s="381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">
      <c r="A810" s="326"/>
      <c r="B810" s="326"/>
      <c r="C810" s="371"/>
      <c r="D810" s="376"/>
      <c r="E810" s="371"/>
      <c r="F810" s="327"/>
      <c r="G810" s="371"/>
      <c r="H810" s="371"/>
      <c r="I810" s="381"/>
      <c r="J810" s="381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">
      <c r="A811" s="326"/>
      <c r="B811" s="326"/>
      <c r="C811" s="371"/>
      <c r="D811" s="376"/>
      <c r="E811" s="371"/>
      <c r="F811" s="327"/>
      <c r="G811" s="371"/>
      <c r="H811" s="371"/>
      <c r="I811" s="381"/>
      <c r="J811" s="381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">
      <c r="A812" s="326"/>
      <c r="B812" s="326"/>
      <c r="C812" s="371"/>
      <c r="D812" s="376"/>
      <c r="E812" s="371"/>
      <c r="F812" s="327"/>
      <c r="G812" s="371"/>
      <c r="H812" s="371"/>
      <c r="I812" s="381"/>
      <c r="J812" s="381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">
      <c r="A813" s="326"/>
      <c r="B813" s="326"/>
      <c r="C813" s="371"/>
      <c r="D813" s="376"/>
      <c r="E813" s="371"/>
      <c r="F813" s="327"/>
      <c r="G813" s="371"/>
      <c r="H813" s="371"/>
      <c r="I813" s="381"/>
      <c r="J813" s="381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">
      <c r="A814" s="326"/>
      <c r="B814" s="326"/>
      <c r="C814" s="371"/>
      <c r="D814" s="376"/>
      <c r="E814" s="371"/>
      <c r="F814" s="327"/>
      <c r="G814" s="371"/>
      <c r="H814" s="371"/>
      <c r="I814" s="381"/>
      <c r="J814" s="381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">
      <c r="A815" s="326"/>
      <c r="B815" s="326"/>
      <c r="C815" s="371"/>
      <c r="D815" s="376"/>
      <c r="E815" s="371"/>
      <c r="F815" s="327"/>
      <c r="G815" s="371"/>
      <c r="H815" s="371"/>
      <c r="I815" s="381"/>
      <c r="J815" s="381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">
      <c r="A816" s="326"/>
      <c r="B816" s="326"/>
      <c r="C816" s="371"/>
      <c r="D816" s="376"/>
      <c r="E816" s="371"/>
      <c r="F816" s="327"/>
      <c r="G816" s="371"/>
      <c r="H816" s="371"/>
      <c r="I816" s="381"/>
      <c r="J816" s="381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">
      <c r="A817" s="326"/>
      <c r="B817" s="326"/>
      <c r="C817" s="371"/>
      <c r="D817" s="376"/>
      <c r="E817" s="371"/>
      <c r="F817" s="327"/>
      <c r="G817" s="371"/>
      <c r="H817" s="371"/>
      <c r="I817" s="381"/>
      <c r="J817" s="381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">
      <c r="A818" s="326"/>
      <c r="B818" s="326"/>
      <c r="C818" s="371"/>
      <c r="D818" s="376"/>
      <c r="E818" s="371"/>
      <c r="F818" s="327"/>
      <c r="G818" s="371"/>
      <c r="H818" s="371"/>
      <c r="I818" s="381"/>
      <c r="J818" s="381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">
      <c r="A819" s="326"/>
      <c r="B819" s="326"/>
      <c r="C819" s="371"/>
      <c r="D819" s="376"/>
      <c r="E819" s="371"/>
      <c r="F819" s="327"/>
      <c r="G819" s="371"/>
      <c r="H819" s="371"/>
      <c r="I819" s="381"/>
      <c r="J819" s="381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">
      <c r="A820" s="326"/>
      <c r="B820" s="326"/>
      <c r="C820" s="371"/>
      <c r="D820" s="376"/>
      <c r="E820" s="371"/>
      <c r="F820" s="327"/>
      <c r="G820" s="371"/>
      <c r="H820" s="371"/>
      <c r="I820" s="381"/>
      <c r="J820" s="381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">
      <c r="A821" s="326"/>
      <c r="B821" s="326"/>
      <c r="C821" s="371"/>
      <c r="D821" s="376"/>
      <c r="E821" s="371"/>
      <c r="F821" s="327"/>
      <c r="G821" s="371"/>
      <c r="H821" s="371"/>
      <c r="I821" s="381"/>
      <c r="J821" s="381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">
      <c r="A822" s="326"/>
      <c r="B822" s="326"/>
      <c r="C822" s="371"/>
      <c r="D822" s="376"/>
      <c r="E822" s="371"/>
      <c r="F822" s="327"/>
      <c r="G822" s="371"/>
      <c r="H822" s="371"/>
      <c r="I822" s="381"/>
      <c r="J822" s="381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">
      <c r="A823" s="326"/>
      <c r="B823" s="326"/>
      <c r="C823" s="371"/>
      <c r="D823" s="376"/>
      <c r="E823" s="371"/>
      <c r="F823" s="327"/>
      <c r="G823" s="371"/>
      <c r="H823" s="371"/>
      <c r="I823" s="381"/>
      <c r="J823" s="381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">
      <c r="A824" s="326"/>
      <c r="B824" s="326"/>
      <c r="C824" s="371"/>
      <c r="D824" s="376"/>
      <c r="E824" s="371"/>
      <c r="F824" s="327"/>
      <c r="G824" s="371"/>
      <c r="H824" s="371"/>
      <c r="I824" s="381"/>
      <c r="J824" s="381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">
      <c r="A825" s="326"/>
      <c r="B825" s="326"/>
      <c r="C825" s="371"/>
      <c r="D825" s="376"/>
      <c r="E825" s="371"/>
      <c r="F825" s="327"/>
      <c r="G825" s="371"/>
      <c r="H825" s="371"/>
      <c r="I825" s="381"/>
      <c r="J825" s="381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">
      <c r="A826" s="326"/>
      <c r="B826" s="326"/>
      <c r="C826" s="371"/>
      <c r="D826" s="376"/>
      <c r="E826" s="371"/>
      <c r="F826" s="327"/>
      <c r="G826" s="371"/>
      <c r="H826" s="371"/>
      <c r="I826" s="381"/>
      <c r="J826" s="381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">
      <c r="A827" s="326"/>
      <c r="B827" s="326"/>
      <c r="C827" s="371"/>
      <c r="D827" s="376"/>
      <c r="E827" s="371"/>
      <c r="F827" s="327"/>
      <c r="G827" s="371"/>
      <c r="H827" s="371"/>
      <c r="I827" s="381"/>
      <c r="J827" s="381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">
      <c r="A828" s="326"/>
      <c r="B828" s="326"/>
      <c r="C828" s="371"/>
      <c r="D828" s="376"/>
      <c r="E828" s="371"/>
      <c r="F828" s="327"/>
      <c r="G828" s="371"/>
      <c r="H828" s="371"/>
      <c r="I828" s="381"/>
      <c r="J828" s="381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">
      <c r="A829" s="326"/>
      <c r="B829" s="326"/>
      <c r="C829" s="371"/>
      <c r="D829" s="376"/>
      <c r="E829" s="371"/>
      <c r="F829" s="327"/>
      <c r="G829" s="371"/>
      <c r="H829" s="371"/>
      <c r="I829" s="381"/>
      <c r="J829" s="381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">
      <c r="A830" s="326"/>
      <c r="B830" s="326"/>
      <c r="C830" s="371"/>
      <c r="D830" s="376"/>
      <c r="E830" s="371"/>
      <c r="F830" s="327"/>
      <c r="G830" s="371"/>
      <c r="H830" s="371"/>
      <c r="I830" s="381"/>
      <c r="J830" s="381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">
      <c r="A831" s="326"/>
      <c r="B831" s="326"/>
      <c r="C831" s="371"/>
      <c r="D831" s="376"/>
      <c r="E831" s="371"/>
      <c r="F831" s="327"/>
      <c r="G831" s="371"/>
      <c r="H831" s="371"/>
      <c r="I831" s="381"/>
      <c r="J831" s="381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">
      <c r="A832" s="326"/>
      <c r="B832" s="326"/>
      <c r="C832" s="371"/>
      <c r="D832" s="376"/>
      <c r="E832" s="371"/>
      <c r="F832" s="327"/>
      <c r="G832" s="371"/>
      <c r="H832" s="371"/>
      <c r="I832" s="381"/>
      <c r="J832" s="381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">
      <c r="A833" s="326"/>
      <c r="B833" s="326"/>
      <c r="C833" s="371"/>
      <c r="D833" s="376"/>
      <c r="E833" s="371"/>
      <c r="F833" s="327"/>
      <c r="G833" s="371"/>
      <c r="H833" s="371"/>
      <c r="I833" s="381"/>
      <c r="J833" s="381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">
      <c r="A834" s="326"/>
      <c r="B834" s="326"/>
      <c r="C834" s="371"/>
      <c r="D834" s="376"/>
      <c r="E834" s="371"/>
      <c r="F834" s="327"/>
      <c r="G834" s="371"/>
      <c r="H834" s="371"/>
      <c r="I834" s="381"/>
      <c r="J834" s="381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">
      <c r="A835" s="326"/>
      <c r="B835" s="326"/>
      <c r="C835" s="371"/>
      <c r="D835" s="376"/>
      <c r="E835" s="371"/>
      <c r="F835" s="327"/>
      <c r="G835" s="371"/>
      <c r="H835" s="371"/>
      <c r="I835" s="381"/>
      <c r="J835" s="381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">
      <c r="A836" s="326"/>
      <c r="B836" s="326"/>
      <c r="C836" s="371"/>
      <c r="D836" s="376"/>
      <c r="E836" s="371"/>
      <c r="F836" s="327"/>
      <c r="G836" s="371"/>
      <c r="H836" s="371"/>
      <c r="I836" s="381"/>
      <c r="J836" s="381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">
      <c r="A837" s="326"/>
      <c r="B837" s="326"/>
      <c r="C837" s="371"/>
      <c r="D837" s="376"/>
      <c r="E837" s="371"/>
      <c r="F837" s="327"/>
      <c r="G837" s="371"/>
      <c r="H837" s="371"/>
      <c r="I837" s="381"/>
      <c r="J837" s="381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">
      <c r="A838" s="326"/>
      <c r="B838" s="326"/>
      <c r="C838" s="371"/>
      <c r="D838" s="376"/>
      <c r="E838" s="371"/>
      <c r="F838" s="327"/>
      <c r="G838" s="371"/>
      <c r="H838" s="371"/>
      <c r="I838" s="381"/>
      <c r="J838" s="381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">
      <c r="A839" s="326"/>
      <c r="B839" s="326"/>
      <c r="C839" s="371"/>
      <c r="D839" s="376"/>
      <c r="E839" s="371"/>
      <c r="F839" s="327"/>
      <c r="G839" s="371"/>
      <c r="H839" s="371"/>
      <c r="I839" s="381"/>
      <c r="J839" s="381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">
      <c r="A840" s="326"/>
      <c r="B840" s="326"/>
      <c r="C840" s="371"/>
      <c r="D840" s="376"/>
      <c r="E840" s="371"/>
      <c r="F840" s="327"/>
      <c r="G840" s="371"/>
      <c r="H840" s="371"/>
      <c r="I840" s="381"/>
      <c r="J840" s="381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">
      <c r="A841" s="326"/>
      <c r="B841" s="326"/>
      <c r="C841" s="371"/>
      <c r="D841" s="376"/>
      <c r="E841" s="371"/>
      <c r="F841" s="327"/>
      <c r="G841" s="371"/>
      <c r="H841" s="371"/>
      <c r="I841" s="381"/>
      <c r="J841" s="381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">
      <c r="A842" s="326"/>
      <c r="B842" s="326"/>
      <c r="C842" s="371"/>
      <c r="D842" s="376"/>
      <c r="E842" s="371"/>
      <c r="F842" s="327"/>
      <c r="G842" s="371"/>
      <c r="H842" s="371"/>
      <c r="I842" s="381"/>
      <c r="J842" s="381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">
      <c r="A843" s="326"/>
      <c r="B843" s="326"/>
      <c r="C843" s="371"/>
      <c r="D843" s="376"/>
      <c r="E843" s="371"/>
      <c r="F843" s="327"/>
      <c r="G843" s="371"/>
      <c r="H843" s="371"/>
      <c r="I843" s="381"/>
      <c r="J843" s="381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">
      <c r="A844" s="326"/>
      <c r="B844" s="326"/>
      <c r="C844" s="371"/>
      <c r="D844" s="376"/>
      <c r="E844" s="371"/>
      <c r="F844" s="327"/>
      <c r="G844" s="371"/>
      <c r="H844" s="371"/>
      <c r="I844" s="381"/>
      <c r="J844" s="381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">
      <c r="A845" s="326"/>
      <c r="B845" s="326"/>
      <c r="C845" s="371"/>
      <c r="D845" s="376"/>
      <c r="E845" s="371"/>
      <c r="F845" s="327"/>
      <c r="G845" s="371"/>
      <c r="H845" s="371"/>
      <c r="I845" s="381"/>
      <c r="J845" s="381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">
      <c r="A846" s="326"/>
      <c r="B846" s="326"/>
      <c r="C846" s="371"/>
      <c r="D846" s="376"/>
      <c r="E846" s="371"/>
      <c r="F846" s="327"/>
      <c r="G846" s="371"/>
      <c r="H846" s="371"/>
      <c r="I846" s="381"/>
      <c r="J846" s="381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">
      <c r="A847" s="326"/>
      <c r="B847" s="326"/>
      <c r="C847" s="371"/>
      <c r="D847" s="376"/>
      <c r="E847" s="371"/>
      <c r="F847" s="327"/>
      <c r="G847" s="371"/>
      <c r="H847" s="371"/>
      <c r="I847" s="381"/>
      <c r="J847" s="381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">
      <c r="A848" s="326"/>
      <c r="B848" s="326"/>
      <c r="C848" s="371"/>
      <c r="D848" s="376"/>
      <c r="E848" s="371"/>
      <c r="F848" s="327"/>
      <c r="G848" s="371"/>
      <c r="H848" s="371"/>
      <c r="I848" s="381"/>
      <c r="J848" s="381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">
      <c r="A849" s="326"/>
      <c r="B849" s="326"/>
      <c r="C849" s="371"/>
      <c r="D849" s="376"/>
      <c r="E849" s="371"/>
      <c r="F849" s="327"/>
      <c r="G849" s="371"/>
      <c r="H849" s="371"/>
      <c r="I849" s="381"/>
      <c r="J849" s="381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">
      <c r="A850" s="326"/>
      <c r="B850" s="326"/>
      <c r="C850" s="371"/>
      <c r="D850" s="376"/>
      <c r="E850" s="371"/>
      <c r="F850" s="327"/>
      <c r="G850" s="371"/>
      <c r="H850" s="371"/>
      <c r="I850" s="381"/>
      <c r="J850" s="381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">
      <c r="A851" s="326"/>
      <c r="B851" s="326"/>
      <c r="C851" s="371"/>
      <c r="D851" s="376"/>
      <c r="E851" s="371"/>
      <c r="F851" s="327"/>
      <c r="G851" s="371"/>
      <c r="H851" s="371"/>
      <c r="I851" s="381"/>
      <c r="J851" s="381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">
      <c r="A852" s="326"/>
      <c r="B852" s="326"/>
      <c r="C852" s="371"/>
      <c r="D852" s="376"/>
      <c r="E852" s="371"/>
      <c r="F852" s="327"/>
      <c r="G852" s="371"/>
      <c r="H852" s="371"/>
      <c r="I852" s="381"/>
      <c r="J852" s="381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">
      <c r="A853" s="326"/>
      <c r="B853" s="326"/>
      <c r="C853" s="371"/>
      <c r="D853" s="376"/>
      <c r="E853" s="371"/>
      <c r="F853" s="327"/>
      <c r="G853" s="371"/>
      <c r="H853" s="371"/>
      <c r="I853" s="381"/>
      <c r="J853" s="381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">
      <c r="A854" s="326"/>
      <c r="B854" s="326"/>
      <c r="C854" s="371"/>
      <c r="D854" s="376"/>
      <c r="E854" s="371"/>
      <c r="F854" s="327"/>
      <c r="G854" s="371"/>
      <c r="H854" s="371"/>
      <c r="I854" s="381"/>
      <c r="J854" s="381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">
      <c r="A855" s="326"/>
      <c r="B855" s="326"/>
      <c r="C855" s="371"/>
      <c r="D855" s="376"/>
      <c r="E855" s="371"/>
      <c r="F855" s="327"/>
      <c r="G855" s="371"/>
      <c r="H855" s="371"/>
      <c r="I855" s="381"/>
      <c r="J855" s="381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">
      <c r="A856" s="326"/>
      <c r="B856" s="326"/>
      <c r="C856" s="371"/>
      <c r="D856" s="376"/>
      <c r="E856" s="371"/>
      <c r="F856" s="327"/>
      <c r="G856" s="371"/>
      <c r="H856" s="371"/>
      <c r="I856" s="381"/>
      <c r="J856" s="381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">
      <c r="A857" s="326"/>
      <c r="B857" s="326"/>
      <c r="C857" s="371"/>
      <c r="D857" s="376"/>
      <c r="E857" s="371"/>
      <c r="F857" s="327"/>
      <c r="G857" s="371"/>
      <c r="H857" s="371"/>
      <c r="I857" s="381"/>
      <c r="J857" s="381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">
      <c r="A858" s="326"/>
      <c r="B858" s="326"/>
      <c r="C858" s="371"/>
      <c r="D858" s="376"/>
      <c r="E858" s="371"/>
      <c r="F858" s="327"/>
      <c r="G858" s="371"/>
      <c r="H858" s="371"/>
      <c r="I858" s="381"/>
      <c r="J858" s="381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">
      <c r="A859" s="326"/>
      <c r="B859" s="326"/>
      <c r="C859" s="371"/>
      <c r="D859" s="376"/>
      <c r="E859" s="371"/>
      <c r="F859" s="327"/>
      <c r="G859" s="371"/>
      <c r="H859" s="371"/>
      <c r="I859" s="381"/>
      <c r="J859" s="381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">
      <c r="A860" s="326"/>
      <c r="B860" s="326"/>
      <c r="C860" s="371"/>
      <c r="D860" s="376"/>
      <c r="E860" s="371"/>
      <c r="F860" s="327"/>
      <c r="G860" s="371"/>
      <c r="H860" s="371"/>
      <c r="I860" s="381"/>
      <c r="J860" s="381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">
      <c r="A861" s="326"/>
      <c r="B861" s="326"/>
      <c r="C861" s="371"/>
      <c r="D861" s="376"/>
      <c r="E861" s="371"/>
      <c r="F861" s="327"/>
      <c r="G861" s="371"/>
      <c r="H861" s="371"/>
      <c r="I861" s="381"/>
      <c r="J861" s="381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">
      <c r="A862" s="326"/>
      <c r="B862" s="326"/>
      <c r="C862" s="371"/>
      <c r="D862" s="376"/>
      <c r="E862" s="371"/>
      <c r="F862" s="327"/>
      <c r="G862" s="371"/>
      <c r="H862" s="371"/>
      <c r="I862" s="381"/>
      <c r="J862" s="381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">
      <c r="A863" s="326"/>
      <c r="B863" s="326"/>
      <c r="C863" s="371"/>
      <c r="D863" s="376"/>
      <c r="E863" s="371"/>
      <c r="F863" s="327"/>
      <c r="G863" s="371"/>
      <c r="H863" s="371"/>
      <c r="I863" s="381"/>
      <c r="J863" s="381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">
      <c r="A864" s="326"/>
      <c r="B864" s="326"/>
      <c r="C864" s="371"/>
      <c r="D864" s="376"/>
      <c r="E864" s="371"/>
      <c r="F864" s="327"/>
      <c r="G864" s="371"/>
      <c r="H864" s="371"/>
      <c r="I864" s="381"/>
      <c r="J864" s="381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">
      <c r="A865" s="326"/>
      <c r="B865" s="326"/>
      <c r="C865" s="371"/>
      <c r="D865" s="376"/>
      <c r="E865" s="371"/>
      <c r="F865" s="327"/>
      <c r="G865" s="371"/>
      <c r="H865" s="371"/>
      <c r="I865" s="381"/>
      <c r="J865" s="381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">
      <c r="A866" s="326"/>
      <c r="B866" s="326"/>
      <c r="C866" s="371"/>
      <c r="D866" s="376"/>
      <c r="E866" s="371"/>
      <c r="F866" s="327"/>
      <c r="G866" s="371"/>
      <c r="H866" s="371"/>
      <c r="I866" s="381"/>
      <c r="J866" s="381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">
      <c r="A867" s="326"/>
      <c r="B867" s="326"/>
      <c r="C867" s="371"/>
      <c r="D867" s="376"/>
      <c r="E867" s="371"/>
      <c r="F867" s="327"/>
      <c r="G867" s="371"/>
      <c r="H867" s="371"/>
      <c r="I867" s="381"/>
      <c r="J867" s="381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">
      <c r="A868" s="326"/>
      <c r="B868" s="326"/>
      <c r="C868" s="371"/>
      <c r="D868" s="376"/>
      <c r="E868" s="371"/>
      <c r="F868" s="327"/>
      <c r="G868" s="371"/>
      <c r="H868" s="371"/>
      <c r="I868" s="381"/>
      <c r="J868" s="381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">
      <c r="A869" s="326"/>
      <c r="B869" s="326"/>
      <c r="C869" s="371"/>
      <c r="D869" s="376"/>
      <c r="E869" s="371"/>
      <c r="F869" s="327"/>
      <c r="G869" s="371"/>
      <c r="H869" s="371"/>
      <c r="I869" s="381"/>
      <c r="J869" s="381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">
      <c r="A870" s="326"/>
      <c r="B870" s="326"/>
      <c r="C870" s="371"/>
      <c r="D870" s="376"/>
      <c r="E870" s="371"/>
      <c r="F870" s="327"/>
      <c r="G870" s="371"/>
      <c r="H870" s="371"/>
      <c r="I870" s="381"/>
      <c r="J870" s="381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">
      <c r="A871" s="326"/>
      <c r="B871" s="326"/>
      <c r="C871" s="371"/>
      <c r="D871" s="376"/>
      <c r="E871" s="371"/>
      <c r="F871" s="327"/>
      <c r="G871" s="371"/>
      <c r="H871" s="371"/>
      <c r="I871" s="381"/>
      <c r="J871" s="381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">
      <c r="A872" s="326"/>
      <c r="B872" s="326"/>
      <c r="C872" s="371"/>
      <c r="D872" s="376"/>
      <c r="E872" s="371"/>
      <c r="F872" s="327"/>
      <c r="G872" s="371"/>
      <c r="H872" s="371"/>
      <c r="I872" s="381"/>
      <c r="J872" s="381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">
      <c r="A873" s="326"/>
      <c r="B873" s="326"/>
      <c r="C873" s="371"/>
      <c r="D873" s="376"/>
      <c r="E873" s="371"/>
      <c r="F873" s="327"/>
      <c r="G873" s="371"/>
      <c r="H873" s="371"/>
      <c r="I873" s="381"/>
      <c r="J873" s="381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">
      <c r="A874" s="326"/>
      <c r="B874" s="326"/>
      <c r="C874" s="371"/>
      <c r="D874" s="376"/>
      <c r="E874" s="371"/>
      <c r="F874" s="327"/>
      <c r="G874" s="371"/>
      <c r="H874" s="371"/>
      <c r="I874" s="381"/>
      <c r="J874" s="381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">
      <c r="A875" s="326"/>
      <c r="B875" s="326"/>
      <c r="C875" s="371"/>
      <c r="D875" s="376"/>
      <c r="E875" s="371"/>
      <c r="F875" s="327"/>
      <c r="G875" s="371"/>
      <c r="H875" s="371"/>
      <c r="I875" s="381"/>
      <c r="J875" s="381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">
      <c r="A876" s="326"/>
      <c r="B876" s="326"/>
      <c r="C876" s="371"/>
      <c r="D876" s="376"/>
      <c r="E876" s="371"/>
      <c r="F876" s="327"/>
      <c r="G876" s="371"/>
      <c r="H876" s="371"/>
      <c r="I876" s="381"/>
      <c r="J876" s="381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">
      <c r="A877" s="326"/>
      <c r="B877" s="326"/>
      <c r="C877" s="371"/>
      <c r="D877" s="376"/>
      <c r="E877" s="371"/>
      <c r="F877" s="327"/>
      <c r="G877" s="371"/>
      <c r="H877" s="371"/>
      <c r="I877" s="381"/>
      <c r="J877" s="381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">
      <c r="A878" s="326"/>
      <c r="B878" s="326"/>
      <c r="C878" s="371"/>
      <c r="D878" s="376"/>
      <c r="E878" s="371"/>
      <c r="F878" s="327"/>
      <c r="G878" s="371"/>
      <c r="H878" s="371"/>
      <c r="I878" s="381"/>
      <c r="J878" s="381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">
      <c r="A879" s="326"/>
      <c r="B879" s="326"/>
      <c r="C879" s="371"/>
      <c r="D879" s="376"/>
      <c r="E879" s="371"/>
      <c r="F879" s="327"/>
      <c r="G879" s="371"/>
      <c r="H879" s="371"/>
      <c r="I879" s="381"/>
      <c r="J879" s="381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">
      <c r="A880" s="326"/>
      <c r="B880" s="326"/>
      <c r="C880" s="371"/>
      <c r="D880" s="376"/>
      <c r="E880" s="371"/>
      <c r="F880" s="327"/>
      <c r="G880" s="371"/>
      <c r="H880" s="371"/>
      <c r="I880" s="381"/>
      <c r="J880" s="381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">
      <c r="A881" s="326"/>
      <c r="B881" s="326"/>
      <c r="C881" s="371"/>
      <c r="D881" s="376"/>
      <c r="E881" s="371"/>
      <c r="F881" s="327"/>
      <c r="G881" s="371"/>
      <c r="H881" s="371"/>
      <c r="I881" s="381"/>
      <c r="J881" s="381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">
      <c r="A882" s="326"/>
      <c r="B882" s="326"/>
      <c r="C882" s="371"/>
      <c r="D882" s="376"/>
      <c r="E882" s="371"/>
      <c r="F882" s="327"/>
      <c r="G882" s="371"/>
      <c r="H882" s="371"/>
      <c r="I882" s="381"/>
      <c r="J882" s="381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">
      <c r="A883" s="326"/>
      <c r="B883" s="326"/>
      <c r="C883" s="371"/>
      <c r="D883" s="376"/>
      <c r="E883" s="371"/>
      <c r="F883" s="327"/>
      <c r="G883" s="371"/>
      <c r="H883" s="371"/>
      <c r="I883" s="381"/>
      <c r="J883" s="381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">
      <c r="A884" s="326"/>
      <c r="B884" s="326"/>
      <c r="C884" s="371"/>
      <c r="D884" s="376"/>
      <c r="E884" s="371"/>
      <c r="F884" s="327"/>
      <c r="G884" s="371"/>
      <c r="H884" s="371"/>
      <c r="I884" s="381"/>
      <c r="J884" s="381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">
      <c r="A885" s="326"/>
      <c r="B885" s="326"/>
      <c r="C885" s="371"/>
      <c r="D885" s="376"/>
      <c r="E885" s="371"/>
      <c r="F885" s="327"/>
      <c r="G885" s="371"/>
      <c r="H885" s="371"/>
      <c r="I885" s="381"/>
      <c r="J885" s="381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">
      <c r="A886" s="326"/>
      <c r="B886" s="326"/>
      <c r="C886" s="371"/>
      <c r="D886" s="376"/>
      <c r="E886" s="371"/>
      <c r="F886" s="327"/>
      <c r="G886" s="371"/>
      <c r="H886" s="371"/>
      <c r="I886" s="381"/>
      <c r="J886" s="381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">
      <c r="A887" s="326"/>
      <c r="B887" s="326"/>
      <c r="C887" s="371"/>
      <c r="D887" s="376"/>
      <c r="E887" s="371"/>
      <c r="F887" s="327"/>
      <c r="G887" s="371"/>
      <c r="H887" s="371"/>
      <c r="I887" s="381"/>
      <c r="J887" s="381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">
      <c r="A888" s="326"/>
      <c r="B888" s="326"/>
      <c r="C888" s="371"/>
      <c r="D888" s="376"/>
      <c r="E888" s="371"/>
      <c r="F888" s="327"/>
      <c r="G888" s="371"/>
      <c r="H888" s="371"/>
      <c r="I888" s="381"/>
      <c r="J888" s="381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">
      <c r="A889" s="326"/>
      <c r="B889" s="326"/>
      <c r="C889" s="371"/>
      <c r="D889" s="376"/>
      <c r="E889" s="371"/>
      <c r="F889" s="327"/>
      <c r="G889" s="371"/>
      <c r="H889" s="371"/>
      <c r="I889" s="381"/>
      <c r="J889" s="381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">
      <c r="A890" s="326"/>
      <c r="B890" s="326"/>
      <c r="C890" s="371"/>
      <c r="D890" s="376"/>
      <c r="E890" s="371"/>
      <c r="F890" s="327"/>
      <c r="G890" s="371"/>
      <c r="H890" s="371"/>
      <c r="I890" s="381"/>
      <c r="J890" s="381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">
      <c r="A891" s="326"/>
      <c r="B891" s="326"/>
      <c r="C891" s="371"/>
      <c r="D891" s="376"/>
      <c r="E891" s="371"/>
      <c r="F891" s="327"/>
      <c r="G891" s="371"/>
      <c r="H891" s="371"/>
      <c r="I891" s="381"/>
      <c r="J891" s="381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">
      <c r="A892" s="326"/>
      <c r="B892" s="326"/>
      <c r="C892" s="371"/>
      <c r="D892" s="376"/>
      <c r="E892" s="371"/>
      <c r="F892" s="327"/>
      <c r="G892" s="371"/>
      <c r="H892" s="371"/>
      <c r="I892" s="381"/>
      <c r="J892" s="381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">
      <c r="A893" s="326"/>
      <c r="B893" s="326"/>
      <c r="C893" s="371"/>
      <c r="D893" s="376"/>
      <c r="E893" s="371"/>
      <c r="F893" s="327"/>
      <c r="G893" s="371"/>
      <c r="H893" s="371"/>
      <c r="I893" s="381"/>
      <c r="J893" s="381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">
      <c r="A894" s="326"/>
      <c r="B894" s="326"/>
      <c r="C894" s="371"/>
      <c r="D894" s="376"/>
      <c r="E894" s="371"/>
      <c r="F894" s="327"/>
      <c r="G894" s="371"/>
      <c r="H894" s="371"/>
      <c r="I894" s="381"/>
      <c r="J894" s="381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">
      <c r="A895" s="326"/>
      <c r="B895" s="326"/>
      <c r="C895" s="371"/>
      <c r="D895" s="376"/>
      <c r="E895" s="371"/>
      <c r="F895" s="327"/>
      <c r="G895" s="371"/>
      <c r="H895" s="371"/>
      <c r="I895" s="381"/>
      <c r="J895" s="381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">
      <c r="A896" s="326"/>
      <c r="B896" s="326"/>
      <c r="C896" s="371"/>
      <c r="D896" s="376"/>
      <c r="E896" s="371"/>
      <c r="F896" s="327"/>
      <c r="G896" s="371"/>
      <c r="H896" s="371"/>
      <c r="I896" s="381"/>
      <c r="J896" s="381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">
      <c r="A897" s="326"/>
      <c r="B897" s="326"/>
      <c r="C897" s="371"/>
      <c r="D897" s="376"/>
      <c r="E897" s="371"/>
      <c r="F897" s="327"/>
      <c r="G897" s="371"/>
      <c r="H897" s="371"/>
      <c r="I897" s="381"/>
      <c r="J897" s="381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">
      <c r="A898" s="326"/>
      <c r="B898" s="326"/>
      <c r="C898" s="371"/>
      <c r="D898" s="376"/>
      <c r="E898" s="371"/>
      <c r="F898" s="327"/>
      <c r="G898" s="371"/>
      <c r="H898" s="371"/>
      <c r="I898" s="381"/>
      <c r="J898" s="381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">
      <c r="A899" s="326"/>
      <c r="B899" s="326"/>
      <c r="C899" s="371"/>
      <c r="D899" s="376"/>
      <c r="E899" s="371"/>
      <c r="F899" s="327"/>
      <c r="G899" s="371"/>
      <c r="H899" s="371"/>
      <c r="I899" s="381"/>
      <c r="J899" s="381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">
      <c r="A900" s="326"/>
      <c r="B900" s="326"/>
      <c r="C900" s="371"/>
      <c r="D900" s="376"/>
      <c r="E900" s="371"/>
      <c r="F900" s="327"/>
      <c r="G900" s="371"/>
      <c r="H900" s="371"/>
      <c r="I900" s="381"/>
      <c r="J900" s="381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">
      <c r="A901" s="326"/>
      <c r="B901" s="326"/>
      <c r="C901" s="371"/>
      <c r="D901" s="376"/>
      <c r="E901" s="371"/>
      <c r="F901" s="327"/>
      <c r="G901" s="371"/>
      <c r="H901" s="371"/>
      <c r="I901" s="381"/>
      <c r="J901" s="381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">
      <c r="A902" s="326"/>
      <c r="B902" s="326"/>
      <c r="C902" s="371"/>
      <c r="D902" s="376"/>
      <c r="E902" s="371"/>
      <c r="F902" s="327"/>
      <c r="G902" s="371"/>
      <c r="H902" s="371"/>
      <c r="I902" s="381"/>
      <c r="J902" s="381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">
      <c r="A903" s="326"/>
      <c r="B903" s="326"/>
      <c r="C903" s="371"/>
      <c r="D903" s="376"/>
      <c r="E903" s="371"/>
      <c r="F903" s="327"/>
      <c r="G903" s="371"/>
      <c r="H903" s="371"/>
      <c r="I903" s="381"/>
      <c r="J903" s="381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">
      <c r="A904" s="326"/>
      <c r="B904" s="326"/>
      <c r="C904" s="371"/>
      <c r="D904" s="376"/>
      <c r="E904" s="371"/>
      <c r="F904" s="327"/>
      <c r="G904" s="371"/>
      <c r="H904" s="371"/>
      <c r="I904" s="381"/>
      <c r="J904" s="381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">
      <c r="A905" s="326"/>
      <c r="B905" s="326"/>
      <c r="C905" s="371"/>
      <c r="D905" s="376"/>
      <c r="E905" s="371"/>
      <c r="F905" s="327"/>
      <c r="G905" s="371"/>
      <c r="H905" s="371"/>
      <c r="I905" s="381"/>
      <c r="J905" s="381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">
      <c r="A906" s="326"/>
      <c r="B906" s="326"/>
      <c r="C906" s="371"/>
      <c r="D906" s="376"/>
      <c r="E906" s="371"/>
      <c r="F906" s="327"/>
      <c r="G906" s="371"/>
      <c r="H906" s="371"/>
      <c r="I906" s="381"/>
      <c r="J906" s="381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">
      <c r="A907" s="326"/>
      <c r="B907" s="326"/>
      <c r="C907" s="371"/>
      <c r="D907" s="376"/>
      <c r="E907" s="371"/>
      <c r="F907" s="327"/>
      <c r="G907" s="371"/>
      <c r="H907" s="371"/>
      <c r="I907" s="381"/>
      <c r="J907" s="381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">
      <c r="A908" s="326"/>
      <c r="B908" s="326"/>
      <c r="C908" s="371"/>
      <c r="D908" s="376"/>
      <c r="E908" s="371"/>
      <c r="F908" s="327"/>
      <c r="G908" s="371"/>
      <c r="H908" s="371"/>
      <c r="I908" s="381"/>
      <c r="J908" s="381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">
      <c r="A909" s="326"/>
      <c r="B909" s="326"/>
      <c r="C909" s="371"/>
      <c r="D909" s="376"/>
      <c r="E909" s="371"/>
      <c r="F909" s="327"/>
      <c r="G909" s="371"/>
      <c r="H909" s="371"/>
      <c r="I909" s="381"/>
      <c r="J909" s="381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">
      <c r="A910" s="326"/>
      <c r="B910" s="326"/>
      <c r="C910" s="371"/>
      <c r="D910" s="376"/>
      <c r="E910" s="371"/>
      <c r="F910" s="327"/>
      <c r="G910" s="371"/>
      <c r="H910" s="371"/>
      <c r="I910" s="381"/>
      <c r="J910" s="381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">
      <c r="A911" s="326"/>
      <c r="B911" s="326"/>
      <c r="C911" s="371"/>
      <c r="D911" s="376"/>
      <c r="E911" s="371"/>
      <c r="F911" s="327"/>
      <c r="G911" s="371"/>
      <c r="H911" s="371"/>
      <c r="I911" s="381"/>
      <c r="J911" s="381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">
      <c r="A912" s="326"/>
      <c r="B912" s="326"/>
      <c r="C912" s="371"/>
      <c r="D912" s="376"/>
      <c r="E912" s="371"/>
      <c r="F912" s="327"/>
      <c r="G912" s="371"/>
      <c r="H912" s="371"/>
      <c r="I912" s="381"/>
      <c r="J912" s="381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">
      <c r="A913" s="326"/>
      <c r="B913" s="326"/>
      <c r="C913" s="371"/>
      <c r="D913" s="376"/>
      <c r="E913" s="371"/>
      <c r="F913" s="327"/>
      <c r="G913" s="371"/>
      <c r="H913" s="371"/>
      <c r="I913" s="381"/>
      <c r="J913" s="381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">
      <c r="A914" s="326"/>
      <c r="B914" s="326"/>
      <c r="C914" s="371"/>
      <c r="D914" s="376"/>
      <c r="E914" s="371"/>
      <c r="F914" s="327"/>
      <c r="G914" s="371"/>
      <c r="H914" s="371"/>
      <c r="I914" s="381"/>
      <c r="J914" s="381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">
      <c r="A915" s="326"/>
      <c r="B915" s="326"/>
      <c r="C915" s="371"/>
      <c r="D915" s="376"/>
      <c r="E915" s="371"/>
      <c r="F915" s="327"/>
      <c r="G915" s="371"/>
      <c r="H915" s="371"/>
      <c r="I915" s="381"/>
      <c r="J915" s="381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">
      <c r="A916" s="326"/>
      <c r="B916" s="326"/>
      <c r="C916" s="371"/>
      <c r="D916" s="376"/>
      <c r="E916" s="371"/>
      <c r="F916" s="327"/>
      <c r="G916" s="371"/>
      <c r="H916" s="371"/>
      <c r="I916" s="381"/>
      <c r="J916" s="381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">
      <c r="A917" s="326"/>
      <c r="B917" s="326"/>
      <c r="C917" s="371"/>
      <c r="D917" s="376"/>
      <c r="E917" s="371"/>
      <c r="F917" s="327"/>
      <c r="G917" s="371"/>
      <c r="H917" s="371"/>
      <c r="I917" s="381"/>
      <c r="J917" s="381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">
      <c r="A918" s="326"/>
      <c r="B918" s="326"/>
      <c r="C918" s="371"/>
      <c r="D918" s="376"/>
      <c r="E918" s="371"/>
      <c r="F918" s="327"/>
      <c r="G918" s="371"/>
      <c r="H918" s="371"/>
      <c r="I918" s="381"/>
      <c r="J918" s="381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">
      <c r="A919" s="326"/>
      <c r="B919" s="326"/>
      <c r="C919" s="371"/>
      <c r="D919" s="376"/>
      <c r="E919" s="371"/>
      <c r="F919" s="327"/>
      <c r="G919" s="371"/>
      <c r="H919" s="371"/>
      <c r="I919" s="381"/>
      <c r="J919" s="381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">
      <c r="A920" s="326"/>
      <c r="B920" s="326"/>
      <c r="C920" s="371"/>
      <c r="D920" s="376"/>
      <c r="E920" s="371"/>
      <c r="F920" s="327"/>
      <c r="G920" s="371"/>
      <c r="H920" s="371"/>
      <c r="I920" s="381"/>
      <c r="J920" s="381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">
      <c r="A921" s="326"/>
      <c r="B921" s="326"/>
      <c r="C921" s="371"/>
      <c r="D921" s="376"/>
      <c r="E921" s="371"/>
      <c r="F921" s="327"/>
      <c r="G921" s="371"/>
      <c r="H921" s="371"/>
      <c r="I921" s="381"/>
      <c r="J921" s="381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">
      <c r="A922" s="326"/>
      <c r="B922" s="326"/>
      <c r="C922" s="371"/>
      <c r="D922" s="376"/>
      <c r="E922" s="371"/>
      <c r="F922" s="327"/>
      <c r="G922" s="371"/>
      <c r="H922" s="371"/>
      <c r="I922" s="381"/>
      <c r="J922" s="381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">
      <c r="A923" s="326"/>
      <c r="B923" s="326"/>
      <c r="C923" s="371"/>
      <c r="D923" s="376"/>
      <c r="E923" s="371"/>
      <c r="F923" s="327"/>
      <c r="G923" s="371"/>
      <c r="H923" s="371"/>
      <c r="I923" s="381"/>
      <c r="J923" s="381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">
      <c r="A924" s="326"/>
      <c r="B924" s="326"/>
      <c r="C924" s="371"/>
      <c r="D924" s="376"/>
      <c r="E924" s="371"/>
      <c r="F924" s="327"/>
      <c r="G924" s="371"/>
      <c r="H924" s="371"/>
      <c r="I924" s="381"/>
      <c r="J924" s="381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">
      <c r="A925" s="326"/>
      <c r="B925" s="326"/>
      <c r="C925" s="371"/>
      <c r="D925" s="376"/>
      <c r="E925" s="371"/>
      <c r="F925" s="327"/>
      <c r="G925" s="371"/>
      <c r="H925" s="371"/>
      <c r="I925" s="381"/>
      <c r="J925" s="381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">
      <c r="A926" s="326"/>
      <c r="B926" s="326"/>
      <c r="C926" s="371"/>
      <c r="D926" s="376"/>
      <c r="E926" s="371"/>
      <c r="F926" s="327"/>
      <c r="G926" s="371"/>
      <c r="H926" s="371"/>
      <c r="I926" s="381"/>
      <c r="J926" s="381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">
      <c r="A927" s="326"/>
      <c r="B927" s="326"/>
      <c r="C927" s="371"/>
      <c r="D927" s="376"/>
      <c r="E927" s="371"/>
      <c r="F927" s="327"/>
      <c r="G927" s="371"/>
      <c r="H927" s="371"/>
      <c r="I927" s="381"/>
      <c r="J927" s="381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">
      <c r="A928" s="326"/>
      <c r="B928" s="326"/>
      <c r="C928" s="371"/>
      <c r="D928" s="376"/>
      <c r="E928" s="371"/>
      <c r="F928" s="327"/>
      <c r="G928" s="371"/>
      <c r="H928" s="371"/>
      <c r="I928" s="381"/>
      <c r="J928" s="381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">
      <c r="A929" s="326"/>
      <c r="B929" s="326"/>
      <c r="C929" s="371"/>
      <c r="D929" s="376"/>
      <c r="E929" s="371"/>
      <c r="F929" s="327"/>
      <c r="G929" s="371"/>
      <c r="H929" s="371"/>
      <c r="I929" s="381"/>
      <c r="J929" s="381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">
      <c r="A930" s="326"/>
      <c r="B930" s="326"/>
      <c r="C930" s="371"/>
      <c r="D930" s="376"/>
      <c r="E930" s="371"/>
      <c r="F930" s="327"/>
      <c r="G930" s="371"/>
      <c r="H930" s="371"/>
      <c r="I930" s="381"/>
      <c r="J930" s="381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">
      <c r="A931" s="326"/>
      <c r="B931" s="326"/>
      <c r="C931" s="371"/>
      <c r="D931" s="376"/>
      <c r="E931" s="371"/>
      <c r="F931" s="327"/>
      <c r="G931" s="371"/>
      <c r="H931" s="371"/>
      <c r="I931" s="381"/>
      <c r="J931" s="381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">
      <c r="A932" s="326"/>
      <c r="B932" s="326"/>
      <c r="C932" s="371"/>
      <c r="D932" s="376"/>
      <c r="E932" s="371"/>
      <c r="F932" s="327"/>
      <c r="G932" s="371"/>
      <c r="H932" s="371"/>
      <c r="I932" s="381"/>
      <c r="J932" s="381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">
      <c r="A933" s="326"/>
      <c r="B933" s="326"/>
      <c r="C933" s="371"/>
      <c r="D933" s="376"/>
      <c r="E933" s="371"/>
      <c r="F933" s="327"/>
      <c r="G933" s="371"/>
      <c r="H933" s="371"/>
      <c r="I933" s="381"/>
      <c r="J933" s="381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">
      <c r="A934" s="326"/>
      <c r="B934" s="326"/>
      <c r="C934" s="371"/>
      <c r="D934" s="376"/>
      <c r="E934" s="371"/>
      <c r="F934" s="327"/>
      <c r="G934" s="371"/>
      <c r="H934" s="371"/>
      <c r="I934" s="381"/>
      <c r="J934" s="381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">
      <c r="A935" s="326"/>
      <c r="B935" s="326"/>
      <c r="C935" s="371"/>
      <c r="D935" s="376"/>
      <c r="E935" s="371"/>
      <c r="F935" s="327"/>
      <c r="G935" s="371"/>
      <c r="H935" s="371"/>
      <c r="I935" s="381"/>
      <c r="J935" s="381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">
      <c r="A936" s="326"/>
      <c r="B936" s="326"/>
      <c r="C936" s="371"/>
      <c r="D936" s="376"/>
      <c r="E936" s="371"/>
      <c r="F936" s="327"/>
      <c r="G936" s="371"/>
      <c r="H936" s="371"/>
      <c r="I936" s="381"/>
      <c r="J936" s="381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">
      <c r="A937" s="326"/>
      <c r="B937" s="326"/>
      <c r="C937" s="371"/>
      <c r="D937" s="376"/>
      <c r="E937" s="371"/>
      <c r="F937" s="327"/>
      <c r="G937" s="371"/>
      <c r="H937" s="371"/>
      <c r="I937" s="381"/>
      <c r="J937" s="381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">
      <c r="A938" s="326"/>
      <c r="B938" s="326"/>
      <c r="C938" s="371"/>
      <c r="D938" s="376"/>
      <c r="E938" s="371"/>
      <c r="F938" s="327"/>
      <c r="G938" s="371"/>
      <c r="H938" s="371"/>
      <c r="I938" s="381"/>
      <c r="J938" s="381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">
      <c r="A939" s="326"/>
      <c r="B939" s="326"/>
      <c r="C939" s="371"/>
      <c r="D939" s="376"/>
      <c r="E939" s="371"/>
      <c r="F939" s="327"/>
      <c r="G939" s="371"/>
      <c r="H939" s="371"/>
      <c r="I939" s="381"/>
      <c r="J939" s="381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">
      <c r="A940" s="326"/>
      <c r="B940" s="326"/>
      <c r="C940" s="371"/>
      <c r="D940" s="376"/>
      <c r="E940" s="371"/>
      <c r="F940" s="327"/>
      <c r="G940" s="371"/>
      <c r="H940" s="371"/>
      <c r="I940" s="381"/>
      <c r="J940" s="381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">
      <c r="A941" s="326"/>
      <c r="B941" s="326"/>
      <c r="C941" s="371"/>
      <c r="D941" s="376"/>
      <c r="E941" s="371"/>
      <c r="F941" s="327"/>
      <c r="G941" s="371"/>
      <c r="H941" s="371"/>
      <c r="I941" s="381"/>
      <c r="J941" s="381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">
      <c r="A942" s="326"/>
      <c r="B942" s="326"/>
      <c r="C942" s="371"/>
      <c r="D942" s="376"/>
      <c r="E942" s="371"/>
      <c r="F942" s="327"/>
      <c r="G942" s="371"/>
      <c r="H942" s="371"/>
      <c r="I942" s="381"/>
      <c r="J942" s="381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">
      <c r="A943" s="326"/>
      <c r="B943" s="326"/>
      <c r="C943" s="371"/>
      <c r="D943" s="376"/>
      <c r="E943" s="371"/>
      <c r="F943" s="327"/>
      <c r="G943" s="371"/>
      <c r="H943" s="371"/>
      <c r="I943" s="381"/>
      <c r="J943" s="381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">
      <c r="A944" s="326"/>
      <c r="B944" s="326"/>
      <c r="C944" s="371"/>
      <c r="D944" s="376"/>
      <c r="E944" s="371"/>
      <c r="F944" s="327"/>
      <c r="G944" s="371"/>
      <c r="H944" s="371"/>
      <c r="I944" s="381"/>
      <c r="J944" s="381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">
      <c r="A945" s="326"/>
      <c r="B945" s="326"/>
      <c r="C945" s="371"/>
      <c r="D945" s="376"/>
      <c r="E945" s="371"/>
      <c r="F945" s="327"/>
      <c r="G945" s="371"/>
      <c r="H945" s="371"/>
      <c r="I945" s="381"/>
      <c r="J945" s="381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">
      <c r="A946" s="326"/>
      <c r="B946" s="326"/>
      <c r="C946" s="371"/>
      <c r="D946" s="376"/>
      <c r="E946" s="371"/>
      <c r="F946" s="327"/>
      <c r="G946" s="371"/>
      <c r="H946" s="371"/>
      <c r="I946" s="381"/>
      <c r="J946" s="381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">
      <c r="A947" s="326"/>
      <c r="B947" s="326"/>
      <c r="C947" s="371"/>
      <c r="D947" s="376"/>
      <c r="E947" s="371"/>
      <c r="F947" s="327"/>
      <c r="G947" s="371"/>
      <c r="H947" s="371"/>
      <c r="I947" s="381"/>
      <c r="J947" s="381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">
      <c r="A948" s="326"/>
      <c r="B948" s="326"/>
      <c r="C948" s="371"/>
      <c r="D948" s="376"/>
      <c r="E948" s="371"/>
      <c r="F948" s="327"/>
      <c r="G948" s="371"/>
      <c r="H948" s="371"/>
      <c r="I948" s="381"/>
      <c r="J948" s="381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">
      <c r="A949" s="326"/>
      <c r="B949" s="326"/>
      <c r="C949" s="371"/>
      <c r="D949" s="376"/>
      <c r="E949" s="371"/>
      <c r="F949" s="327"/>
      <c r="G949" s="371"/>
      <c r="H949" s="371"/>
      <c r="I949" s="381"/>
      <c r="J949" s="381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">
      <c r="A950" s="326"/>
      <c r="B950" s="326"/>
      <c r="C950" s="371"/>
      <c r="D950" s="376"/>
      <c r="E950" s="371"/>
      <c r="F950" s="327"/>
      <c r="G950" s="371"/>
      <c r="H950" s="371"/>
      <c r="I950" s="381"/>
      <c r="J950" s="381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">
      <c r="A951" s="326"/>
      <c r="B951" s="326"/>
      <c r="C951" s="371"/>
      <c r="D951" s="376"/>
      <c r="E951" s="371"/>
      <c r="F951" s="327"/>
      <c r="G951" s="371"/>
      <c r="H951" s="371"/>
      <c r="I951" s="381"/>
      <c r="J951" s="381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">
      <c r="A952" s="326"/>
      <c r="B952" s="326"/>
      <c r="C952" s="371"/>
      <c r="D952" s="376"/>
      <c r="E952" s="371"/>
      <c r="F952" s="327"/>
      <c r="G952" s="371"/>
      <c r="H952" s="371"/>
      <c r="I952" s="381"/>
      <c r="J952" s="381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">
      <c r="A953" s="326"/>
      <c r="B953" s="326"/>
      <c r="C953" s="371"/>
      <c r="D953" s="376"/>
      <c r="E953" s="371"/>
      <c r="F953" s="327"/>
      <c r="G953" s="371"/>
      <c r="H953" s="371"/>
      <c r="I953" s="381"/>
      <c r="J953" s="381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">
      <c r="A954" s="326"/>
      <c r="B954" s="326"/>
      <c r="C954" s="371"/>
      <c r="D954" s="376"/>
      <c r="E954" s="371"/>
      <c r="F954" s="327"/>
      <c r="G954" s="371"/>
      <c r="H954" s="371"/>
      <c r="I954" s="381"/>
      <c r="J954" s="381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">
      <c r="A955" s="326"/>
      <c r="B955" s="326"/>
      <c r="C955" s="371"/>
      <c r="D955" s="376"/>
      <c r="E955" s="371"/>
      <c r="F955" s="327"/>
      <c r="G955" s="371"/>
      <c r="H955" s="371"/>
      <c r="I955" s="381"/>
      <c r="J955" s="381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">
      <c r="A956" s="326"/>
      <c r="B956" s="326"/>
      <c r="C956" s="371"/>
      <c r="D956" s="376"/>
      <c r="E956" s="371"/>
      <c r="F956" s="327"/>
      <c r="G956" s="371"/>
      <c r="H956" s="371"/>
      <c r="I956" s="381"/>
      <c r="J956" s="381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">
      <c r="A957" s="326"/>
      <c r="B957" s="326"/>
      <c r="C957" s="371"/>
      <c r="D957" s="376"/>
      <c r="E957" s="371"/>
      <c r="F957" s="327"/>
      <c r="G957" s="371"/>
      <c r="H957" s="371"/>
      <c r="I957" s="381"/>
      <c r="J957" s="381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">
      <c r="A958" s="326"/>
      <c r="B958" s="326"/>
      <c r="C958" s="371"/>
      <c r="D958" s="376"/>
      <c r="E958" s="371"/>
      <c r="F958" s="327"/>
      <c r="G958" s="371"/>
      <c r="H958" s="371"/>
      <c r="I958" s="381"/>
      <c r="J958" s="381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">
      <c r="A959" s="326"/>
      <c r="B959" s="326"/>
      <c r="C959" s="371"/>
      <c r="D959" s="376"/>
      <c r="E959" s="371"/>
      <c r="F959" s="327"/>
      <c r="G959" s="371"/>
      <c r="H959" s="371"/>
      <c r="I959" s="381"/>
      <c r="J959" s="381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">
      <c r="A960" s="326"/>
      <c r="B960" s="326"/>
      <c r="C960" s="371"/>
      <c r="D960" s="376"/>
      <c r="E960" s="371"/>
      <c r="F960" s="327"/>
      <c r="G960" s="371"/>
      <c r="H960" s="371"/>
      <c r="I960" s="381"/>
      <c r="J960" s="381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">
      <c r="A961" s="326"/>
      <c r="B961" s="326"/>
      <c r="C961" s="371"/>
      <c r="D961" s="376"/>
      <c r="E961" s="371"/>
      <c r="F961" s="327"/>
      <c r="G961" s="371"/>
      <c r="H961" s="371"/>
      <c r="I961" s="381"/>
      <c r="J961" s="381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">
      <c r="A962" s="326"/>
      <c r="B962" s="326"/>
      <c r="C962" s="371"/>
      <c r="D962" s="376"/>
      <c r="E962" s="371"/>
      <c r="F962" s="327"/>
      <c r="G962" s="371"/>
      <c r="H962" s="371"/>
      <c r="I962" s="381"/>
      <c r="J962" s="381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">
      <c r="A963" s="326"/>
      <c r="B963" s="326"/>
      <c r="C963" s="371"/>
      <c r="D963" s="376"/>
      <c r="E963" s="371"/>
      <c r="F963" s="327"/>
      <c r="G963" s="371"/>
      <c r="H963" s="371"/>
      <c r="I963" s="381"/>
      <c r="J963" s="381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">
      <c r="A964" s="326"/>
      <c r="B964" s="326"/>
      <c r="C964" s="371"/>
      <c r="D964" s="376"/>
      <c r="E964" s="371"/>
      <c r="F964" s="327"/>
      <c r="G964" s="371"/>
      <c r="H964" s="371"/>
      <c r="I964" s="381"/>
      <c r="J964" s="381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">
      <c r="A965" s="326"/>
      <c r="B965" s="326"/>
      <c r="C965" s="371"/>
      <c r="D965" s="376"/>
      <c r="E965" s="371"/>
      <c r="F965" s="327"/>
      <c r="G965" s="371"/>
      <c r="H965" s="371"/>
      <c r="I965" s="381"/>
      <c r="J965" s="381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">
      <c r="A966" s="326"/>
      <c r="B966" s="326"/>
      <c r="C966" s="371"/>
      <c r="D966" s="376"/>
      <c r="E966" s="371"/>
      <c r="F966" s="327"/>
      <c r="G966" s="371"/>
      <c r="H966" s="371"/>
      <c r="I966" s="381"/>
      <c r="J966" s="381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">
      <c r="A967" s="326"/>
      <c r="B967" s="326"/>
      <c r="C967" s="371"/>
      <c r="D967" s="376"/>
      <c r="E967" s="371"/>
      <c r="F967" s="327"/>
      <c r="G967" s="371"/>
      <c r="H967" s="371"/>
      <c r="I967" s="381"/>
      <c r="J967" s="381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">
      <c r="A968" s="326"/>
      <c r="B968" s="326"/>
      <c r="C968" s="371"/>
      <c r="D968" s="376"/>
      <c r="E968" s="371"/>
      <c r="F968" s="327"/>
      <c r="G968" s="371"/>
      <c r="H968" s="371"/>
      <c r="I968" s="381"/>
      <c r="J968" s="381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">
      <c r="A969" s="326"/>
      <c r="B969" s="326"/>
      <c r="C969" s="371"/>
      <c r="D969" s="376"/>
      <c r="E969" s="371"/>
      <c r="F969" s="327"/>
      <c r="G969" s="371"/>
      <c r="H969" s="371"/>
      <c r="I969" s="381"/>
      <c r="J969" s="381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">
      <c r="A970" s="326"/>
      <c r="B970" s="326"/>
      <c r="C970" s="371"/>
      <c r="D970" s="376"/>
      <c r="E970" s="371"/>
      <c r="F970" s="327"/>
      <c r="G970" s="371"/>
      <c r="H970" s="371"/>
      <c r="I970" s="381"/>
      <c r="J970" s="381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">
      <c r="A971" s="326"/>
      <c r="B971" s="326"/>
      <c r="C971" s="371"/>
      <c r="D971" s="376"/>
      <c r="E971" s="371"/>
      <c r="F971" s="327"/>
      <c r="G971" s="371"/>
      <c r="H971" s="371"/>
      <c r="I971" s="381"/>
      <c r="J971" s="381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">
      <c r="A972" s="326"/>
      <c r="B972" s="326"/>
      <c r="C972" s="371"/>
      <c r="D972" s="376"/>
      <c r="E972" s="371"/>
      <c r="F972" s="327"/>
      <c r="G972" s="371"/>
      <c r="H972" s="371"/>
      <c r="I972" s="381"/>
      <c r="J972" s="381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">
      <c r="A973" s="326"/>
      <c r="B973" s="326"/>
      <c r="C973" s="371"/>
      <c r="D973" s="376"/>
      <c r="E973" s="371"/>
      <c r="F973" s="327"/>
      <c r="G973" s="371"/>
      <c r="H973" s="371"/>
      <c r="I973" s="381"/>
      <c r="J973" s="381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">
      <c r="A974" s="326"/>
      <c r="B974" s="326"/>
      <c r="C974" s="371"/>
      <c r="D974" s="376"/>
      <c r="E974" s="371"/>
      <c r="F974" s="327"/>
      <c r="G974" s="371"/>
      <c r="H974" s="371"/>
      <c r="I974" s="381"/>
      <c r="J974" s="381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">
      <c r="A975" s="326"/>
      <c r="B975" s="326"/>
      <c r="C975" s="371"/>
      <c r="D975" s="376"/>
      <c r="E975" s="371"/>
      <c r="F975" s="327"/>
      <c r="G975" s="371"/>
      <c r="H975" s="371"/>
      <c r="I975" s="381"/>
      <c r="J975" s="381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">
      <c r="A976" s="326"/>
      <c r="B976" s="326"/>
      <c r="C976" s="371"/>
      <c r="D976" s="376"/>
      <c r="E976" s="371"/>
      <c r="F976" s="327"/>
      <c r="G976" s="371"/>
      <c r="H976" s="371"/>
      <c r="I976" s="381"/>
      <c r="J976" s="381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">
      <c r="A977" s="326"/>
      <c r="B977" s="326"/>
      <c r="C977" s="371"/>
      <c r="D977" s="376"/>
      <c r="E977" s="371"/>
      <c r="F977" s="327"/>
      <c r="G977" s="371"/>
      <c r="H977" s="371"/>
      <c r="I977" s="381"/>
      <c r="J977" s="381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">
      <c r="A978" s="326"/>
      <c r="B978" s="326"/>
      <c r="C978" s="371"/>
      <c r="D978" s="376"/>
      <c r="E978" s="371"/>
      <c r="F978" s="327"/>
      <c r="G978" s="371"/>
      <c r="H978" s="371"/>
      <c r="I978" s="381"/>
      <c r="J978" s="381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">
      <c r="A979" s="326"/>
      <c r="B979" s="326"/>
      <c r="C979" s="371"/>
      <c r="D979" s="376"/>
      <c r="E979" s="371"/>
      <c r="F979" s="327"/>
      <c r="G979" s="371"/>
      <c r="H979" s="371"/>
      <c r="I979" s="381"/>
      <c r="J979" s="381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">
      <c r="A980" s="326"/>
      <c r="B980" s="326"/>
      <c r="C980" s="371"/>
      <c r="D980" s="376"/>
      <c r="E980" s="371"/>
      <c r="F980" s="327"/>
      <c r="G980" s="371"/>
      <c r="H980" s="371"/>
      <c r="I980" s="381"/>
      <c r="J980" s="381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">
      <c r="A981" s="326"/>
      <c r="B981" s="326"/>
      <c r="C981" s="371"/>
      <c r="D981" s="376"/>
      <c r="E981" s="371"/>
      <c r="F981" s="327"/>
      <c r="G981" s="371"/>
      <c r="H981" s="371"/>
      <c r="I981" s="381"/>
      <c r="J981" s="381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">
      <c r="A982" s="326"/>
      <c r="B982" s="326"/>
      <c r="C982" s="371"/>
      <c r="D982" s="376"/>
      <c r="E982" s="371"/>
      <c r="F982" s="327"/>
      <c r="G982" s="371"/>
      <c r="H982" s="371"/>
      <c r="I982" s="381"/>
      <c r="J982" s="381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">
      <c r="A983" s="326"/>
      <c r="B983" s="326"/>
      <c r="C983" s="371"/>
      <c r="D983" s="376"/>
      <c r="E983" s="371"/>
      <c r="F983" s="327"/>
      <c r="G983" s="371"/>
      <c r="H983" s="371"/>
      <c r="I983" s="381"/>
      <c r="J983" s="381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">
      <c r="A984" s="326"/>
      <c r="B984" s="326"/>
      <c r="C984" s="371"/>
      <c r="D984" s="376"/>
      <c r="E984" s="371"/>
      <c r="F984" s="327"/>
      <c r="G984" s="371"/>
      <c r="H984" s="371"/>
      <c r="I984" s="381"/>
      <c r="J984" s="381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">
      <c r="A985" s="326"/>
      <c r="B985" s="326"/>
      <c r="C985" s="371"/>
      <c r="D985" s="376"/>
      <c r="E985" s="371"/>
      <c r="F985" s="327"/>
      <c r="G985" s="371"/>
      <c r="H985" s="371"/>
      <c r="I985" s="381"/>
      <c r="J985" s="381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">
      <c r="A986" s="326"/>
      <c r="B986" s="326"/>
      <c r="C986" s="371"/>
      <c r="D986" s="376"/>
      <c r="E986" s="371"/>
      <c r="F986" s="327"/>
      <c r="G986" s="371"/>
      <c r="H986" s="371"/>
      <c r="I986" s="381"/>
      <c r="J986" s="381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">
      <c r="A987" s="326"/>
      <c r="B987" s="326"/>
      <c r="C987" s="371"/>
      <c r="D987" s="376"/>
      <c r="E987" s="371"/>
      <c r="F987" s="327"/>
      <c r="G987" s="371"/>
      <c r="H987" s="371"/>
      <c r="I987" s="381"/>
      <c r="J987" s="381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">
      <c r="A988" s="326"/>
      <c r="B988" s="326"/>
      <c r="C988" s="371"/>
      <c r="D988" s="376"/>
      <c r="E988" s="371"/>
      <c r="F988" s="327"/>
      <c r="G988" s="371"/>
      <c r="H988" s="371"/>
      <c r="I988" s="381"/>
      <c r="J988" s="381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">
      <c r="A989" s="326"/>
      <c r="B989" s="326"/>
      <c r="C989" s="371"/>
      <c r="D989" s="376"/>
      <c r="E989" s="371"/>
      <c r="F989" s="327"/>
      <c r="G989" s="371"/>
      <c r="H989" s="371"/>
      <c r="I989" s="381"/>
      <c r="J989" s="381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">
      <c r="A990" s="326"/>
      <c r="B990" s="326"/>
      <c r="C990" s="371"/>
      <c r="D990" s="376"/>
      <c r="E990" s="371"/>
      <c r="F990" s="327"/>
      <c r="G990" s="371"/>
      <c r="H990" s="371"/>
      <c r="I990" s="381"/>
      <c r="J990" s="381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">
      <c r="A991" s="326"/>
      <c r="B991" s="326"/>
      <c r="C991" s="371"/>
      <c r="D991" s="376"/>
      <c r="E991" s="371"/>
      <c r="F991" s="327"/>
      <c r="G991" s="371"/>
      <c r="H991" s="371"/>
      <c r="I991" s="381"/>
      <c r="J991" s="381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">
      <c r="A992" s="326"/>
      <c r="B992" s="326"/>
      <c r="C992" s="371"/>
      <c r="D992" s="376"/>
      <c r="E992" s="371"/>
      <c r="F992" s="327"/>
      <c r="G992" s="371"/>
      <c r="H992" s="371"/>
      <c r="I992" s="381"/>
      <c r="J992" s="381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">
      <c r="A993" s="326"/>
      <c r="B993" s="326"/>
      <c r="C993" s="371"/>
      <c r="D993" s="376"/>
      <c r="E993" s="371"/>
      <c r="F993" s="327"/>
      <c r="G993" s="371"/>
      <c r="H993" s="371"/>
      <c r="I993" s="381"/>
      <c r="J993" s="381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">
      <c r="A994" s="326"/>
      <c r="B994" s="326"/>
      <c r="C994" s="371"/>
      <c r="D994" s="376"/>
      <c r="E994" s="371"/>
      <c r="F994" s="327"/>
      <c r="G994" s="371"/>
      <c r="H994" s="371"/>
      <c r="I994" s="381"/>
      <c r="J994" s="381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">
      <c r="A995" s="326"/>
      <c r="B995" s="326"/>
      <c r="C995" s="371"/>
      <c r="D995" s="376"/>
      <c r="E995" s="371"/>
      <c r="F995" s="327"/>
      <c r="G995" s="371"/>
      <c r="H995" s="371"/>
      <c r="I995" s="381"/>
      <c r="J995" s="381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">
      <c r="A996" s="326"/>
      <c r="B996" s="326"/>
      <c r="C996" s="371"/>
      <c r="D996" s="376"/>
      <c r="E996" s="371"/>
      <c r="F996" s="327"/>
      <c r="G996" s="371"/>
      <c r="H996" s="371"/>
      <c r="I996" s="381"/>
      <c r="J996" s="381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">
      <c r="A997" s="326"/>
      <c r="B997" s="326"/>
      <c r="C997" s="371"/>
      <c r="D997" s="376"/>
      <c r="E997" s="371"/>
      <c r="F997" s="327"/>
      <c r="G997" s="371"/>
      <c r="H997" s="371"/>
      <c r="I997" s="381"/>
      <c r="J997" s="381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">
      <c r="A998" s="326"/>
      <c r="B998" s="326"/>
      <c r="C998" s="371"/>
      <c r="D998" s="376"/>
      <c r="E998" s="371"/>
      <c r="F998" s="327"/>
      <c r="G998" s="371"/>
      <c r="H998" s="371"/>
      <c r="I998" s="381"/>
      <c r="J998" s="381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">
      <c r="A999" s="326"/>
      <c r="B999" s="326"/>
      <c r="C999" s="371"/>
      <c r="D999" s="376"/>
      <c r="E999" s="371"/>
      <c r="F999" s="327"/>
      <c r="G999" s="371"/>
      <c r="H999" s="371"/>
      <c r="I999" s="381"/>
      <c r="J999" s="381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">
      <c r="A1000" s="326"/>
      <c r="B1000" s="326"/>
      <c r="C1000" s="371"/>
      <c r="D1000" s="376"/>
      <c r="E1000" s="371"/>
      <c r="F1000" s="327"/>
      <c r="G1000" s="371"/>
      <c r="H1000" s="371"/>
      <c r="I1000" s="381"/>
      <c r="J1000" s="381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2">
      <c r="A1001" s="326"/>
      <c r="B1001" s="326"/>
      <c r="C1001" s="371"/>
      <c r="D1001" s="376"/>
      <c r="E1001" s="371"/>
      <c r="F1001" s="327"/>
      <c r="G1001" s="371"/>
      <c r="H1001" s="371"/>
      <c r="I1001" s="381"/>
      <c r="J1001" s="381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2">
      <c r="A1002" s="326"/>
      <c r="B1002" s="326"/>
      <c r="C1002" s="371"/>
      <c r="D1002" s="376"/>
      <c r="E1002" s="371"/>
      <c r="F1002" s="327"/>
      <c r="G1002" s="371"/>
      <c r="H1002" s="371"/>
      <c r="I1002" s="381"/>
      <c r="J1002" s="381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2">
      <c r="A1003" s="326"/>
      <c r="B1003" s="326"/>
      <c r="C1003" s="371"/>
      <c r="D1003" s="376"/>
      <c r="E1003" s="371"/>
      <c r="F1003" s="327"/>
      <c r="G1003" s="371"/>
      <c r="H1003" s="371"/>
      <c r="I1003" s="381"/>
      <c r="J1003" s="381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2">
      <c r="A1004" s="326"/>
      <c r="B1004" s="326"/>
      <c r="C1004" s="371"/>
      <c r="D1004" s="376"/>
      <c r="E1004" s="371"/>
      <c r="F1004" s="327"/>
      <c r="G1004" s="371"/>
      <c r="H1004" s="371"/>
      <c r="I1004" s="381"/>
      <c r="J1004" s="381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2">
      <c r="A1005" s="326"/>
      <c r="B1005" s="326"/>
      <c r="C1005" s="371"/>
      <c r="D1005" s="376"/>
      <c r="E1005" s="371"/>
      <c r="F1005" s="327"/>
      <c r="G1005" s="371"/>
      <c r="H1005" s="371"/>
      <c r="I1005" s="381"/>
      <c r="J1005" s="381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2">
      <c r="A1006" s="326"/>
      <c r="B1006" s="326"/>
      <c r="C1006" s="371"/>
      <c r="D1006" s="376"/>
      <c r="E1006" s="371"/>
      <c r="F1006" s="327"/>
      <c r="G1006" s="371"/>
      <c r="H1006" s="371"/>
      <c r="I1006" s="381"/>
      <c r="J1006" s="381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2">
      <c r="A1007" s="326"/>
      <c r="B1007" s="326"/>
      <c r="C1007" s="371"/>
      <c r="D1007" s="376"/>
      <c r="E1007" s="371"/>
      <c r="F1007" s="327"/>
      <c r="G1007" s="371"/>
      <c r="H1007" s="371"/>
      <c r="I1007" s="381"/>
      <c r="J1007" s="381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2">
      <c r="A1008" s="326"/>
      <c r="B1008" s="326"/>
      <c r="C1008" s="371"/>
      <c r="D1008" s="376"/>
      <c r="E1008" s="371"/>
      <c r="F1008" s="327"/>
      <c r="G1008" s="371"/>
      <c r="H1008" s="371"/>
      <c r="I1008" s="381"/>
      <c r="J1008" s="381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2">
      <c r="A1009" s="326"/>
      <c r="B1009" s="326"/>
      <c r="C1009" s="371"/>
      <c r="D1009" s="376"/>
      <c r="E1009" s="371"/>
      <c r="F1009" s="327"/>
      <c r="G1009" s="371"/>
      <c r="H1009" s="371"/>
      <c r="I1009" s="381"/>
      <c r="J1009" s="381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2">
      <c r="A1010" s="326"/>
      <c r="B1010" s="326"/>
      <c r="C1010" s="371"/>
      <c r="D1010" s="376"/>
      <c r="E1010" s="371"/>
      <c r="F1010" s="327"/>
      <c r="G1010" s="371"/>
      <c r="H1010" s="371"/>
      <c r="I1010" s="381"/>
      <c r="J1010" s="381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2">
      <c r="A1011" s="326"/>
      <c r="B1011" s="326"/>
      <c r="C1011" s="371"/>
      <c r="D1011" s="376"/>
      <c r="E1011" s="371"/>
      <c r="F1011" s="327"/>
      <c r="G1011" s="371"/>
      <c r="H1011" s="371"/>
      <c r="I1011" s="381"/>
      <c r="J1011" s="381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2">
      <c r="A1012" s="326"/>
      <c r="B1012" s="326"/>
      <c r="C1012" s="371"/>
      <c r="D1012" s="376"/>
      <c r="E1012" s="371"/>
      <c r="F1012" s="327"/>
      <c r="G1012" s="371"/>
      <c r="H1012" s="371"/>
      <c r="I1012" s="381"/>
      <c r="J1012" s="381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2">
      <c r="A1013" s="326"/>
      <c r="B1013" s="326"/>
      <c r="C1013" s="371"/>
      <c r="D1013" s="376"/>
      <c r="E1013" s="371"/>
      <c r="F1013" s="327"/>
      <c r="G1013" s="371"/>
      <c r="H1013" s="371"/>
      <c r="I1013" s="381"/>
      <c r="J1013" s="381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2">
      <c r="A1014" s="326"/>
      <c r="B1014" s="326"/>
      <c r="C1014" s="371"/>
      <c r="D1014" s="376"/>
      <c r="E1014" s="371"/>
      <c r="F1014" s="327"/>
      <c r="G1014" s="371"/>
      <c r="H1014" s="371"/>
      <c r="I1014" s="381"/>
      <c r="J1014" s="381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2">
      <c r="A1015" s="326"/>
      <c r="B1015" s="326"/>
      <c r="C1015" s="371"/>
      <c r="D1015" s="376"/>
      <c r="E1015" s="371"/>
      <c r="F1015" s="327"/>
      <c r="G1015" s="371"/>
      <c r="H1015" s="371"/>
      <c r="I1015" s="381"/>
      <c r="J1015" s="381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 x14ac:dyDescent="0.2">
      <c r="A1016" s="326"/>
      <c r="B1016" s="326"/>
      <c r="C1016" s="371"/>
      <c r="D1016" s="376"/>
      <c r="E1016" s="371"/>
      <c r="F1016" s="327"/>
      <c r="G1016" s="371"/>
      <c r="H1016" s="371"/>
      <c r="I1016" s="381"/>
      <c r="J1016" s="381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 x14ac:dyDescent="0.2">
      <c r="A1017" s="326"/>
      <c r="B1017" s="326"/>
      <c r="C1017" s="371"/>
      <c r="D1017" s="376"/>
      <c r="E1017" s="371"/>
      <c r="F1017" s="327"/>
      <c r="G1017" s="371"/>
      <c r="H1017" s="371"/>
      <c r="I1017" s="381"/>
      <c r="J1017" s="381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4.25" customHeight="1" x14ac:dyDescent="0.2">
      <c r="A1018" s="326"/>
      <c r="B1018" s="326"/>
      <c r="C1018" s="371"/>
      <c r="D1018" s="376"/>
      <c r="E1018" s="371"/>
      <c r="F1018" s="327"/>
      <c r="G1018" s="371"/>
      <c r="H1018" s="371"/>
      <c r="I1018" s="381"/>
      <c r="J1018" s="381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4.25" customHeight="1" x14ac:dyDescent="0.2">
      <c r="A1019" s="326"/>
      <c r="B1019" s="326"/>
      <c r="C1019" s="371"/>
      <c r="D1019" s="376"/>
      <c r="E1019" s="371"/>
      <c r="F1019" s="327"/>
      <c r="G1019" s="371"/>
      <c r="H1019" s="371"/>
      <c r="I1019" s="381"/>
      <c r="J1019" s="381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4.25" customHeight="1" x14ac:dyDescent="0.2">
      <c r="A1020" s="326"/>
      <c r="B1020" s="326"/>
      <c r="C1020" s="371"/>
      <c r="D1020" s="376"/>
      <c r="E1020" s="371"/>
      <c r="F1020" s="327"/>
      <c r="G1020" s="371"/>
      <c r="H1020" s="371"/>
      <c r="I1020" s="381"/>
      <c r="J1020" s="381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4.25" customHeight="1" x14ac:dyDescent="0.2">
      <c r="A1021" s="326"/>
      <c r="B1021" s="326"/>
      <c r="C1021" s="371"/>
      <c r="D1021" s="376"/>
      <c r="E1021" s="371"/>
      <c r="F1021" s="327"/>
      <c r="G1021" s="371"/>
      <c r="H1021" s="371"/>
      <c r="I1021" s="381"/>
      <c r="J1021" s="381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4.25" customHeight="1" x14ac:dyDescent="0.2">
      <c r="A1022" s="326"/>
      <c r="B1022" s="326"/>
      <c r="C1022" s="371"/>
      <c r="D1022" s="376"/>
      <c r="E1022" s="371"/>
      <c r="F1022" s="327"/>
      <c r="G1022" s="371"/>
      <c r="H1022" s="371"/>
      <c r="I1022" s="381"/>
      <c r="J1022" s="381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4.25" customHeight="1" x14ac:dyDescent="0.2">
      <c r="A1023" s="326"/>
      <c r="B1023" s="326"/>
      <c r="C1023" s="371"/>
      <c r="D1023" s="376"/>
      <c r="E1023" s="371"/>
      <c r="F1023" s="327"/>
      <c r="G1023" s="371"/>
      <c r="H1023" s="371"/>
      <c r="I1023" s="381"/>
      <c r="J1023" s="381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4.25" customHeight="1" x14ac:dyDescent="0.2">
      <c r="A1024" s="326"/>
      <c r="B1024" s="326"/>
      <c r="C1024" s="371"/>
      <c r="D1024" s="376"/>
      <c r="E1024" s="371"/>
      <c r="F1024" s="327"/>
      <c r="G1024" s="371"/>
      <c r="H1024" s="371"/>
      <c r="I1024" s="381"/>
      <c r="J1024" s="381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14.25" customHeight="1" x14ac:dyDescent="0.2">
      <c r="A1025" s="326"/>
      <c r="B1025" s="326"/>
      <c r="C1025" s="371"/>
      <c r="D1025" s="376"/>
      <c r="E1025" s="371"/>
      <c r="F1025" s="327"/>
      <c r="G1025" s="371"/>
      <c r="H1025" s="371"/>
      <c r="I1025" s="381"/>
      <c r="J1025" s="381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14.25" customHeight="1" x14ac:dyDescent="0.2">
      <c r="A1026" s="326"/>
      <c r="B1026" s="326"/>
      <c r="C1026" s="371"/>
      <c r="D1026" s="376"/>
      <c r="E1026" s="371"/>
      <c r="F1026" s="327"/>
      <c r="G1026" s="371"/>
      <c r="H1026" s="371"/>
      <c r="I1026" s="381"/>
      <c r="J1026" s="381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14.25" customHeight="1" x14ac:dyDescent="0.2">
      <c r="A1027" s="326"/>
      <c r="B1027" s="326"/>
      <c r="C1027" s="371"/>
      <c r="D1027" s="376"/>
      <c r="E1027" s="371"/>
      <c r="F1027" s="327"/>
      <c r="G1027" s="371"/>
      <c r="H1027" s="371"/>
      <c r="I1027" s="381"/>
      <c r="J1027" s="381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14.25" customHeight="1" x14ac:dyDescent="0.2">
      <c r="A1028" s="326"/>
      <c r="B1028" s="326"/>
      <c r="C1028" s="371"/>
      <c r="D1028" s="376"/>
      <c r="E1028" s="371"/>
      <c r="F1028" s="327"/>
      <c r="G1028" s="371"/>
      <c r="H1028" s="371"/>
      <c r="I1028" s="381"/>
      <c r="J1028" s="381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14.25" customHeight="1" x14ac:dyDescent="0.2">
      <c r="A1029" s="326"/>
      <c r="B1029" s="326"/>
      <c r="C1029" s="371"/>
      <c r="D1029" s="376"/>
      <c r="E1029" s="371"/>
      <c r="F1029" s="327"/>
      <c r="G1029" s="371"/>
      <c r="H1029" s="371"/>
      <c r="I1029" s="381"/>
      <c r="J1029" s="381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14.25" customHeight="1" x14ac:dyDescent="0.2">
      <c r="A1030" s="326"/>
      <c r="B1030" s="326"/>
      <c r="C1030" s="371"/>
      <c r="D1030" s="376"/>
      <c r="E1030" s="371"/>
      <c r="F1030" s="327"/>
      <c r="G1030" s="371"/>
      <c r="H1030" s="371"/>
      <c r="I1030" s="381"/>
      <c r="J1030" s="381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ht="14.25" customHeight="1" x14ac:dyDescent="0.2">
      <c r="A1031" s="326"/>
      <c r="B1031" s="326"/>
      <c r="C1031" s="371"/>
      <c r="D1031" s="376"/>
      <c r="E1031" s="371"/>
      <c r="F1031" s="327"/>
      <c r="G1031" s="371"/>
      <c r="H1031" s="371"/>
      <c r="I1031" s="381"/>
      <c r="J1031" s="381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14.25" customHeight="1" x14ac:dyDescent="0.2">
      <c r="A1032" s="326"/>
      <c r="B1032" s="326"/>
      <c r="C1032" s="371"/>
      <c r="D1032" s="376"/>
      <c r="E1032" s="371"/>
      <c r="F1032" s="327"/>
      <c r="G1032" s="371"/>
      <c r="H1032" s="371"/>
      <c r="I1032" s="381"/>
      <c r="J1032" s="381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ht="14.25" customHeight="1" x14ac:dyDescent="0.2">
      <c r="A1033" s="326"/>
      <c r="B1033" s="326"/>
      <c r="C1033" s="371"/>
      <c r="D1033" s="376"/>
      <c r="E1033" s="371"/>
      <c r="F1033" s="327"/>
      <c r="G1033" s="371"/>
      <c r="H1033" s="371"/>
      <c r="I1033" s="381"/>
      <c r="J1033" s="381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 ht="14.25" customHeight="1" x14ac:dyDescent="0.2">
      <c r="A1034" s="326"/>
      <c r="B1034" s="326"/>
      <c r="C1034" s="371"/>
      <c r="D1034" s="376"/>
      <c r="E1034" s="371"/>
      <c r="F1034" s="327"/>
      <c r="G1034" s="371"/>
      <c r="H1034" s="371"/>
      <c r="I1034" s="381"/>
      <c r="J1034" s="381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spans="1:26" ht="14.25" customHeight="1" x14ac:dyDescent="0.2">
      <c r="A1035" s="326"/>
      <c r="B1035" s="326"/>
      <c r="C1035" s="371"/>
      <c r="D1035" s="376"/>
      <c r="E1035" s="371"/>
      <c r="F1035" s="327"/>
      <c r="G1035" s="371"/>
      <c r="H1035" s="371"/>
      <c r="I1035" s="381"/>
      <c r="J1035" s="381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spans="1:26" ht="14.25" customHeight="1" x14ac:dyDescent="0.2">
      <c r="A1036" s="326"/>
      <c r="B1036" s="326"/>
      <c r="C1036" s="371"/>
      <c r="D1036" s="376"/>
      <c r="E1036" s="371"/>
      <c r="F1036" s="327"/>
      <c r="G1036" s="371"/>
      <c r="H1036" s="371"/>
      <c r="I1036" s="381"/>
      <c r="J1036" s="381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spans="1:26" ht="14.25" customHeight="1" x14ac:dyDescent="0.2">
      <c r="A1037" s="326"/>
      <c r="B1037" s="326"/>
      <c r="C1037" s="371"/>
      <c r="D1037" s="376"/>
      <c r="E1037" s="371"/>
      <c r="F1037" s="327"/>
      <c r="G1037" s="371"/>
      <c r="H1037" s="371"/>
      <c r="I1037" s="381"/>
      <c r="J1037" s="381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spans="1:26" ht="14.25" customHeight="1" x14ac:dyDescent="0.2">
      <c r="A1038" s="326"/>
      <c r="B1038" s="326"/>
      <c r="C1038" s="371"/>
      <c r="D1038" s="376"/>
      <c r="E1038" s="371"/>
      <c r="F1038" s="327"/>
      <c r="G1038" s="371"/>
      <c r="H1038" s="371"/>
      <c r="I1038" s="381"/>
      <c r="J1038" s="381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spans="1:26" ht="14.25" customHeight="1" x14ac:dyDescent="0.2">
      <c r="A1039" s="326"/>
      <c r="B1039" s="326"/>
      <c r="C1039" s="371"/>
      <c r="D1039" s="376"/>
      <c r="E1039" s="371"/>
      <c r="F1039" s="327"/>
      <c r="G1039" s="371"/>
      <c r="H1039" s="371"/>
      <c r="I1039" s="381"/>
      <c r="J1039" s="381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spans="1:26" ht="14.25" customHeight="1" x14ac:dyDescent="0.2">
      <c r="A1040" s="326"/>
      <c r="B1040" s="326"/>
      <c r="C1040" s="371"/>
      <c r="D1040" s="376"/>
      <c r="E1040" s="371"/>
      <c r="F1040" s="327"/>
      <c r="G1040" s="371"/>
      <c r="H1040" s="371"/>
      <c r="I1040" s="381"/>
      <c r="J1040" s="381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spans="1:26" ht="14.25" customHeight="1" x14ac:dyDescent="0.2">
      <c r="A1041" s="326"/>
      <c r="B1041" s="326"/>
      <c r="C1041" s="371"/>
      <c r="D1041" s="376"/>
      <c r="E1041" s="371"/>
      <c r="F1041" s="327"/>
      <c r="G1041" s="371"/>
      <c r="H1041" s="371"/>
      <c r="I1041" s="381"/>
      <c r="J1041" s="381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 spans="1:26" ht="14.25" customHeight="1" x14ac:dyDescent="0.2">
      <c r="A1042" s="326"/>
      <c r="B1042" s="326"/>
      <c r="C1042" s="371"/>
      <c r="D1042" s="376"/>
      <c r="E1042" s="371"/>
      <c r="F1042" s="327"/>
      <c r="G1042" s="371"/>
      <c r="H1042" s="371"/>
      <c r="I1042" s="381"/>
      <c r="J1042" s="381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 spans="1:26" ht="14.25" customHeight="1" x14ac:dyDescent="0.2">
      <c r="A1043" s="326"/>
      <c r="B1043" s="326"/>
      <c r="C1043" s="371"/>
      <c r="D1043" s="376"/>
      <c r="E1043" s="371"/>
      <c r="F1043" s="327"/>
      <c r="G1043" s="371"/>
      <c r="H1043" s="371"/>
      <c r="I1043" s="381"/>
      <c r="J1043" s="381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 spans="1:26" ht="14.25" customHeight="1" x14ac:dyDescent="0.2">
      <c r="A1044" s="326"/>
      <c r="B1044" s="326"/>
      <c r="C1044" s="371"/>
      <c r="D1044" s="376"/>
      <c r="E1044" s="371"/>
      <c r="F1044" s="327"/>
      <c r="G1044" s="371"/>
      <c r="H1044" s="371"/>
      <c r="I1044" s="381"/>
      <c r="J1044" s="381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 spans="1:26" ht="14.25" customHeight="1" x14ac:dyDescent="0.2">
      <c r="A1045" s="326"/>
      <c r="B1045" s="326"/>
      <c r="C1045" s="371"/>
      <c r="D1045" s="376"/>
      <c r="E1045" s="371"/>
      <c r="F1045" s="327"/>
      <c r="G1045" s="371"/>
      <c r="H1045" s="371"/>
      <c r="I1045" s="381"/>
      <c r="J1045" s="381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  <row r="1046" spans="1:26" ht="14.25" customHeight="1" x14ac:dyDescent="0.2">
      <c r="A1046" s="326"/>
      <c r="B1046" s="326"/>
      <c r="C1046" s="371"/>
      <c r="D1046" s="376"/>
      <c r="E1046" s="371"/>
      <c r="F1046" s="327"/>
      <c r="G1046" s="371"/>
      <c r="H1046" s="371"/>
      <c r="I1046" s="381"/>
      <c r="J1046" s="381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</row>
    <row r="1047" spans="1:26" ht="14.25" customHeight="1" x14ac:dyDescent="0.2">
      <c r="A1047" s="326"/>
      <c r="B1047" s="326"/>
      <c r="C1047" s="371"/>
      <c r="D1047" s="376"/>
      <c r="E1047" s="371"/>
      <c r="F1047" s="327"/>
      <c r="G1047" s="371"/>
      <c r="H1047" s="371"/>
      <c r="I1047" s="381"/>
      <c r="J1047" s="381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</row>
    <row r="1048" spans="1:26" ht="14.25" customHeight="1" x14ac:dyDescent="0.2">
      <c r="A1048" s="326"/>
      <c r="B1048" s="326"/>
      <c r="C1048" s="371"/>
      <c r="D1048" s="376"/>
      <c r="E1048" s="371"/>
      <c r="F1048" s="327"/>
      <c r="G1048" s="371"/>
      <c r="H1048" s="371"/>
      <c r="I1048" s="381"/>
      <c r="J1048" s="381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</row>
    <row r="1049" spans="1:26" ht="14.25" customHeight="1" x14ac:dyDescent="0.2">
      <c r="A1049" s="326"/>
      <c r="B1049" s="326"/>
      <c r="C1049" s="371"/>
      <c r="D1049" s="376"/>
      <c r="E1049" s="371"/>
      <c r="F1049" s="327"/>
      <c r="G1049" s="371"/>
      <c r="H1049" s="371"/>
      <c r="I1049" s="381"/>
      <c r="J1049" s="381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</row>
    <row r="1050" spans="1:26" ht="14.25" customHeight="1" x14ac:dyDescent="0.2">
      <c r="A1050" s="326"/>
      <c r="B1050" s="326"/>
      <c r="C1050" s="371"/>
      <c r="D1050" s="376"/>
      <c r="E1050" s="371"/>
      <c r="F1050" s="327"/>
      <c r="G1050" s="371"/>
      <c r="H1050" s="371"/>
      <c r="I1050" s="381"/>
      <c r="J1050" s="381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</row>
    <row r="1051" spans="1:26" ht="14.25" customHeight="1" x14ac:dyDescent="0.2">
      <c r="A1051" s="326"/>
      <c r="B1051" s="326"/>
      <c r="C1051" s="371"/>
      <c r="D1051" s="376"/>
      <c r="E1051" s="371"/>
      <c r="F1051" s="327"/>
      <c r="G1051" s="371"/>
      <c r="H1051" s="371"/>
      <c r="I1051" s="381"/>
      <c r="J1051" s="381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</row>
    <row r="1052" spans="1:26" ht="14.25" customHeight="1" x14ac:dyDescent="0.2">
      <c r="A1052" s="326"/>
      <c r="B1052" s="326"/>
      <c r="C1052" s="371"/>
      <c r="D1052" s="376"/>
      <c r="E1052" s="371"/>
      <c r="F1052" s="327"/>
      <c r="G1052" s="371"/>
      <c r="H1052" s="371"/>
      <c r="I1052" s="381"/>
      <c r="J1052" s="381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</row>
    <row r="1053" spans="1:26" ht="14.25" customHeight="1" x14ac:dyDescent="0.2">
      <c r="A1053" s="326"/>
      <c r="B1053" s="326"/>
      <c r="C1053" s="371"/>
      <c r="D1053" s="376"/>
      <c r="E1053" s="371"/>
      <c r="F1053" s="327"/>
      <c r="G1053" s="371"/>
      <c r="H1053" s="371"/>
      <c r="I1053" s="381"/>
      <c r="J1053" s="381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</row>
    <row r="1054" spans="1:26" ht="14.25" customHeight="1" x14ac:dyDescent="0.2">
      <c r="A1054" s="326"/>
      <c r="B1054" s="326"/>
      <c r="C1054" s="371"/>
      <c r="D1054" s="376"/>
      <c r="E1054" s="371"/>
      <c r="F1054" s="327"/>
      <c r="G1054" s="371"/>
      <c r="H1054" s="371"/>
      <c r="I1054" s="381"/>
      <c r="J1054" s="381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</row>
    <row r="1055" spans="1:26" ht="14.25" customHeight="1" x14ac:dyDescent="0.2">
      <c r="A1055" s="326"/>
      <c r="B1055" s="326"/>
      <c r="C1055" s="371"/>
      <c r="D1055" s="376"/>
      <c r="E1055" s="371"/>
      <c r="F1055" s="327"/>
      <c r="G1055" s="371"/>
      <c r="H1055" s="371"/>
      <c r="I1055" s="381"/>
      <c r="J1055" s="381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</row>
    <row r="1056" spans="1:26" ht="14.25" customHeight="1" x14ac:dyDescent="0.2">
      <c r="A1056" s="326"/>
      <c r="B1056" s="326"/>
      <c r="C1056" s="371"/>
      <c r="D1056" s="376"/>
      <c r="E1056" s="371"/>
      <c r="F1056" s="327"/>
      <c r="G1056" s="371"/>
      <c r="H1056" s="371"/>
      <c r="I1056" s="381"/>
      <c r="J1056" s="381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</row>
    <row r="1057" spans="1:26" ht="14.25" customHeight="1" x14ac:dyDescent="0.2">
      <c r="A1057" s="326"/>
      <c r="B1057" s="326"/>
      <c r="C1057" s="371"/>
      <c r="D1057" s="376"/>
      <c r="E1057" s="371"/>
      <c r="F1057" s="327"/>
      <c r="G1057" s="371"/>
      <c r="H1057" s="371"/>
      <c r="I1057" s="381"/>
      <c r="J1057" s="381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</row>
    <row r="1058" spans="1:26" ht="14.25" customHeight="1" x14ac:dyDescent="0.2">
      <c r="A1058" s="326"/>
      <c r="B1058" s="326"/>
      <c r="C1058" s="371"/>
      <c r="D1058" s="376"/>
      <c r="E1058" s="371"/>
      <c r="F1058" s="327"/>
      <c r="G1058" s="371"/>
      <c r="H1058" s="371"/>
      <c r="I1058" s="381"/>
      <c r="J1058" s="381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</row>
    <row r="1059" spans="1:26" ht="14.25" customHeight="1" x14ac:dyDescent="0.2">
      <c r="A1059" s="326"/>
      <c r="B1059" s="326"/>
      <c r="C1059" s="371"/>
      <c r="D1059" s="376"/>
      <c r="E1059" s="371"/>
      <c r="F1059" s="327"/>
      <c r="G1059" s="371"/>
      <c r="H1059" s="371"/>
      <c r="I1059" s="381"/>
      <c r="J1059" s="381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</row>
    <row r="1060" spans="1:26" ht="14.25" customHeight="1" x14ac:dyDescent="0.2">
      <c r="A1060" s="326"/>
      <c r="B1060" s="326"/>
      <c r="C1060" s="371"/>
      <c r="D1060" s="376"/>
      <c r="E1060" s="371"/>
      <c r="F1060" s="327"/>
      <c r="G1060" s="371"/>
      <c r="H1060" s="371"/>
      <c r="I1060" s="381"/>
      <c r="J1060" s="381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</row>
    <row r="1061" spans="1:26" ht="14.25" customHeight="1" x14ac:dyDescent="0.2">
      <c r="A1061" s="326"/>
      <c r="B1061" s="326"/>
      <c r="C1061" s="371"/>
      <c r="D1061" s="376"/>
      <c r="E1061" s="371"/>
      <c r="F1061" s="327"/>
      <c r="G1061" s="371"/>
      <c r="H1061" s="371"/>
      <c r="I1061" s="381"/>
      <c r="J1061" s="381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</row>
    <row r="1062" spans="1:26" ht="14.25" customHeight="1" x14ac:dyDescent="0.2">
      <c r="A1062" s="326"/>
      <c r="B1062" s="326"/>
      <c r="C1062" s="371"/>
      <c r="D1062" s="376"/>
      <c r="E1062" s="371"/>
      <c r="F1062" s="327"/>
      <c r="G1062" s="371"/>
      <c r="H1062" s="371"/>
      <c r="I1062" s="381"/>
      <c r="J1062" s="381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</row>
    <row r="1063" spans="1:26" ht="14.25" customHeight="1" x14ac:dyDescent="0.2">
      <c r="A1063" s="326"/>
      <c r="B1063" s="326"/>
      <c r="C1063" s="371"/>
      <c r="D1063" s="376"/>
      <c r="E1063" s="371"/>
      <c r="F1063" s="327"/>
      <c r="G1063" s="371"/>
      <c r="H1063" s="371"/>
      <c r="I1063" s="381"/>
      <c r="J1063" s="381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</row>
    <row r="1064" spans="1:26" ht="14.25" customHeight="1" x14ac:dyDescent="0.2">
      <c r="A1064" s="326"/>
      <c r="B1064" s="326"/>
      <c r="C1064" s="371"/>
      <c r="D1064" s="376"/>
      <c r="E1064" s="371"/>
      <c r="F1064" s="327"/>
      <c r="G1064" s="371"/>
      <c r="H1064" s="371"/>
      <c r="I1064" s="381"/>
      <c r="J1064" s="381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</row>
    <row r="1065" spans="1:26" ht="14.25" customHeight="1" x14ac:dyDescent="0.2">
      <c r="A1065" s="326"/>
      <c r="B1065" s="326"/>
      <c r="C1065" s="371"/>
      <c r="D1065" s="376"/>
      <c r="E1065" s="371"/>
      <c r="F1065" s="327"/>
      <c r="G1065" s="371"/>
      <c r="H1065" s="371"/>
      <c r="I1065" s="381"/>
      <c r="J1065" s="381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</row>
    <row r="1066" spans="1:26" ht="14.25" customHeight="1" x14ac:dyDescent="0.2">
      <c r="A1066" s="326"/>
      <c r="B1066" s="326"/>
      <c r="C1066" s="371"/>
      <c r="D1066" s="376"/>
      <c r="E1066" s="371"/>
      <c r="F1066" s="327"/>
      <c r="G1066" s="371"/>
      <c r="H1066" s="371"/>
      <c r="I1066" s="381"/>
      <c r="J1066" s="381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</row>
    <row r="1067" spans="1:26" ht="14.25" customHeight="1" x14ac:dyDescent="0.2">
      <c r="A1067" s="326"/>
      <c r="B1067" s="326"/>
      <c r="C1067" s="371"/>
      <c r="D1067" s="376"/>
      <c r="E1067" s="371"/>
      <c r="F1067" s="327"/>
      <c r="G1067" s="371"/>
      <c r="H1067" s="371"/>
      <c r="I1067" s="381"/>
      <c r="J1067" s="381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</row>
    <row r="1068" spans="1:26" ht="14.25" customHeight="1" x14ac:dyDescent="0.2">
      <c r="A1068" s="326"/>
      <c r="B1068" s="326"/>
      <c r="C1068" s="371"/>
      <c r="D1068" s="376"/>
      <c r="E1068" s="371"/>
      <c r="F1068" s="327"/>
      <c r="G1068" s="371"/>
      <c r="H1068" s="371"/>
      <c r="I1068" s="381"/>
      <c r="J1068" s="381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</row>
    <row r="1069" spans="1:26" ht="14.25" customHeight="1" x14ac:dyDescent="0.2">
      <c r="A1069" s="326"/>
      <c r="B1069" s="326"/>
      <c r="C1069" s="371"/>
      <c r="D1069" s="376"/>
      <c r="E1069" s="371"/>
      <c r="F1069" s="327"/>
      <c r="G1069" s="371"/>
      <c r="H1069" s="371"/>
      <c r="I1069" s="381"/>
      <c r="J1069" s="381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</row>
    <row r="1070" spans="1:26" ht="14.25" customHeight="1" x14ac:dyDescent="0.2">
      <c r="A1070" s="326"/>
      <c r="B1070" s="326"/>
      <c r="C1070" s="371"/>
      <c r="D1070" s="376"/>
      <c r="E1070" s="371"/>
      <c r="F1070" s="327"/>
      <c r="G1070" s="371"/>
      <c r="H1070" s="371"/>
      <c r="I1070" s="381"/>
      <c r="J1070" s="381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</row>
    <row r="1071" spans="1:26" ht="14.25" customHeight="1" x14ac:dyDescent="0.2">
      <c r="A1071" s="326"/>
      <c r="B1071" s="326"/>
      <c r="C1071" s="371"/>
      <c r="D1071" s="376"/>
      <c r="E1071" s="371"/>
      <c r="F1071" s="327"/>
      <c r="G1071" s="371"/>
      <c r="H1071" s="371"/>
      <c r="I1071" s="381"/>
      <c r="J1071" s="381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</row>
    <row r="1072" spans="1:26" ht="14.25" customHeight="1" x14ac:dyDescent="0.2">
      <c r="A1072" s="326"/>
      <c r="B1072" s="326"/>
      <c r="C1072" s="371"/>
      <c r="D1072" s="376"/>
      <c r="E1072" s="371"/>
      <c r="F1072" s="327"/>
      <c r="G1072" s="371"/>
      <c r="H1072" s="371"/>
      <c r="I1072" s="381"/>
      <c r="J1072" s="381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</row>
    <row r="1073" spans="1:26" ht="14.25" customHeight="1" x14ac:dyDescent="0.2">
      <c r="A1073" s="326"/>
      <c r="B1073" s="326"/>
      <c r="C1073" s="371"/>
      <c r="D1073" s="376"/>
      <c r="E1073" s="371"/>
      <c r="F1073" s="327"/>
      <c r="G1073" s="371"/>
      <c r="H1073" s="371"/>
      <c r="I1073" s="381"/>
      <c r="J1073" s="381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</row>
    <row r="1074" spans="1:26" ht="14.25" customHeight="1" x14ac:dyDescent="0.2">
      <c r="A1074" s="326"/>
      <c r="B1074" s="326"/>
      <c r="C1074" s="371"/>
      <c r="D1074" s="376"/>
      <c r="E1074" s="371"/>
      <c r="F1074" s="327"/>
      <c r="G1074" s="371"/>
      <c r="H1074" s="371"/>
      <c r="I1074" s="381"/>
      <c r="J1074" s="381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</row>
    <row r="1075" spans="1:26" ht="14.25" customHeight="1" x14ac:dyDescent="0.2">
      <c r="A1075" s="326"/>
      <c r="B1075" s="326"/>
      <c r="C1075" s="371"/>
      <c r="D1075" s="376"/>
      <c r="E1075" s="371"/>
      <c r="F1075" s="327"/>
      <c r="G1075" s="371"/>
      <c r="H1075" s="371"/>
      <c r="I1075" s="381"/>
      <c r="J1075" s="381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</row>
    <row r="1076" spans="1:26" ht="14.25" customHeight="1" x14ac:dyDescent="0.2">
      <c r="A1076" s="326"/>
      <c r="B1076" s="326"/>
      <c r="C1076" s="371"/>
      <c r="D1076" s="376"/>
      <c r="E1076" s="371"/>
      <c r="F1076" s="327"/>
      <c r="G1076" s="371"/>
      <c r="H1076" s="371"/>
      <c r="I1076" s="381"/>
      <c r="J1076" s="381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</row>
    <row r="1077" spans="1:26" ht="14.25" customHeight="1" x14ac:dyDescent="0.2">
      <c r="A1077" s="326"/>
      <c r="B1077" s="326"/>
      <c r="C1077" s="371"/>
      <c r="D1077" s="376"/>
      <c r="E1077" s="371"/>
      <c r="F1077" s="327"/>
      <c r="G1077" s="371"/>
      <c r="H1077" s="371"/>
      <c r="I1077" s="381"/>
      <c r="J1077" s="381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</row>
    <row r="1078" spans="1:26" ht="14.25" customHeight="1" x14ac:dyDescent="0.2">
      <c r="A1078" s="326"/>
      <c r="B1078" s="326"/>
      <c r="C1078" s="371"/>
      <c r="D1078" s="376"/>
      <c r="E1078" s="371"/>
      <c r="F1078" s="327"/>
      <c r="G1078" s="371"/>
      <c r="H1078" s="371"/>
      <c r="I1078" s="381"/>
      <c r="J1078" s="381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</row>
    <row r="1079" spans="1:26" ht="14.25" customHeight="1" x14ac:dyDescent="0.2">
      <c r="A1079" s="326"/>
      <c r="B1079" s="326"/>
      <c r="C1079" s="371"/>
      <c r="D1079" s="376"/>
      <c r="E1079" s="371"/>
      <c r="F1079" s="327"/>
      <c r="G1079" s="371"/>
      <c r="H1079" s="371"/>
      <c r="I1079" s="381"/>
      <c r="J1079" s="381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</row>
    <row r="1080" spans="1:26" ht="14.25" customHeight="1" x14ac:dyDescent="0.2">
      <c r="A1080" s="326"/>
      <c r="B1080" s="326"/>
      <c r="C1080" s="371"/>
      <c r="D1080" s="376"/>
      <c r="E1080" s="371"/>
      <c r="F1080" s="327"/>
      <c r="G1080" s="371"/>
      <c r="H1080" s="371"/>
      <c r="I1080" s="381"/>
      <c r="J1080" s="381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</row>
    <row r="1081" spans="1:26" ht="14.25" customHeight="1" x14ac:dyDescent="0.2">
      <c r="A1081" s="326"/>
      <c r="B1081" s="326"/>
      <c r="C1081" s="371"/>
      <c r="D1081" s="376"/>
      <c r="E1081" s="371"/>
      <c r="F1081" s="327"/>
      <c r="G1081" s="371"/>
      <c r="H1081" s="371"/>
      <c r="I1081" s="381"/>
      <c r="J1081" s="381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</row>
    <row r="1082" spans="1:26" ht="14.25" customHeight="1" x14ac:dyDescent="0.2">
      <c r="A1082" s="326"/>
      <c r="B1082" s="326"/>
      <c r="C1082" s="371"/>
      <c r="D1082" s="376"/>
      <c r="E1082" s="371"/>
      <c r="F1082" s="327"/>
      <c r="G1082" s="371"/>
      <c r="H1082" s="371"/>
      <c r="I1082" s="381"/>
      <c r="J1082" s="381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</row>
    <row r="1083" spans="1:26" ht="14.25" customHeight="1" x14ac:dyDescent="0.2">
      <c r="A1083" s="326"/>
      <c r="B1083" s="326"/>
      <c r="C1083" s="371"/>
      <c r="D1083" s="376"/>
      <c r="E1083" s="371"/>
      <c r="F1083" s="327"/>
      <c r="G1083" s="371"/>
      <c r="H1083" s="371"/>
      <c r="I1083" s="381"/>
      <c r="J1083" s="381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</row>
    <row r="1084" spans="1:26" ht="14.25" customHeight="1" x14ac:dyDescent="0.2">
      <c r="A1084" s="326"/>
      <c r="B1084" s="326"/>
      <c r="C1084" s="371"/>
      <c r="D1084" s="376"/>
      <c r="E1084" s="371"/>
      <c r="F1084" s="327"/>
      <c r="G1084" s="371"/>
      <c r="H1084" s="371"/>
      <c r="I1084" s="381"/>
      <c r="J1084" s="381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</row>
    <row r="1085" spans="1:26" ht="14.25" customHeight="1" x14ac:dyDescent="0.2">
      <c r="A1085" s="326"/>
      <c r="B1085" s="326"/>
      <c r="C1085" s="371"/>
      <c r="D1085" s="376"/>
      <c r="E1085" s="371"/>
      <c r="F1085" s="327"/>
      <c r="G1085" s="371"/>
      <c r="H1085" s="371"/>
      <c r="I1085" s="381"/>
      <c r="J1085" s="381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</row>
    <row r="1086" spans="1:26" ht="14.25" customHeight="1" x14ac:dyDescent="0.2">
      <c r="A1086" s="326"/>
      <c r="B1086" s="326"/>
      <c r="C1086" s="371"/>
      <c r="D1086" s="376"/>
      <c r="E1086" s="371"/>
      <c r="F1086" s="327"/>
      <c r="G1086" s="371"/>
      <c r="H1086" s="371"/>
      <c r="I1086" s="381"/>
      <c r="J1086" s="381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</row>
    <row r="1087" spans="1:26" ht="14.25" customHeight="1" x14ac:dyDescent="0.2">
      <c r="A1087" s="326"/>
      <c r="B1087" s="326"/>
      <c r="C1087" s="371"/>
      <c r="D1087" s="376"/>
      <c r="E1087" s="371"/>
      <c r="F1087" s="327"/>
      <c r="G1087" s="371"/>
      <c r="H1087" s="371"/>
      <c r="I1087" s="381"/>
      <c r="J1087" s="381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</row>
    <row r="1088" spans="1:26" ht="14.25" customHeight="1" x14ac:dyDescent="0.2">
      <c r="A1088" s="326"/>
      <c r="B1088" s="326"/>
      <c r="C1088" s="371"/>
      <c r="D1088" s="376"/>
      <c r="E1088" s="371"/>
      <c r="F1088" s="327"/>
      <c r="G1088" s="371"/>
      <c r="H1088" s="371"/>
      <c r="I1088" s="381"/>
      <c r="J1088" s="381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</row>
    <row r="1089" spans="1:26" ht="14.25" customHeight="1" x14ac:dyDescent="0.2">
      <c r="A1089" s="326"/>
      <c r="B1089" s="326"/>
      <c r="C1089" s="371"/>
      <c r="D1089" s="376"/>
      <c r="E1089" s="371"/>
      <c r="F1089" s="327"/>
      <c r="G1089" s="371"/>
      <c r="H1089" s="371"/>
      <c r="I1089" s="381"/>
      <c r="J1089" s="381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</row>
    <row r="1090" spans="1:26" ht="14.25" customHeight="1" x14ac:dyDescent="0.2">
      <c r="A1090" s="326"/>
      <c r="B1090" s="326"/>
      <c r="C1090" s="371"/>
      <c r="D1090" s="376"/>
      <c r="E1090" s="371"/>
      <c r="F1090" s="327"/>
      <c r="G1090" s="371"/>
      <c r="H1090" s="371"/>
      <c r="I1090" s="381"/>
      <c r="J1090" s="381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</row>
    <row r="1091" spans="1:26" ht="14.25" customHeight="1" x14ac:dyDescent="0.2">
      <c r="A1091" s="326"/>
      <c r="B1091" s="326"/>
      <c r="C1091" s="371"/>
      <c r="D1091" s="376"/>
      <c r="E1091" s="371"/>
      <c r="F1091" s="327"/>
      <c r="G1091" s="371"/>
      <c r="H1091" s="371"/>
      <c r="I1091" s="381"/>
      <c r="J1091" s="381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</row>
    <row r="1092" spans="1:26" ht="14.25" customHeight="1" x14ac:dyDescent="0.2">
      <c r="A1092" s="326"/>
      <c r="B1092" s="326"/>
      <c r="C1092" s="371"/>
      <c r="D1092" s="376"/>
      <c r="E1092" s="371"/>
      <c r="F1092" s="327"/>
      <c r="G1092" s="371"/>
      <c r="H1092" s="371"/>
      <c r="I1092" s="381"/>
      <c r="J1092" s="381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</row>
    <row r="1093" spans="1:26" ht="14.25" customHeight="1" x14ac:dyDescent="0.2">
      <c r="A1093" s="326"/>
      <c r="B1093" s="326"/>
      <c r="C1093" s="371"/>
      <c r="D1093" s="376"/>
      <c r="E1093" s="371"/>
      <c r="F1093" s="327"/>
      <c r="G1093" s="371"/>
      <c r="H1093" s="371"/>
      <c r="I1093" s="381"/>
      <c r="J1093" s="381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</row>
    <row r="1094" spans="1:26" ht="14.25" customHeight="1" x14ac:dyDescent="0.2">
      <c r="A1094" s="326"/>
      <c r="B1094" s="326"/>
      <c r="C1094" s="371"/>
      <c r="D1094" s="376"/>
      <c r="E1094" s="371"/>
      <c r="F1094" s="327"/>
      <c r="G1094" s="371"/>
      <c r="H1094" s="371"/>
      <c r="I1094" s="381"/>
      <c r="J1094" s="381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</row>
    <row r="1095" spans="1:26" ht="14.25" customHeight="1" x14ac:dyDescent="0.2">
      <c r="A1095" s="326"/>
      <c r="B1095" s="326"/>
      <c r="C1095" s="371"/>
      <c r="D1095" s="376"/>
      <c r="E1095" s="371"/>
      <c r="F1095" s="327"/>
      <c r="G1095" s="371"/>
      <c r="H1095" s="371"/>
      <c r="I1095" s="381"/>
      <c r="J1095" s="381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</row>
    <row r="1096" spans="1:26" ht="14.25" customHeight="1" x14ac:dyDescent="0.2">
      <c r="A1096" s="326"/>
      <c r="B1096" s="326"/>
      <c r="C1096" s="371"/>
      <c r="D1096" s="376"/>
      <c r="E1096" s="371"/>
      <c r="F1096" s="327"/>
      <c r="G1096" s="371"/>
      <c r="H1096" s="371"/>
      <c r="I1096" s="381"/>
      <c r="J1096" s="381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</row>
    <row r="1097" spans="1:26" ht="14.25" customHeight="1" x14ac:dyDescent="0.2">
      <c r="A1097" s="326"/>
      <c r="B1097" s="326"/>
      <c r="C1097" s="371"/>
      <c r="D1097" s="376"/>
      <c r="E1097" s="371"/>
      <c r="F1097" s="327"/>
      <c r="G1097" s="371"/>
      <c r="H1097" s="371"/>
      <c r="I1097" s="381"/>
      <c r="J1097" s="381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</row>
    <row r="1098" spans="1:26" ht="14.25" customHeight="1" x14ac:dyDescent="0.2">
      <c r="A1098" s="326"/>
      <c r="B1098" s="326"/>
      <c r="C1098" s="371"/>
      <c r="D1098" s="376"/>
      <c r="E1098" s="371"/>
      <c r="F1098" s="327"/>
      <c r="G1098" s="371"/>
      <c r="H1098" s="371"/>
      <c r="I1098" s="381"/>
      <c r="J1098" s="381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</row>
  </sheetData>
  <mergeCells count="15">
    <mergeCell ref="B128:D128"/>
    <mergeCell ref="E128:J128"/>
    <mergeCell ref="B135:C135"/>
    <mergeCell ref="B136:C136"/>
    <mergeCell ref="H2:J2"/>
    <mergeCell ref="B4:J4"/>
    <mergeCell ref="B5:J5"/>
    <mergeCell ref="B6:J6"/>
    <mergeCell ref="B7:J7"/>
    <mergeCell ref="B9:D9"/>
    <mergeCell ref="E9:J9"/>
    <mergeCell ref="B119:C119"/>
    <mergeCell ref="B120:D120"/>
    <mergeCell ref="E120:J120"/>
    <mergeCell ref="B127:C12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Microsoft Office User</cp:lastModifiedBy>
  <cp:lastPrinted>2025-10-16T07:00:11Z</cp:lastPrinted>
  <dcterms:created xsi:type="dcterms:W3CDTF">2020-11-14T13:09:40Z</dcterms:created>
  <dcterms:modified xsi:type="dcterms:W3CDTF">2025-11-05T12:38:27Z</dcterms:modified>
</cp:coreProperties>
</file>