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avbuh\Desktop\"/>
    </mc:Choice>
  </mc:AlternateContent>
  <bookViews>
    <workbookView xWindow="0" yWindow="0" windowWidth="28800" windowHeight="13500" activeTab="1"/>
  </bookViews>
  <sheets>
    <sheet name="Фінансування" sheetId="1" r:id="rId1"/>
    <sheet name="Кошторис  витрат" sheetId="2" r:id="rId2"/>
  </sheets>
  <calcPr calcId="162913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Z103" i="2" l="1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Z30" i="2"/>
  <c r="Y30" i="2"/>
  <c r="X30" i="2"/>
  <c r="V30" i="2"/>
  <c r="S30" i="2"/>
  <c r="P30" i="2"/>
  <c r="M30" i="2"/>
  <c r="W30" i="2" s="1"/>
  <c r="Z16" i="2"/>
  <c r="Z17" i="2"/>
  <c r="Z18" i="2"/>
  <c r="Z19" i="2"/>
  <c r="Z20" i="2"/>
  <c r="Z21" i="2"/>
  <c r="Y16" i="2"/>
  <c r="Y17" i="2"/>
  <c r="Y18" i="2"/>
  <c r="Y19" i="2"/>
  <c r="Y20" i="2"/>
  <c r="Y21" i="2"/>
  <c r="X16" i="2"/>
  <c r="X17" i="2"/>
  <c r="X18" i="2"/>
  <c r="X19" i="2"/>
  <c r="X20" i="2"/>
  <c r="X21" i="2"/>
  <c r="W16" i="2"/>
  <c r="W17" i="2"/>
  <c r="W18" i="2"/>
  <c r="W19" i="2"/>
  <c r="W20" i="2"/>
  <c r="W21" i="2"/>
  <c r="V16" i="2"/>
  <c r="V17" i="2"/>
  <c r="V18" i="2"/>
  <c r="V19" i="2"/>
  <c r="V20" i="2"/>
  <c r="V21" i="2"/>
  <c r="S16" i="2"/>
  <c r="S17" i="2"/>
  <c r="S18" i="2"/>
  <c r="S19" i="2"/>
  <c r="S20" i="2"/>
  <c r="S21" i="2"/>
  <c r="P16" i="2"/>
  <c r="P17" i="2"/>
  <c r="P18" i="2"/>
  <c r="P19" i="2"/>
  <c r="P20" i="2"/>
  <c r="P21" i="2"/>
  <c r="M16" i="2"/>
  <c r="M17" i="2"/>
  <c r="M18" i="2"/>
  <c r="M19" i="2"/>
  <c r="M20" i="2"/>
  <c r="M21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M130" i="2"/>
  <c r="J57" i="2" l="1"/>
  <c r="J30" i="2" l="1"/>
  <c r="J103" i="2" l="1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G103" i="2" l="1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30" i="2" l="1"/>
  <c r="J16" i="2"/>
  <c r="J17" i="2"/>
  <c r="J18" i="2"/>
  <c r="J19" i="2"/>
  <c r="J20" i="2"/>
  <c r="J21" i="2"/>
  <c r="G21" i="2"/>
  <c r="G20" i="2"/>
  <c r="G19" i="2"/>
  <c r="G18" i="2"/>
  <c r="G16" i="2"/>
  <c r="G17" i="2"/>
  <c r="A5" i="2" l="1"/>
  <c r="V208" i="2" l="1"/>
  <c r="S208" i="2"/>
  <c r="P208" i="2"/>
  <c r="M208" i="2"/>
  <c r="J208" i="2"/>
  <c r="G208" i="2"/>
  <c r="V207" i="2"/>
  <c r="S207" i="2"/>
  <c r="P207" i="2"/>
  <c r="M207" i="2"/>
  <c r="J207" i="2"/>
  <c r="X207" i="2" s="1"/>
  <c r="G207" i="2"/>
  <c r="V206" i="2"/>
  <c r="S206" i="2"/>
  <c r="P206" i="2"/>
  <c r="M206" i="2"/>
  <c r="J206" i="2"/>
  <c r="G206" i="2"/>
  <c r="V205" i="2"/>
  <c r="S205" i="2"/>
  <c r="P205" i="2"/>
  <c r="M205" i="2"/>
  <c r="J205" i="2"/>
  <c r="G205" i="2"/>
  <c r="V204" i="2"/>
  <c r="S204" i="2"/>
  <c r="P204" i="2"/>
  <c r="M204" i="2"/>
  <c r="J204" i="2"/>
  <c r="G204" i="2"/>
  <c r="V203" i="2"/>
  <c r="S203" i="2"/>
  <c r="P203" i="2"/>
  <c r="M203" i="2"/>
  <c r="J203" i="2"/>
  <c r="X203" i="2" s="1"/>
  <c r="G203" i="2"/>
  <c r="V202" i="2"/>
  <c r="S202" i="2"/>
  <c r="P202" i="2"/>
  <c r="M202" i="2"/>
  <c r="J202" i="2"/>
  <c r="G202" i="2"/>
  <c r="V201" i="2"/>
  <c r="S201" i="2"/>
  <c r="P201" i="2"/>
  <c r="M201" i="2"/>
  <c r="J201" i="2"/>
  <c r="G201" i="2"/>
  <c r="T200" i="2"/>
  <c r="Q200" i="2"/>
  <c r="N200" i="2"/>
  <c r="K200" i="2"/>
  <c r="H200" i="2"/>
  <c r="E200" i="2"/>
  <c r="V199" i="2"/>
  <c r="S199" i="2"/>
  <c r="P199" i="2"/>
  <c r="M199" i="2"/>
  <c r="J199" i="2"/>
  <c r="G199" i="2"/>
  <c r="V198" i="2"/>
  <c r="S198" i="2"/>
  <c r="P198" i="2"/>
  <c r="M198" i="2"/>
  <c r="J198" i="2"/>
  <c r="G198" i="2"/>
  <c r="V197" i="2"/>
  <c r="S197" i="2"/>
  <c r="P197" i="2"/>
  <c r="M197" i="2"/>
  <c r="J197" i="2"/>
  <c r="G197" i="2"/>
  <c r="T196" i="2"/>
  <c r="Q196" i="2"/>
  <c r="N196" i="2"/>
  <c r="K196" i="2"/>
  <c r="H196" i="2"/>
  <c r="E196" i="2"/>
  <c r="V195" i="2"/>
  <c r="S195" i="2"/>
  <c r="P195" i="2"/>
  <c r="M195" i="2"/>
  <c r="J195" i="2"/>
  <c r="X195" i="2" s="1"/>
  <c r="G195" i="2"/>
  <c r="V194" i="2"/>
  <c r="S194" i="2"/>
  <c r="P194" i="2"/>
  <c r="M194" i="2"/>
  <c r="J194" i="2"/>
  <c r="G194" i="2"/>
  <c r="V193" i="2"/>
  <c r="S193" i="2"/>
  <c r="P193" i="2"/>
  <c r="M193" i="2"/>
  <c r="J193" i="2"/>
  <c r="G193" i="2"/>
  <c r="V192" i="2"/>
  <c r="S192" i="2"/>
  <c r="P192" i="2"/>
  <c r="M192" i="2"/>
  <c r="J192" i="2"/>
  <c r="G192" i="2"/>
  <c r="T191" i="2"/>
  <c r="Q191" i="2"/>
  <c r="N191" i="2"/>
  <c r="K191" i="2"/>
  <c r="H191" i="2"/>
  <c r="E191" i="2"/>
  <c r="V190" i="2"/>
  <c r="S190" i="2"/>
  <c r="P190" i="2"/>
  <c r="M190" i="2"/>
  <c r="J190" i="2"/>
  <c r="G190" i="2"/>
  <c r="V189" i="2"/>
  <c r="S189" i="2"/>
  <c r="P189" i="2"/>
  <c r="M189" i="2"/>
  <c r="J189" i="2"/>
  <c r="G189" i="2"/>
  <c r="V188" i="2"/>
  <c r="S188" i="2"/>
  <c r="P188" i="2"/>
  <c r="M188" i="2"/>
  <c r="J188" i="2"/>
  <c r="G188" i="2"/>
  <c r="V187" i="2"/>
  <c r="S187" i="2"/>
  <c r="P187" i="2"/>
  <c r="M187" i="2"/>
  <c r="J187" i="2"/>
  <c r="X187" i="2" s="1"/>
  <c r="G187" i="2"/>
  <c r="T186" i="2"/>
  <c r="Q186" i="2"/>
  <c r="N186" i="2"/>
  <c r="K186" i="2"/>
  <c r="H186" i="2"/>
  <c r="E186" i="2"/>
  <c r="T184" i="2"/>
  <c r="Q184" i="2"/>
  <c r="N184" i="2"/>
  <c r="K184" i="2"/>
  <c r="H184" i="2"/>
  <c r="E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V180" i="2"/>
  <c r="S180" i="2"/>
  <c r="P180" i="2"/>
  <c r="M180" i="2"/>
  <c r="M184" i="2" s="1"/>
  <c r="J180" i="2"/>
  <c r="G180" i="2"/>
  <c r="T178" i="2"/>
  <c r="Q178" i="2"/>
  <c r="N178" i="2"/>
  <c r="K178" i="2"/>
  <c r="H178" i="2"/>
  <c r="E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T174" i="2"/>
  <c r="Q174" i="2"/>
  <c r="N174" i="2"/>
  <c r="K174" i="2"/>
  <c r="H174" i="2"/>
  <c r="E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T167" i="2"/>
  <c r="Q167" i="2"/>
  <c r="N167" i="2"/>
  <c r="K167" i="2"/>
  <c r="H167" i="2"/>
  <c r="E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T160" i="2"/>
  <c r="Q160" i="2"/>
  <c r="N160" i="2"/>
  <c r="K160" i="2"/>
  <c r="H160" i="2"/>
  <c r="E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T135" i="2"/>
  <c r="Q135" i="2"/>
  <c r="N135" i="2"/>
  <c r="K135" i="2"/>
  <c r="H135" i="2"/>
  <c r="E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G131" i="2" s="1"/>
  <c r="T131" i="2"/>
  <c r="Q131" i="2"/>
  <c r="N131" i="2"/>
  <c r="K131" i="2"/>
  <c r="H131" i="2"/>
  <c r="E131" i="2"/>
  <c r="V102" i="2"/>
  <c r="S102" i="2"/>
  <c r="P102" i="2"/>
  <c r="J102" i="2"/>
  <c r="G102" i="2"/>
  <c r="T101" i="2"/>
  <c r="Q101" i="2"/>
  <c r="N101" i="2"/>
  <c r="H101" i="2"/>
  <c r="E101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S96" i="2"/>
  <c r="P96" i="2"/>
  <c r="M96" i="2"/>
  <c r="J96" i="2"/>
  <c r="G96" i="2"/>
  <c r="T95" i="2"/>
  <c r="Q95" i="2"/>
  <c r="N95" i="2"/>
  <c r="K95" i="2"/>
  <c r="H95" i="2"/>
  <c r="E95" i="2"/>
  <c r="V94" i="2"/>
  <c r="S94" i="2"/>
  <c r="P94" i="2"/>
  <c r="M94" i="2"/>
  <c r="J94" i="2"/>
  <c r="G94" i="2"/>
  <c r="V93" i="2"/>
  <c r="S93" i="2"/>
  <c r="P93" i="2"/>
  <c r="M93" i="2"/>
  <c r="J93" i="2"/>
  <c r="G93" i="2"/>
  <c r="V92" i="2"/>
  <c r="S92" i="2"/>
  <c r="P92" i="2"/>
  <c r="M92" i="2"/>
  <c r="J92" i="2"/>
  <c r="G92" i="2"/>
  <c r="T91" i="2"/>
  <c r="Q91" i="2"/>
  <c r="N91" i="2"/>
  <c r="K91" i="2"/>
  <c r="H91" i="2"/>
  <c r="E91" i="2"/>
  <c r="V90" i="2"/>
  <c r="S90" i="2"/>
  <c r="P90" i="2"/>
  <c r="M90" i="2"/>
  <c r="J90" i="2"/>
  <c r="G90" i="2"/>
  <c r="V89" i="2"/>
  <c r="S89" i="2"/>
  <c r="P89" i="2"/>
  <c r="M89" i="2"/>
  <c r="J89" i="2"/>
  <c r="G89" i="2"/>
  <c r="V88" i="2"/>
  <c r="S88" i="2"/>
  <c r="P88" i="2"/>
  <c r="M88" i="2"/>
  <c r="J88" i="2"/>
  <c r="G88" i="2"/>
  <c r="T87" i="2"/>
  <c r="Q87" i="2"/>
  <c r="N87" i="2"/>
  <c r="K87" i="2"/>
  <c r="H87" i="2"/>
  <c r="E87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80" i="2"/>
  <c r="S80" i="2"/>
  <c r="P80" i="2"/>
  <c r="M80" i="2"/>
  <c r="J80" i="2"/>
  <c r="G80" i="2"/>
  <c r="V79" i="2"/>
  <c r="S79" i="2"/>
  <c r="P79" i="2"/>
  <c r="M79" i="2"/>
  <c r="J79" i="2"/>
  <c r="G79" i="2"/>
  <c r="V78" i="2"/>
  <c r="S78" i="2"/>
  <c r="P78" i="2"/>
  <c r="M78" i="2"/>
  <c r="J78" i="2"/>
  <c r="G78" i="2"/>
  <c r="T77" i="2"/>
  <c r="Q77" i="2"/>
  <c r="N77" i="2"/>
  <c r="K77" i="2"/>
  <c r="H77" i="2"/>
  <c r="E77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P74" i="2"/>
  <c r="M74" i="2"/>
  <c r="J74" i="2"/>
  <c r="G74" i="2"/>
  <c r="T73" i="2"/>
  <c r="Q73" i="2"/>
  <c r="N73" i="2"/>
  <c r="K73" i="2"/>
  <c r="H73" i="2"/>
  <c r="E73" i="2"/>
  <c r="V72" i="2"/>
  <c r="S72" i="2"/>
  <c r="P72" i="2"/>
  <c r="M72" i="2"/>
  <c r="J72" i="2"/>
  <c r="G72" i="2"/>
  <c r="V71" i="2"/>
  <c r="S71" i="2"/>
  <c r="P71" i="2"/>
  <c r="M71" i="2"/>
  <c r="J71" i="2"/>
  <c r="G71" i="2"/>
  <c r="V70" i="2"/>
  <c r="S70" i="2"/>
  <c r="P70" i="2"/>
  <c r="M70" i="2"/>
  <c r="J70" i="2"/>
  <c r="G70" i="2"/>
  <c r="T69" i="2"/>
  <c r="Q69" i="2"/>
  <c r="N69" i="2"/>
  <c r="K69" i="2"/>
  <c r="H69" i="2"/>
  <c r="E69" i="2"/>
  <c r="V68" i="2"/>
  <c r="S68" i="2"/>
  <c r="P68" i="2"/>
  <c r="M68" i="2"/>
  <c r="J68" i="2"/>
  <c r="G68" i="2"/>
  <c r="V67" i="2"/>
  <c r="S67" i="2"/>
  <c r="P67" i="2"/>
  <c r="M67" i="2"/>
  <c r="J67" i="2"/>
  <c r="G67" i="2"/>
  <c r="V66" i="2"/>
  <c r="S66" i="2"/>
  <c r="P66" i="2"/>
  <c r="M66" i="2"/>
  <c r="J66" i="2"/>
  <c r="G66" i="2"/>
  <c r="T65" i="2"/>
  <c r="Q65" i="2"/>
  <c r="N65" i="2"/>
  <c r="K65" i="2"/>
  <c r="H65" i="2"/>
  <c r="E65" i="2"/>
  <c r="V62" i="2"/>
  <c r="S62" i="2"/>
  <c r="P62" i="2"/>
  <c r="M62" i="2"/>
  <c r="V61" i="2"/>
  <c r="S61" i="2"/>
  <c r="P61" i="2"/>
  <c r="M61" i="2"/>
  <c r="T60" i="2"/>
  <c r="Q60" i="2"/>
  <c r="N60" i="2"/>
  <c r="N63" i="2" s="1"/>
  <c r="K60" i="2"/>
  <c r="V59" i="2"/>
  <c r="S59" i="2"/>
  <c r="P59" i="2"/>
  <c r="M59" i="2"/>
  <c r="J59" i="2"/>
  <c r="G59" i="2"/>
  <c r="V58" i="2"/>
  <c r="S58" i="2"/>
  <c r="P58" i="2"/>
  <c r="M58" i="2"/>
  <c r="J58" i="2"/>
  <c r="G58" i="2"/>
  <c r="V57" i="2"/>
  <c r="S57" i="2"/>
  <c r="P57" i="2"/>
  <c r="M57" i="2"/>
  <c r="G57" i="2"/>
  <c r="T56" i="2"/>
  <c r="Q56" i="2"/>
  <c r="N56" i="2"/>
  <c r="K56" i="2"/>
  <c r="H56" i="2"/>
  <c r="H63" i="2" s="1"/>
  <c r="E56" i="2"/>
  <c r="E63" i="2" s="1"/>
  <c r="V53" i="2"/>
  <c r="S53" i="2"/>
  <c r="P53" i="2"/>
  <c r="M53" i="2"/>
  <c r="J53" i="2"/>
  <c r="G53" i="2"/>
  <c r="V52" i="2"/>
  <c r="S52" i="2"/>
  <c r="P52" i="2"/>
  <c r="M52" i="2"/>
  <c r="J52" i="2"/>
  <c r="G52" i="2"/>
  <c r="V51" i="2"/>
  <c r="S51" i="2"/>
  <c r="P51" i="2"/>
  <c r="M51" i="2"/>
  <c r="J51" i="2"/>
  <c r="G51" i="2"/>
  <c r="T50" i="2"/>
  <c r="Q50" i="2"/>
  <c r="N50" i="2"/>
  <c r="K50" i="2"/>
  <c r="H50" i="2"/>
  <c r="E50" i="2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S47" i="2"/>
  <c r="P47" i="2"/>
  <c r="M47" i="2"/>
  <c r="J47" i="2"/>
  <c r="G47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V43" i="2"/>
  <c r="S43" i="2"/>
  <c r="P43" i="2"/>
  <c r="M43" i="2"/>
  <c r="J43" i="2"/>
  <c r="G43" i="2"/>
  <c r="T42" i="2"/>
  <c r="Q42" i="2"/>
  <c r="N42" i="2"/>
  <c r="K42" i="2"/>
  <c r="H42" i="2"/>
  <c r="E42" i="2"/>
  <c r="V39" i="2"/>
  <c r="S39" i="2"/>
  <c r="P39" i="2"/>
  <c r="M39" i="2"/>
  <c r="J39" i="2"/>
  <c r="G39" i="2"/>
  <c r="V38" i="2"/>
  <c r="S38" i="2"/>
  <c r="P38" i="2"/>
  <c r="M38" i="2"/>
  <c r="J38" i="2"/>
  <c r="G38" i="2"/>
  <c r="V37" i="2"/>
  <c r="S37" i="2"/>
  <c r="P37" i="2"/>
  <c r="M37" i="2"/>
  <c r="J37" i="2"/>
  <c r="G37" i="2"/>
  <c r="T36" i="2"/>
  <c r="Q36" i="2"/>
  <c r="N36" i="2"/>
  <c r="K36" i="2"/>
  <c r="H36" i="2"/>
  <c r="E36" i="2"/>
  <c r="V31" i="2"/>
  <c r="S31" i="2"/>
  <c r="P31" i="2"/>
  <c r="M31" i="2"/>
  <c r="J31" i="2"/>
  <c r="G31" i="2"/>
  <c r="V29" i="2"/>
  <c r="S29" i="2"/>
  <c r="P29" i="2"/>
  <c r="M29" i="2"/>
  <c r="J29" i="2"/>
  <c r="G29" i="2"/>
  <c r="V28" i="2"/>
  <c r="S28" i="2"/>
  <c r="P28" i="2"/>
  <c r="M28" i="2"/>
  <c r="J28" i="2"/>
  <c r="G28" i="2"/>
  <c r="T27" i="2"/>
  <c r="Q27" i="2"/>
  <c r="N27" i="2"/>
  <c r="K27" i="2"/>
  <c r="H27" i="2"/>
  <c r="E27" i="2"/>
  <c r="V26" i="2"/>
  <c r="S26" i="2"/>
  <c r="P26" i="2"/>
  <c r="M26" i="2"/>
  <c r="J26" i="2"/>
  <c r="G26" i="2"/>
  <c r="V25" i="2"/>
  <c r="S25" i="2"/>
  <c r="P25" i="2"/>
  <c r="M25" i="2"/>
  <c r="J25" i="2"/>
  <c r="G25" i="2"/>
  <c r="V24" i="2"/>
  <c r="S24" i="2"/>
  <c r="P24" i="2"/>
  <c r="M24" i="2"/>
  <c r="J24" i="2"/>
  <c r="G24" i="2"/>
  <c r="T23" i="2"/>
  <c r="Q23" i="2"/>
  <c r="N23" i="2"/>
  <c r="K23" i="2"/>
  <c r="H23" i="2"/>
  <c r="E23" i="2"/>
  <c r="V22" i="2"/>
  <c r="S22" i="2"/>
  <c r="P22" i="2"/>
  <c r="M22" i="2"/>
  <c r="J22" i="2"/>
  <c r="G22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4" i="2"/>
  <c r="A3" i="2"/>
  <c r="A2" i="2"/>
  <c r="J30" i="1"/>
  <c r="H30" i="1"/>
  <c r="G30" i="1"/>
  <c r="F30" i="1"/>
  <c r="E30" i="1"/>
  <c r="D30" i="1"/>
  <c r="J29" i="1"/>
  <c r="N29" i="1" s="1"/>
  <c r="J28" i="1"/>
  <c r="J27" i="1"/>
  <c r="W206" i="2" l="1"/>
  <c r="X194" i="2"/>
  <c r="W195" i="2"/>
  <c r="Y195" i="2" s="1"/>
  <c r="Z195" i="2" s="1"/>
  <c r="W207" i="2"/>
  <c r="X138" i="2"/>
  <c r="M65" i="2"/>
  <c r="M73" i="2"/>
  <c r="M85" i="2" s="1"/>
  <c r="M77" i="2"/>
  <c r="M81" i="2"/>
  <c r="M87" i="2"/>
  <c r="M135" i="2"/>
  <c r="S167" i="2"/>
  <c r="S186" i="2"/>
  <c r="S191" i="2"/>
  <c r="W194" i="2"/>
  <c r="Y194" i="2" s="1"/>
  <c r="Z194" i="2" s="1"/>
  <c r="P131" i="2"/>
  <c r="M160" i="2"/>
  <c r="P135" i="2"/>
  <c r="P36" i="2"/>
  <c r="P91" i="2"/>
  <c r="E54" i="2"/>
  <c r="G135" i="2"/>
  <c r="X159" i="2"/>
  <c r="V167" i="2"/>
  <c r="V184" i="2"/>
  <c r="M191" i="2"/>
  <c r="X137" i="2"/>
  <c r="W141" i="2"/>
  <c r="W147" i="2"/>
  <c r="W158" i="2"/>
  <c r="W165" i="2"/>
  <c r="W166" i="2"/>
  <c r="G174" i="2"/>
  <c r="W171" i="2"/>
  <c r="G178" i="2"/>
  <c r="W181" i="2"/>
  <c r="W188" i="2"/>
  <c r="X143" i="2"/>
  <c r="X158" i="2"/>
  <c r="X163" i="2"/>
  <c r="X176" i="2"/>
  <c r="X181" i="2"/>
  <c r="X188" i="2"/>
  <c r="Y188" i="2" s="1"/>
  <c r="Z188" i="2" s="1"/>
  <c r="T85" i="2"/>
  <c r="T139" i="2"/>
  <c r="P160" i="2"/>
  <c r="W134" i="2"/>
  <c r="V65" i="2"/>
  <c r="V69" i="2"/>
  <c r="X82" i="2"/>
  <c r="X92" i="2"/>
  <c r="X94" i="2"/>
  <c r="X98" i="2"/>
  <c r="X102" i="2"/>
  <c r="X59" i="2"/>
  <c r="G46" i="2"/>
  <c r="P65" i="2"/>
  <c r="X44" i="2"/>
  <c r="M42" i="2"/>
  <c r="P42" i="2"/>
  <c r="P95" i="2"/>
  <c r="W62" i="2"/>
  <c r="M60" i="2"/>
  <c r="X83" i="2"/>
  <c r="X93" i="2"/>
  <c r="V101" i="2"/>
  <c r="W76" i="2"/>
  <c r="G81" i="2"/>
  <c r="W84" i="2"/>
  <c r="G91" i="2"/>
  <c r="W94" i="2"/>
  <c r="G101" i="2"/>
  <c r="X97" i="2"/>
  <c r="W133" i="2"/>
  <c r="N139" i="2"/>
  <c r="J152" i="2"/>
  <c r="G196" i="2"/>
  <c r="M69" i="2"/>
  <c r="S184" i="2"/>
  <c r="W156" i="2"/>
  <c r="X29" i="2"/>
  <c r="P87" i="2"/>
  <c r="W205" i="2"/>
  <c r="G23" i="2"/>
  <c r="E34" i="2" s="1"/>
  <c r="G34" i="2" s="1"/>
  <c r="T54" i="2"/>
  <c r="T63" i="2"/>
  <c r="V56" i="2"/>
  <c r="X80" i="2"/>
  <c r="X84" i="2"/>
  <c r="W88" i="2"/>
  <c r="S91" i="2"/>
  <c r="M131" i="2"/>
  <c r="P196" i="2"/>
  <c r="X201" i="2"/>
  <c r="X14" i="2"/>
  <c r="G42" i="2"/>
  <c r="W53" i="2"/>
  <c r="X75" i="2"/>
  <c r="G77" i="2"/>
  <c r="X90" i="2"/>
  <c r="S95" i="2"/>
  <c r="G152" i="2"/>
  <c r="X149" i="2"/>
  <c r="P178" i="2"/>
  <c r="S196" i="2"/>
  <c r="G36" i="2"/>
  <c r="M13" i="2"/>
  <c r="K33" i="2" s="1"/>
  <c r="M33" i="2" s="1"/>
  <c r="X79" i="2"/>
  <c r="G87" i="2"/>
  <c r="V95" i="2"/>
  <c r="X144" i="2"/>
  <c r="X146" i="2"/>
  <c r="W150" i="2"/>
  <c r="W157" i="2"/>
  <c r="Y157" i="2" s="1"/>
  <c r="Z157" i="2" s="1"/>
  <c r="X171" i="2"/>
  <c r="S178" i="2"/>
  <c r="W197" i="2"/>
  <c r="V191" i="2"/>
  <c r="V60" i="2"/>
  <c r="P73" i="2"/>
  <c r="X89" i="2"/>
  <c r="W97" i="2"/>
  <c r="X148" i="2"/>
  <c r="X164" i="2"/>
  <c r="W170" i="2"/>
  <c r="V178" i="2"/>
  <c r="W198" i="2"/>
  <c r="W202" i="2"/>
  <c r="W204" i="2"/>
  <c r="Y204" i="2" s="1"/>
  <c r="Z204" i="2" s="1"/>
  <c r="W66" i="2"/>
  <c r="P81" i="2"/>
  <c r="X142" i="2"/>
  <c r="W172" i="2"/>
  <c r="Y172" i="2" s="1"/>
  <c r="Z172" i="2" s="1"/>
  <c r="W177" i="2"/>
  <c r="W178" i="2" s="1"/>
  <c r="X198" i="2"/>
  <c r="X202" i="2"/>
  <c r="X204" i="2"/>
  <c r="S46" i="2"/>
  <c r="S50" i="2"/>
  <c r="X66" i="2"/>
  <c r="G69" i="2"/>
  <c r="S81" i="2"/>
  <c r="X157" i="2"/>
  <c r="X172" i="2"/>
  <c r="M196" i="2"/>
  <c r="J27" i="2"/>
  <c r="H35" i="2" s="1"/>
  <c r="J35" i="2" s="1"/>
  <c r="W58" i="2"/>
  <c r="P27" i="2"/>
  <c r="N35" i="2" s="1"/>
  <c r="P35" i="2" s="1"/>
  <c r="X52" i="2"/>
  <c r="G50" i="2"/>
  <c r="G56" i="2"/>
  <c r="G63" i="2" s="1"/>
  <c r="W43" i="2"/>
  <c r="X51" i="2"/>
  <c r="M46" i="2"/>
  <c r="P46" i="2"/>
  <c r="X49" i="2"/>
  <c r="X38" i="2"/>
  <c r="V42" i="2"/>
  <c r="W57" i="2"/>
  <c r="W44" i="2"/>
  <c r="W26" i="2"/>
  <c r="M23" i="2"/>
  <c r="K34" i="2" s="1"/>
  <c r="M34" i="2" s="1"/>
  <c r="W25" i="2"/>
  <c r="S23" i="2"/>
  <c r="Q34" i="2" s="1"/>
  <c r="S34" i="2" s="1"/>
  <c r="S27" i="2"/>
  <c r="Q35" i="2" s="1"/>
  <c r="S35" i="2" s="1"/>
  <c r="Y207" i="2"/>
  <c r="Z207" i="2" s="1"/>
  <c r="J23" i="2"/>
  <c r="H34" i="2" s="1"/>
  <c r="J34" i="2" s="1"/>
  <c r="V23" i="2"/>
  <c r="T34" i="2" s="1"/>
  <c r="V34" i="2" s="1"/>
  <c r="W38" i="2"/>
  <c r="Y38" i="2" s="1"/>
  <c r="Z38" i="2" s="1"/>
  <c r="S42" i="2"/>
  <c r="J46" i="2"/>
  <c r="W75" i="2"/>
  <c r="W78" i="2"/>
  <c r="W98" i="2"/>
  <c r="X154" i="2"/>
  <c r="X156" i="2"/>
  <c r="Y156" i="2" s="1"/>
  <c r="Z156" i="2" s="1"/>
  <c r="W164" i="2"/>
  <c r="X173" i="2"/>
  <c r="W176" i="2"/>
  <c r="W187" i="2"/>
  <c r="W189" i="2"/>
  <c r="M200" i="2"/>
  <c r="W203" i="2"/>
  <c r="Y203" i="2" s="1"/>
  <c r="Z203" i="2" s="1"/>
  <c r="M186" i="2"/>
  <c r="X96" i="2"/>
  <c r="W146" i="2"/>
  <c r="S160" i="2"/>
  <c r="W162" i="2"/>
  <c r="P167" i="2"/>
  <c r="W193" i="2"/>
  <c r="X205" i="2"/>
  <c r="J95" i="2"/>
  <c r="Q63" i="2"/>
  <c r="Q139" i="2"/>
  <c r="W148" i="2"/>
  <c r="X162" i="2"/>
  <c r="X170" i="2"/>
  <c r="Y170" i="2" s="1"/>
  <c r="Z170" i="2" s="1"/>
  <c r="E209" i="2"/>
  <c r="W201" i="2"/>
  <c r="P184" i="2"/>
  <c r="M56" i="2"/>
  <c r="S13" i="2"/>
  <c r="Q33" i="2" s="1"/>
  <c r="V13" i="2"/>
  <c r="T33" i="2" s="1"/>
  <c r="M27" i="2"/>
  <c r="K35" i="2" s="1"/>
  <c r="M35" i="2" s="1"/>
  <c r="W31" i="2"/>
  <c r="V36" i="2"/>
  <c r="W48" i="2"/>
  <c r="E85" i="2"/>
  <c r="W68" i="2"/>
  <c r="X70" i="2"/>
  <c r="H85" i="2"/>
  <c r="P101" i="2"/>
  <c r="P139" i="2" s="1"/>
  <c r="V135" i="2"/>
  <c r="M152" i="2"/>
  <c r="W143" i="2"/>
  <c r="X150" i="2"/>
  <c r="W155" i="2"/>
  <c r="W163" i="2"/>
  <c r="V186" i="2"/>
  <c r="H209" i="2"/>
  <c r="K63" i="2"/>
  <c r="X26" i="2"/>
  <c r="X28" i="2"/>
  <c r="W37" i="2"/>
  <c r="W39" i="2"/>
  <c r="G65" i="2"/>
  <c r="S65" i="2"/>
  <c r="W72" i="2"/>
  <c r="W74" i="2"/>
  <c r="J81" i="2"/>
  <c r="J91" i="2"/>
  <c r="V91" i="2"/>
  <c r="S101" i="2"/>
  <c r="W137" i="2"/>
  <c r="P152" i="2"/>
  <c r="X155" i="2"/>
  <c r="V174" i="2"/>
  <c r="W183" i="2"/>
  <c r="G186" i="2"/>
  <c r="K209" i="2"/>
  <c r="J36" i="2"/>
  <c r="H54" i="2"/>
  <c r="V50" i="2"/>
  <c r="X53" i="2"/>
  <c r="J56" i="2"/>
  <c r="J63" i="2" s="1"/>
  <c r="W59" i="2"/>
  <c r="X76" i="2"/>
  <c r="V77" i="2"/>
  <c r="K85" i="2"/>
  <c r="V81" i="2"/>
  <c r="V87" i="2"/>
  <c r="W92" i="2"/>
  <c r="S131" i="2"/>
  <c r="J135" i="2"/>
  <c r="W138" i="2"/>
  <c r="Y138" i="2" s="1"/>
  <c r="Z138" i="2" s="1"/>
  <c r="S152" i="2"/>
  <c r="W145" i="2"/>
  <c r="X165" i="2"/>
  <c r="X183" i="2"/>
  <c r="G191" i="2"/>
  <c r="N209" i="2"/>
  <c r="V27" i="2"/>
  <c r="T35" i="2" s="1"/>
  <c r="V35" i="2" s="1"/>
  <c r="M36" i="2"/>
  <c r="W45" i="2"/>
  <c r="J50" i="2"/>
  <c r="W51" i="2"/>
  <c r="X61" i="2"/>
  <c r="S69" i="2"/>
  <c r="W79" i="2"/>
  <c r="W82" i="2"/>
  <c r="W89" i="2"/>
  <c r="Y89" i="2" s="1"/>
  <c r="Z89" i="2" s="1"/>
  <c r="W93" i="2"/>
  <c r="J101" i="2"/>
  <c r="V152" i="2"/>
  <c r="X145" i="2"/>
  <c r="W159" i="2"/>
  <c r="M167" i="2"/>
  <c r="X169" i="2"/>
  <c r="X177" i="2"/>
  <c r="X178" i="2" s="1"/>
  <c r="W190" i="2"/>
  <c r="Y190" i="2" s="1"/>
  <c r="Z190" i="2" s="1"/>
  <c r="Q209" i="2"/>
  <c r="G27" i="2"/>
  <c r="E35" i="2" s="1"/>
  <c r="G35" i="2" s="1"/>
  <c r="X31" i="2"/>
  <c r="X37" i="2"/>
  <c r="J42" i="2"/>
  <c r="X45" i="2"/>
  <c r="K54" i="2"/>
  <c r="W52" i="2"/>
  <c r="P56" i="2"/>
  <c r="S60" i="2"/>
  <c r="W67" i="2"/>
  <c r="J77" i="2"/>
  <c r="W80" i="2"/>
  <c r="N85" i="2"/>
  <c r="W83" i="2"/>
  <c r="Y83" i="2" s="1"/>
  <c r="Z83" i="2" s="1"/>
  <c r="J87" i="2"/>
  <c r="W90" i="2"/>
  <c r="W96" i="2"/>
  <c r="W149" i="2"/>
  <c r="G167" i="2"/>
  <c r="X166" i="2"/>
  <c r="Y166" i="2" s="1"/>
  <c r="Z166" i="2" s="1"/>
  <c r="M174" i="2"/>
  <c r="M178" i="2"/>
  <c r="P186" i="2"/>
  <c r="X190" i="2"/>
  <c r="T209" i="2"/>
  <c r="W208" i="2"/>
  <c r="Y208" i="2" s="1"/>
  <c r="Z208" i="2" s="1"/>
  <c r="P23" i="2"/>
  <c r="N34" i="2" s="1"/>
  <c r="P34" i="2" s="1"/>
  <c r="S36" i="2"/>
  <c r="V46" i="2"/>
  <c r="N54" i="2"/>
  <c r="X67" i="2"/>
  <c r="W71" i="2"/>
  <c r="S73" i="2"/>
  <c r="M91" i="2"/>
  <c r="X133" i="2"/>
  <c r="E139" i="2"/>
  <c r="W136" i="2"/>
  <c r="W142" i="2"/>
  <c r="X147" i="2"/>
  <c r="Y147" i="2" s="1"/>
  <c r="Z147" i="2" s="1"/>
  <c r="W151" i="2"/>
  <c r="V160" i="2"/>
  <c r="J167" i="2"/>
  <c r="P174" i="2"/>
  <c r="W180" i="2"/>
  <c r="W182" i="2"/>
  <c r="W199" i="2"/>
  <c r="S200" i="2"/>
  <c r="X208" i="2"/>
  <c r="W47" i="2"/>
  <c r="W49" i="2"/>
  <c r="Q54" i="2"/>
  <c r="M50" i="2"/>
  <c r="X71" i="2"/>
  <c r="G73" i="2"/>
  <c r="V73" i="2"/>
  <c r="P77" i="2"/>
  <c r="Q85" i="2"/>
  <c r="M95" i="2"/>
  <c r="H139" i="2"/>
  <c r="X151" i="2"/>
  <c r="W154" i="2"/>
  <c r="S174" i="2"/>
  <c r="W173" i="2"/>
  <c r="X182" i="2"/>
  <c r="X199" i="2"/>
  <c r="X206" i="2"/>
  <c r="Y206" i="2" s="1"/>
  <c r="Z206" i="2" s="1"/>
  <c r="G13" i="2"/>
  <c r="E33" i="2" s="1"/>
  <c r="W22" i="2"/>
  <c r="X22" i="2"/>
  <c r="W15" i="2"/>
  <c r="X15" i="2"/>
  <c r="P13" i="2"/>
  <c r="N33" i="2" s="1"/>
  <c r="W14" i="2"/>
  <c r="J73" i="2"/>
  <c r="X74" i="2"/>
  <c r="W29" i="2"/>
  <c r="P69" i="2"/>
  <c r="Y176" i="2"/>
  <c r="Z176" i="2" s="1"/>
  <c r="J184" i="2"/>
  <c r="J191" i="2"/>
  <c r="X192" i="2"/>
  <c r="Y202" i="2"/>
  <c r="Z202" i="2" s="1"/>
  <c r="X68" i="2"/>
  <c r="J65" i="2"/>
  <c r="W28" i="2"/>
  <c r="X25" i="2"/>
  <c r="X43" i="2"/>
  <c r="Y187" i="2"/>
  <c r="Z187" i="2" s="1"/>
  <c r="V200" i="2"/>
  <c r="P200" i="2"/>
  <c r="J13" i="2"/>
  <c r="W24" i="2"/>
  <c r="X72" i="2"/>
  <c r="X197" i="2"/>
  <c r="V196" i="2"/>
  <c r="X24" i="2"/>
  <c r="V131" i="2"/>
  <c r="X189" i="2"/>
  <c r="J186" i="2"/>
  <c r="X58" i="2"/>
  <c r="P60" i="2"/>
  <c r="X62" i="2"/>
  <c r="X60" i="2" s="1"/>
  <c r="J131" i="2"/>
  <c r="X132" i="2"/>
  <c r="X134" i="2"/>
  <c r="J69" i="2"/>
  <c r="X193" i="2"/>
  <c r="P191" i="2"/>
  <c r="X39" i="2"/>
  <c r="X48" i="2"/>
  <c r="S56" i="2"/>
  <c r="S77" i="2"/>
  <c r="S87" i="2"/>
  <c r="S99" i="2" s="1"/>
  <c r="G95" i="2"/>
  <c r="S135" i="2"/>
  <c r="X141" i="2"/>
  <c r="G160" i="2"/>
  <c r="J174" i="2"/>
  <c r="J178" i="2"/>
  <c r="G200" i="2"/>
  <c r="W169" i="2"/>
  <c r="X47" i="2"/>
  <c r="X57" i="2"/>
  <c r="X78" i="2"/>
  <c r="X88" i="2"/>
  <c r="X136" i="2"/>
  <c r="J160" i="2"/>
  <c r="J200" i="2"/>
  <c r="W132" i="2"/>
  <c r="W192" i="2"/>
  <c r="J196" i="2"/>
  <c r="W61" i="2"/>
  <c r="W70" i="2"/>
  <c r="W144" i="2"/>
  <c r="Y144" i="2" s="1"/>
  <c r="Z144" i="2" s="1"/>
  <c r="G184" i="2"/>
  <c r="P50" i="2"/>
  <c r="X180" i="2"/>
  <c r="Y164" i="2" l="1"/>
  <c r="Z164" i="2" s="1"/>
  <c r="Y149" i="2"/>
  <c r="Z149" i="2" s="1"/>
  <c r="Y148" i="2"/>
  <c r="Z148" i="2" s="1"/>
  <c r="M63" i="2"/>
  <c r="W160" i="2"/>
  <c r="X135" i="2"/>
  <c r="Y177" i="2"/>
  <c r="Z177" i="2" s="1"/>
  <c r="S209" i="2"/>
  <c r="Y133" i="2"/>
  <c r="Z133" i="2" s="1"/>
  <c r="Y165" i="2"/>
  <c r="Z165" i="2" s="1"/>
  <c r="Y137" i="2"/>
  <c r="Z137" i="2" s="1"/>
  <c r="W196" i="2"/>
  <c r="Y171" i="2"/>
  <c r="Z171" i="2" s="1"/>
  <c r="Y150" i="2"/>
  <c r="Z150" i="2" s="1"/>
  <c r="Y158" i="2"/>
  <c r="Z158" i="2" s="1"/>
  <c r="W184" i="2"/>
  <c r="X91" i="2"/>
  <c r="Y143" i="2"/>
  <c r="Z143" i="2" s="1"/>
  <c r="Y205" i="2"/>
  <c r="Z205" i="2" s="1"/>
  <c r="W167" i="2"/>
  <c r="W200" i="2"/>
  <c r="Y84" i="2"/>
  <c r="Z84" i="2" s="1"/>
  <c r="X184" i="2"/>
  <c r="Y159" i="2"/>
  <c r="Z159" i="2" s="1"/>
  <c r="S63" i="2"/>
  <c r="Y134" i="2"/>
  <c r="Z134" i="2" s="1"/>
  <c r="V139" i="2"/>
  <c r="G139" i="2"/>
  <c r="Y181" i="2"/>
  <c r="Z181" i="2" s="1"/>
  <c r="W135" i="2"/>
  <c r="Y135" i="2" s="1"/>
  <c r="Z135" i="2" s="1"/>
  <c r="Y94" i="2"/>
  <c r="Z94" i="2" s="1"/>
  <c r="W186" i="2"/>
  <c r="Y146" i="2"/>
  <c r="Z146" i="2" s="1"/>
  <c r="Y66" i="2"/>
  <c r="Z66" i="2" s="1"/>
  <c r="Y75" i="2"/>
  <c r="Z75" i="2" s="1"/>
  <c r="Y198" i="2"/>
  <c r="Z198" i="2" s="1"/>
  <c r="G209" i="2"/>
  <c r="Y193" i="2"/>
  <c r="Z193" i="2" s="1"/>
  <c r="Y201" i="2"/>
  <c r="Z201" i="2" s="1"/>
  <c r="Y163" i="2"/>
  <c r="Z163" i="2" s="1"/>
  <c r="Y142" i="2"/>
  <c r="Z142" i="2" s="1"/>
  <c r="Y98" i="2"/>
  <c r="Z98" i="2" s="1"/>
  <c r="X87" i="2"/>
  <c r="Y58" i="2"/>
  <c r="Z58" i="2" s="1"/>
  <c r="X77" i="2"/>
  <c r="Y90" i="2"/>
  <c r="Z90" i="2" s="1"/>
  <c r="Y93" i="2"/>
  <c r="Z93" i="2" s="1"/>
  <c r="Y80" i="2"/>
  <c r="Z80" i="2" s="1"/>
  <c r="P63" i="2"/>
  <c r="Y97" i="2"/>
  <c r="Z97" i="2" s="1"/>
  <c r="G54" i="2"/>
  <c r="X81" i="2"/>
  <c r="W36" i="2"/>
  <c r="Y82" i="2"/>
  <c r="Z82" i="2" s="1"/>
  <c r="Y67" i="2"/>
  <c r="Z67" i="2" s="1"/>
  <c r="S139" i="2"/>
  <c r="Y71" i="2"/>
  <c r="Z71" i="2" s="1"/>
  <c r="W50" i="2"/>
  <c r="X95" i="2"/>
  <c r="W73" i="2"/>
  <c r="W34" i="2"/>
  <c r="Y44" i="2"/>
  <c r="Z44" i="2" s="1"/>
  <c r="Y76" i="2"/>
  <c r="Z76" i="2" s="1"/>
  <c r="Y59" i="2"/>
  <c r="Z59" i="2" s="1"/>
  <c r="V63" i="2"/>
  <c r="X101" i="2"/>
  <c r="J139" i="2"/>
  <c r="G99" i="2"/>
  <c r="G85" i="2"/>
  <c r="P99" i="2"/>
  <c r="Y96" i="2"/>
  <c r="Z96" i="2" s="1"/>
  <c r="P54" i="2"/>
  <c r="Y14" i="2"/>
  <c r="Z14" i="2" s="1"/>
  <c r="Y25" i="2"/>
  <c r="Z25" i="2" s="1"/>
  <c r="X27" i="2"/>
  <c r="W35" i="2"/>
  <c r="S85" i="2"/>
  <c r="W81" i="2"/>
  <c r="W46" i="2"/>
  <c r="X65" i="2"/>
  <c r="Y26" i="2"/>
  <c r="Z26" i="2" s="1"/>
  <c r="Y29" i="2"/>
  <c r="Z29" i="2" s="1"/>
  <c r="J85" i="2"/>
  <c r="Y52" i="2"/>
  <c r="Z52" i="2" s="1"/>
  <c r="X13" i="2"/>
  <c r="W42" i="2"/>
  <c r="Y199" i="2"/>
  <c r="Z199" i="2" s="1"/>
  <c r="W77" i="2"/>
  <c r="Y37" i="2"/>
  <c r="Z37" i="2" s="1"/>
  <c r="X191" i="2"/>
  <c r="M209" i="2"/>
  <c r="S54" i="2"/>
  <c r="X196" i="2"/>
  <c r="X56" i="2"/>
  <c r="X63" i="2" s="1"/>
  <c r="X46" i="2"/>
  <c r="X186" i="2"/>
  <c r="X73" i="2"/>
  <c r="X200" i="2"/>
  <c r="Y68" i="2"/>
  <c r="Z68" i="2" s="1"/>
  <c r="Y151" i="2"/>
  <c r="Z151" i="2" s="1"/>
  <c r="X69" i="2"/>
  <c r="Y154" i="2"/>
  <c r="Z154" i="2" s="1"/>
  <c r="P85" i="2"/>
  <c r="Y173" i="2"/>
  <c r="Z173" i="2" s="1"/>
  <c r="W91" i="2"/>
  <c r="Y91" i="2" s="1"/>
  <c r="Z91" i="2" s="1"/>
  <c r="Y182" i="2"/>
  <c r="Z182" i="2" s="1"/>
  <c r="X35" i="2"/>
  <c r="V99" i="2"/>
  <c r="Y155" i="2"/>
  <c r="Z155" i="2" s="1"/>
  <c r="Y49" i="2"/>
  <c r="Z49" i="2" s="1"/>
  <c r="X50" i="2"/>
  <c r="Y51" i="2"/>
  <c r="Z51" i="2" s="1"/>
  <c r="X36" i="2"/>
  <c r="W56" i="2"/>
  <c r="M54" i="2"/>
  <c r="V54" i="2"/>
  <c r="Y53" i="2"/>
  <c r="Z53" i="2" s="1"/>
  <c r="X34" i="2"/>
  <c r="W13" i="2"/>
  <c r="K32" i="2"/>
  <c r="M32" i="2"/>
  <c r="M40" i="2" s="1"/>
  <c r="P209" i="2"/>
  <c r="Y78" i="2"/>
  <c r="Z78" i="2" s="1"/>
  <c r="W65" i="2"/>
  <c r="Y45" i="2"/>
  <c r="Z45" i="2" s="1"/>
  <c r="J99" i="2"/>
  <c r="Y136" i="2"/>
  <c r="Z136" i="2" s="1"/>
  <c r="Y183" i="2"/>
  <c r="Z183" i="2" s="1"/>
  <c r="Y31" i="2"/>
  <c r="Z31" i="2" s="1"/>
  <c r="X42" i="2"/>
  <c r="W87" i="2"/>
  <c r="X174" i="2"/>
  <c r="Y88" i="2"/>
  <c r="Z88" i="2" s="1"/>
  <c r="M99" i="2"/>
  <c r="X152" i="2"/>
  <c r="Y178" i="2"/>
  <c r="Z178" i="2" s="1"/>
  <c r="Y145" i="2"/>
  <c r="Z145" i="2" s="1"/>
  <c r="Y162" i="2"/>
  <c r="Z162" i="2" s="1"/>
  <c r="V85" i="2"/>
  <c r="X160" i="2"/>
  <c r="Y160" i="2" s="1"/>
  <c r="Z160" i="2" s="1"/>
  <c r="Y79" i="2"/>
  <c r="Z79" i="2" s="1"/>
  <c r="W95" i="2"/>
  <c r="Y92" i="2"/>
  <c r="Z92" i="2" s="1"/>
  <c r="Y48" i="2"/>
  <c r="Z48" i="2" s="1"/>
  <c r="X23" i="2"/>
  <c r="J54" i="2"/>
  <c r="Y15" i="2"/>
  <c r="Z15" i="2" s="1"/>
  <c r="Y22" i="2"/>
  <c r="Z22" i="2" s="1"/>
  <c r="Y57" i="2"/>
  <c r="Z57" i="2" s="1"/>
  <c r="Y43" i="2"/>
  <c r="Z43" i="2" s="1"/>
  <c r="G33" i="2"/>
  <c r="E32" i="2"/>
  <c r="Y169" i="2"/>
  <c r="Z169" i="2" s="1"/>
  <c r="W174" i="2"/>
  <c r="Y174" i="2" s="1"/>
  <c r="Z174" i="2" s="1"/>
  <c r="Y39" i="2"/>
  <c r="Z39" i="2" s="1"/>
  <c r="W152" i="2"/>
  <c r="Y141" i="2"/>
  <c r="Z141" i="2" s="1"/>
  <c r="X131" i="2"/>
  <c r="Y24" i="2"/>
  <c r="Z24" i="2" s="1"/>
  <c r="W23" i="2"/>
  <c r="Y192" i="2"/>
  <c r="Z192" i="2" s="1"/>
  <c r="W191" i="2"/>
  <c r="H33" i="2"/>
  <c r="S33" i="2"/>
  <c r="S32" i="2" s="1"/>
  <c r="S40" i="2" s="1"/>
  <c r="Q32" i="2"/>
  <c r="Y70" i="2"/>
  <c r="Z70" i="2" s="1"/>
  <c r="W69" i="2"/>
  <c r="Y189" i="2"/>
  <c r="Z189" i="2" s="1"/>
  <c r="V209" i="2"/>
  <c r="V33" i="2"/>
  <c r="V32" i="2" s="1"/>
  <c r="V40" i="2" s="1"/>
  <c r="T32" i="2"/>
  <c r="J209" i="2"/>
  <c r="Y62" i="2"/>
  <c r="Z62" i="2" s="1"/>
  <c r="N32" i="2"/>
  <c r="P33" i="2"/>
  <c r="P32" i="2" s="1"/>
  <c r="P40" i="2" s="1"/>
  <c r="Y47" i="2"/>
  <c r="Z47" i="2" s="1"/>
  <c r="Y180" i="2"/>
  <c r="Z180" i="2" s="1"/>
  <c r="Y61" i="2"/>
  <c r="Z61" i="2" s="1"/>
  <c r="W60" i="2"/>
  <c r="Y132" i="2"/>
  <c r="Z132" i="2" s="1"/>
  <c r="W131" i="2"/>
  <c r="Y74" i="2"/>
  <c r="Z74" i="2" s="1"/>
  <c r="Y184" i="2"/>
  <c r="Z184" i="2" s="1"/>
  <c r="Y28" i="2"/>
  <c r="Z28" i="2" s="1"/>
  <c r="W27" i="2"/>
  <c r="Y197" i="2"/>
  <c r="Z197" i="2" s="1"/>
  <c r="Y72" i="2"/>
  <c r="Z72" i="2" s="1"/>
  <c r="X167" i="2"/>
  <c r="Y196" i="2" l="1"/>
  <c r="Z196" i="2" s="1"/>
  <c r="X99" i="2"/>
  <c r="Y167" i="2"/>
  <c r="Z167" i="2" s="1"/>
  <c r="X209" i="2"/>
  <c r="Y152" i="2"/>
  <c r="Z152" i="2" s="1"/>
  <c r="Y186" i="2"/>
  <c r="Z186" i="2" s="1"/>
  <c r="X139" i="2"/>
  <c r="Y87" i="2"/>
  <c r="Z87" i="2" s="1"/>
  <c r="Y191" i="2"/>
  <c r="Z191" i="2" s="1"/>
  <c r="Y200" i="2"/>
  <c r="Z200" i="2" s="1"/>
  <c r="Y77" i="2"/>
  <c r="Z77" i="2" s="1"/>
  <c r="Y34" i="2"/>
  <c r="Z34" i="2" s="1"/>
  <c r="Y36" i="2"/>
  <c r="Z36" i="2" s="1"/>
  <c r="Y81" i="2"/>
  <c r="Z81" i="2" s="1"/>
  <c r="Y95" i="2"/>
  <c r="Z95" i="2" s="1"/>
  <c r="Y73" i="2"/>
  <c r="Z73" i="2" s="1"/>
  <c r="W54" i="2"/>
  <c r="Y50" i="2"/>
  <c r="Z50" i="2" s="1"/>
  <c r="Y65" i="2"/>
  <c r="Z65" i="2" s="1"/>
  <c r="X85" i="2"/>
  <c r="Y27" i="2"/>
  <c r="Z27" i="2" s="1"/>
  <c r="Y13" i="2"/>
  <c r="Z13" i="2" s="1"/>
  <c r="Y69" i="2"/>
  <c r="Z69" i="2" s="1"/>
  <c r="Y56" i="2"/>
  <c r="Z56" i="2" s="1"/>
  <c r="W99" i="2"/>
  <c r="Y99" i="2" s="1"/>
  <c r="Z99" i="2" s="1"/>
  <c r="Y35" i="2"/>
  <c r="Z35" i="2" s="1"/>
  <c r="Y42" i="2"/>
  <c r="Z42" i="2" s="1"/>
  <c r="Y46" i="2"/>
  <c r="Z46" i="2" s="1"/>
  <c r="P210" i="2"/>
  <c r="P212" i="2" s="1"/>
  <c r="S210" i="2"/>
  <c r="L27" i="1" s="1"/>
  <c r="S212" i="2" s="1"/>
  <c r="X54" i="2"/>
  <c r="Y54" i="2" s="1"/>
  <c r="Z54" i="2" s="1"/>
  <c r="Y23" i="2"/>
  <c r="Z23" i="2" s="1"/>
  <c r="V210" i="2"/>
  <c r="L28" i="1" s="1"/>
  <c r="V212" i="2" s="1"/>
  <c r="W33" i="2"/>
  <c r="G32" i="2"/>
  <c r="G40" i="2" s="1"/>
  <c r="G210" i="2" s="1"/>
  <c r="W209" i="2"/>
  <c r="Y209" i="2" s="1"/>
  <c r="Z209" i="2" s="1"/>
  <c r="W85" i="2"/>
  <c r="Y131" i="2"/>
  <c r="Z131" i="2" s="1"/>
  <c r="J33" i="2"/>
  <c r="H32" i="2"/>
  <c r="W63" i="2"/>
  <c r="Y63" i="2" s="1"/>
  <c r="Z63" i="2" s="1"/>
  <c r="Y60" i="2"/>
  <c r="Z60" i="2" s="1"/>
  <c r="Y85" i="2" l="1"/>
  <c r="Z85" i="2" s="1"/>
  <c r="L30" i="1"/>
  <c r="X33" i="2"/>
  <c r="X32" i="2" s="1"/>
  <c r="X40" i="2" s="1"/>
  <c r="X210" i="2" s="1"/>
  <c r="J32" i="2"/>
  <c r="J40" i="2" s="1"/>
  <c r="J210" i="2" s="1"/>
  <c r="G212" i="2"/>
  <c r="N27" i="1"/>
  <c r="W32" i="2"/>
  <c r="Y33" i="2" l="1"/>
  <c r="Z33" i="2" s="1"/>
  <c r="I27" i="1"/>
  <c r="K27" i="1"/>
  <c r="Y32" i="2"/>
  <c r="Z32" i="2" s="1"/>
  <c r="W40" i="2"/>
  <c r="J212" i="2"/>
  <c r="N28" i="1"/>
  <c r="B28" i="1" s="1"/>
  <c r="C30" i="1"/>
  <c r="B27" i="1"/>
  <c r="X212" i="2" l="1"/>
  <c r="B29" i="1"/>
  <c r="B30" i="1" s="1"/>
  <c r="N30" i="1"/>
  <c r="K29" i="1"/>
  <c r="I29" i="1"/>
  <c r="I28" i="1"/>
  <c r="M29" i="1"/>
  <c r="M30" i="1" s="1"/>
  <c r="K28" i="1"/>
  <c r="Y40" i="2"/>
  <c r="I30" i="1" l="1"/>
  <c r="K30" i="1"/>
  <c r="Z40" i="2"/>
  <c r="M110" i="2"/>
  <c r="M121" i="2"/>
  <c r="M127" i="2"/>
  <c r="M123" i="2"/>
  <c r="M111" i="2"/>
  <c r="M114" i="2"/>
  <c r="M104" i="2"/>
  <c r="M122" i="2"/>
  <c r="M103" i="2"/>
  <c r="M129" i="2"/>
  <c r="M109" i="2"/>
  <c r="M116" i="2"/>
  <c r="M120" i="2"/>
  <c r="M108" i="2"/>
  <c r="M128" i="2"/>
  <c r="M107" i="2"/>
  <c r="M105" i="2"/>
  <c r="M106" i="2"/>
  <c r="M117" i="2"/>
  <c r="M113" i="2"/>
  <c r="M124" i="2"/>
  <c r="M115" i="2"/>
  <c r="M126" i="2"/>
  <c r="M119" i="2"/>
  <c r="M118" i="2"/>
  <c r="M125" i="2"/>
  <c r="M102" i="2"/>
  <c r="W102" i="2" s="1"/>
  <c r="K101" i="2"/>
  <c r="K139" i="2" s="1"/>
  <c r="M112" i="2"/>
  <c r="Y102" i="2" l="1"/>
  <c r="Z102" i="2" s="1"/>
  <c r="W101" i="2"/>
  <c r="M101" i="2"/>
  <c r="M139" i="2" s="1"/>
  <c r="M210" i="2" s="1"/>
  <c r="M212" i="2" s="1"/>
  <c r="Y101" i="2" l="1"/>
  <c r="Z101" i="2" s="1"/>
  <c r="W139" i="2"/>
  <c r="Y139" i="2" l="1"/>
  <c r="W210" i="2"/>
  <c r="W212" i="2" s="1"/>
  <c r="Y210" i="2" l="1"/>
  <c r="Z210" i="2" s="1"/>
  <c r="Z139" i="2"/>
</calcChain>
</file>

<file path=xl/sharedStrings.xml><?xml version="1.0" encoding="utf-8"?>
<sst xmlns="http://schemas.openxmlformats.org/spreadsheetml/2006/main" count="774" uniqueCount="419">
  <si>
    <t xml:space="preserve">
</t>
  </si>
  <si>
    <t>Додаток № 4</t>
  </si>
  <si>
    <t>до Договору про надання гранту №_____________</t>
  </si>
  <si>
    <t>від "____" _________________ 2025 року</t>
  </si>
  <si>
    <t>Назва конкурсної програми:</t>
  </si>
  <si>
    <t>Назва ЛОТ-у:</t>
  </si>
  <si>
    <t>Назва проєкту:</t>
  </si>
  <si>
    <t>Дата початку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</si>
  <si>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</si>
  <si>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</si>
  <si>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</si>
  <si>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</si>
  <si>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</si>
  <si>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</si>
  <si>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</si>
  <si>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</si>
  <si>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</si>
  <si>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</si>
  <si>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</si>
  <si>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</si>
  <si>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</si>
  <si>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</si>
  <si>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</si>
  <si>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</si>
  <si>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</si>
  <si>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</si>
  <si>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</si>
  <si>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</si>
  <si>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</si>
  <si>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</si>
  <si>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</si>
  <si>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</si>
  <si>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</si>
  <si>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</si>
  <si>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</si>
  <si>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</si>
  <si>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</si>
  <si>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</si>
  <si>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</si>
  <si>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</si>
  <si>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</si>
  <si>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</si>
  <si>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</si>
  <si>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</si>
  <si>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</si>
  <si>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</si>
  <si>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</si>
  <si>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</si>
  <si>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</si>
  <si>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</si>
  <si>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</si>
  <si>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</si>
  <si>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</si>
  <si>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</si>
  <si>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</si>
  <si>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</si>
  <si>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</si>
  <si>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</si>
  <si>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</si>
  <si>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</si>
  <si>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</si>
  <si>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</si>
  <si>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</si>
  <si>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</si>
  <si>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</si>
  <si>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</si>
  <si>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</si>
  <si>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</si>
  <si>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</si>
  <si>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</si>
  <si>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</si>
  <si>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</si>
  <si>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</si>
  <si>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</si>
  <si>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</si>
  <si>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</si>
  <si>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</si>
  <si>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</si>
  <si>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</si>
  <si>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</si>
  <si>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</si>
  <si>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</si>
  <si>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</si>
  <si>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</si>
  <si>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</si>
  <si>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</si>
  <si>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</si>
  <si>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</si>
  <si>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</si>
  <si>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</si>
  <si>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</si>
  <si>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</si>
  <si>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</si>
  <si>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</si>
  <si>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</si>
  <si>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</si>
  <si>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</si>
  <si>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</si>
  <si>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</si>
  <si>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</si>
  <si>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</si>
  <si>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</si>
  <si>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</si>
  <si>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</si>
  <si>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</si>
  <si>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</si>
  <si>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</si>
  <si>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</si>
  <si>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</si>
  <si>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</si>
  <si>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</si>
  <si>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</si>
  <si>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</si>
  <si>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</si>
  <si>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</si>
  <si>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</si>
  <si>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</si>
  <si>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</si>
  <si>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</si>
  <si>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</si>
  <si>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</si>
  <si>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</si>
  <si>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</si>
  <si>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</si>
  <si>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</si>
  <si>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</si>
  <si>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</si>
  <si>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</si>
  <si>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</si>
  <si>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</si>
  <si>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</si>
  <si>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</si>
  <si>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</si>
  <si>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</si>
  <si>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</si>
  <si>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</si>
  <si>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</si>
  <si>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</si>
  <si>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</si>
  <si>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</si>
  <si>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</si>
  <si>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</si>
  <si>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</si>
  <si>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</si>
  <si>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</si>
  <si>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</si>
  <si>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</si>
  <si>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</si>
  <si>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</si>
  <si>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</si>
  <si>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</si>
  <si>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</si>
  <si>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</si>
  <si>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</si>
  <si>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</si>
  <si>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</si>
  <si>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</si>
  <si>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</si>
  <si>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</si>
  <si>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</si>
  <si>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</si>
  <si>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</si>
  <si>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</si>
  <si>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</si>
  <si>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</si>
  <si>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</si>
  <si>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</si>
  <si>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</si>
  <si>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</si>
  <si>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</si>
  <si>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</si>
  <si>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</si>
  <si>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</si>
  <si>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</si>
  <si>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</si>
  <si>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</si>
  <si>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</si>
  <si>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</si>
  <si>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</si>
  <si>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</si>
  <si>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</si>
  <si>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</si>
  <si>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</si>
  <si>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</si>
  <si>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</si>
  <si>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</si>
  <si>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</si>
  <si>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</si>
  <si>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</si>
  <si>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</si>
  <si>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</si>
  <si>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</si>
  <si>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</si>
  <si>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</si>
  <si>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</si>
  <si>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</si>
  <si>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</si>
  <si>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</si>
  <si>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</si>
  <si>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</si>
  <si>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</si>
  <si>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</si>
  <si>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</si>
  <si>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</si>
  <si>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</si>
  <si>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</si>
  <si>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</si>
  <si>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</si>
  <si>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</si>
  <si>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</si>
  <si>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</si>
  <si>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</si>
  <si>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</si>
  <si>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</si>
  <si>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</si>
  <si>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</si>
  <si>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</si>
  <si>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</si>
  <si>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</si>
  <si>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</si>
  <si>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</si>
  <si>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</si>
  <si>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</si>
  <si>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7.4</t>
  </si>
  <si>
    <t>Друк буклетів</t>
  </si>
  <si>
    <t>7.5</t>
  </si>
  <si>
    <t>7.6</t>
  </si>
  <si>
    <t>7.7</t>
  </si>
  <si>
    <t>7.8</t>
  </si>
  <si>
    <t>7.9</t>
  </si>
  <si>
    <t>7.10</t>
  </si>
  <si>
    <t>7.11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</si>
  <si>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</si>
  <si>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</si>
  <si>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</si>
  <si>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</si>
  <si>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</si>
  <si>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</si>
  <si>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</si>
  <si>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</si>
  <si>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</si>
  <si>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</si>
  <si>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</si>
  <si>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</si>
  <si>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</si>
  <si>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</si>
  <si>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</si>
  <si>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</si>
  <si>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</si>
  <si>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</si>
  <si>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</si>
  <si>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</si>
  <si>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</si>
  <si>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</si>
  <si>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</si>
  <si>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</si>
  <si>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</si>
  <si>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</si>
  <si>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</si>
  <si>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</si>
  <si>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</si>
  <si>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</si>
  <si>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</si>
  <si>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</si>
  <si>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</si>
  <si>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</si>
  <si>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</si>
  <si>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</si>
  <si>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</si>
  <si>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</si>
  <si>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</si>
  <si>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</si>
  <si>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</si>
  <si>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</si>
  <si>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</si>
  <si>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</si>
  <si>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</si>
  <si>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</si>
  <si>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</si>
  <si>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</si>
  <si>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</si>
  <si>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</si>
  <si>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</si>
  <si>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</si>
  <si>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</si>
  <si>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</si>
  <si>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</si>
  <si>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</si>
  <si>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</si>
  <si>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</si>
  <si>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</si>
  <si>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</si>
  <si>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</si>
  <si>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</si>
  <si>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</si>
  <si>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</si>
  <si>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</si>
  <si>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</si>
  <si>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</si>
  <si>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</si>
  <si>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</si>
  <si>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</si>
  <si>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</si>
  <si>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</si>
  <si>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</si>
  <si>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</si>
  <si>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</si>
  <si>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</si>
  <si>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</si>
  <si>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</si>
  <si>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</si>
  <si>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</si>
  <si>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</si>
  <si>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</si>
  <si>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</si>
  <si>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</si>
  <si>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Стійкість суспільства через культуру</t>
  </si>
  <si>
    <t xml:space="preserve">Лот 2 - Безбар'єрне суспільство </t>
  </si>
  <si>
    <t>Арттерапія театром - створення вистави за участю ветеранів війни, в тому числі з інвалідністю, в Хмельницькому обласному академічному музично-драматичному театрі імені М. Старицького</t>
  </si>
  <si>
    <t>травень 2025року</t>
  </si>
  <si>
    <t xml:space="preserve">травень 2025року </t>
  </si>
  <si>
    <t xml:space="preserve">Назва Грантоотримувача:Хмельницький обласний академічний музично-драматичний театр імені М.Старицького </t>
  </si>
  <si>
    <t>Дата завершення проєкту:15 жовтня 2025 року</t>
  </si>
  <si>
    <t>Ковальчук Андрій Вадимович -  директор проєкту</t>
  </si>
  <si>
    <t>Андрущишина Ольга Вікторівна - бухгалтер проєкту</t>
  </si>
  <si>
    <t>Бортник-Гулевата Марина Володимирівна - менеджерка проєкту</t>
  </si>
  <si>
    <t>1.1.4</t>
  </si>
  <si>
    <t xml:space="preserve">Гусаков Дмитро Сергійович - режисер-постановник </t>
  </si>
  <si>
    <t>1.1.5</t>
  </si>
  <si>
    <t xml:space="preserve">Янчук Олена Василівна - художник-постановник </t>
  </si>
  <si>
    <t>1.1.6</t>
  </si>
  <si>
    <t>Ляховець Валентин Миколайович - технічний менеджер проєкту</t>
  </si>
  <si>
    <t>1.1.7</t>
  </si>
  <si>
    <t xml:space="preserve">Деркач Леонід Михайлович - деригент </t>
  </si>
  <si>
    <t>1.1.8</t>
  </si>
  <si>
    <t>Котик Олена Миколаївна - PR менеджерка проєкту</t>
  </si>
  <si>
    <t>1.1.9</t>
  </si>
  <si>
    <t xml:space="preserve"> Саввон Юрій - Хореограф вистави</t>
  </si>
  <si>
    <t xml:space="preserve"> Маліновська Марина - психолог</t>
  </si>
  <si>
    <t xml:space="preserve"> Одаренко Андрій Юрійович - консультант ветеран</t>
  </si>
  <si>
    <t>1.3.4</t>
  </si>
  <si>
    <t>Журба Андрій Васильович - композитор вистави</t>
  </si>
  <si>
    <t>Данильчук Юрій Михайлович - Аранжувальник, мікс та мастеринг інженер</t>
  </si>
  <si>
    <t>Добре захищена, компактна, універсальна цифрова мікрофонна система із широким функціоналом для професійної роботи з живим вокалом. Комплект EW-D HSP Essential Omni розроблений спеціально для співаків, музикантів, артистів розмовного жанру, ведучих, екскурсоводів, викладачів, лекторів, консультантів та спортивних тренерів.</t>
  </si>
  <si>
    <t>Активний повнодіапазонний динамік із Bluetooth Оснащений: 15 дюймів / 1.4 Потужність: 1250 Вт RMS / 2500 Вт піковий підсилювач потужності класу D із подвійним підсилювачем</t>
  </si>
  <si>
    <t>Стійка для акустичної системи</t>
  </si>
  <si>
    <t>OSB 3 плита 10 мм (1250*2500)</t>
  </si>
  <si>
    <t>Брус хв. Порід оброблений (50х50х4000) (0,01)</t>
  </si>
  <si>
    <t>Дошка хв.порід оброблена 25х200х3000 (0,0015)</t>
  </si>
  <si>
    <t>Саморіз для гіпсокартону по дереву фосфатований 3,5х32 (уп-1кг)</t>
  </si>
  <si>
    <t>Саморіз для гіпсокартону по дереву фосфатований 3,5х25 (уп-1кг)</t>
  </si>
  <si>
    <t>Саморіз для гіпсокартону по дереву фосфатований 3,5х76 (уп-1кг)</t>
  </si>
  <si>
    <t>Саморіз для гіпсокартону по дереву фосфатований 3,5х55 (уп-1кг)</t>
  </si>
  <si>
    <t xml:space="preserve">Матеріал для пошиття костюмів:нитки катушка </t>
  </si>
  <si>
    <t xml:space="preserve">Матеріал для пошиття костюмів: блискавки </t>
  </si>
  <si>
    <t>Матеріал для пошиття костюмів:резинка ширина 3см   1 метр погонний</t>
  </si>
  <si>
    <t xml:space="preserve">Матеріали для виготовлення декорації вистави: фанера лист </t>
  </si>
  <si>
    <t>Матеріали для виготовлення декорації вистави: брус 50х50х4000</t>
  </si>
  <si>
    <t>Матеріали для виготовлення декорації вистави: клей ПВА (10 кг)</t>
  </si>
  <si>
    <t>Матеріали для виготовлення декорації вистави: фарба акрил (гума) чорна 3,5кг</t>
  </si>
  <si>
    <t>Матеріали для виготовлення декорації вистави: фарба акрил (гума) біла 3,5кг</t>
  </si>
  <si>
    <t>Матеріали для виготовлення декорації вистави: фарба акрил (гума) червона 3,5кг</t>
  </si>
  <si>
    <t>матеріали для виготовлення реквізиту та бутафорії: саморізи 35мм (1уп -500шт)</t>
  </si>
  <si>
    <t>матеріали для виготовлення реквізиту та бутафорії: саморізи 51 мм( 1уп-200шт)</t>
  </si>
  <si>
    <t>матеріали для виготовлення реквізиту та бутафорії: саморізи 70 мм ( 1уп-200шт)</t>
  </si>
  <si>
    <t>матеріали для виготовлення реквізиту та бутафорії:ППЕ (поліфоми) (кв метр )</t>
  </si>
  <si>
    <t>матеріали для виготовлення реквізиту та бутафорії: полістірол лист</t>
  </si>
  <si>
    <t>матеріали для виготовлення реквізиту та бутафорії: клей 88 (620грам)</t>
  </si>
  <si>
    <t>матеріали для виготовлення реквізиту та бутафорії: клей 80 (350грам)</t>
  </si>
  <si>
    <t xml:space="preserve">матеріали для виготовлення реквізиту та бутафорії: стержень селікон 20діаметр </t>
  </si>
  <si>
    <t xml:space="preserve">Кабель the sssnake SK233-1,5 XLR Patch - це високоякісний аудіокабель з XLR роз'ємами для підключення аудіообладнання, такого як мікрофони, аудіоінтерфейси або звукові системи. </t>
  </si>
  <si>
    <t>Взуття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</si>
  <si>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</si>
  <si>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</si>
  <si>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</si>
  <si>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</si>
  <si>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</si>
  <si>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</si>
  <si>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</si>
  <si>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</si>
  <si>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</si>
  <si>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</si>
  <si>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</si>
  <si>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</si>
  <si>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</si>
  <si>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</si>
  <si>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</si>
  <si>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</si>
  <si>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</si>
  <si>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</si>
  <si>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</si>
  <si>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</si>
  <si>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</si>
  <si>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</si>
  <si>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</si>
  <si>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</si>
  <si>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</si>
  <si>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6.1.27</t>
  </si>
  <si>
    <t>6.1.28</t>
  </si>
  <si>
    <t>6.1.29</t>
  </si>
  <si>
    <t xml:space="preserve">Послуги з друку на тканині костюмів: 
друк на тканині ширина 1,5м 1 метр погонний </t>
  </si>
  <si>
    <t>Послуги з друку для реквізиту та бутафорії:
друк на папері</t>
  </si>
  <si>
    <t>Друк банера 4-2 м</t>
  </si>
  <si>
    <t>Друк афіш</t>
  </si>
  <si>
    <t>Друк банерів 142-250 см.</t>
  </si>
  <si>
    <t>Друк банера 121-200 см</t>
  </si>
  <si>
    <t>Друк банера 350-245 см</t>
  </si>
  <si>
    <t>Металева конструкція під банер
(павук) 121-200 см</t>
  </si>
  <si>
    <t>Єврофлаєр( коротка інформація про проект, для рекламного періоду для дікарень, ветеранського простору, партнерів, громадських організацій)
Крейдована бумага 130 гр</t>
  </si>
  <si>
    <t xml:space="preserve">Соціальні внески  за договорами ЦПХ з підрядниками статті "Поліграфічні послуги" </t>
  </si>
  <si>
    <t>SMM, SO (SEO) таргетинг публікацій</t>
  </si>
  <si>
    <t>Флеш носії</t>
  </si>
  <si>
    <t xml:space="preserve">Матеріал для одягу сцени - білий габардин ширина 1.5м1 метр погонний
</t>
  </si>
  <si>
    <t>Матеріал для одягу сцени - зелений габардин ширина 1.5м 1 метр погонний</t>
  </si>
  <si>
    <t>Матеріал для пошиття костюмів: тканина костюмна ширина 1.5м1 метр погонний</t>
  </si>
  <si>
    <t>за період з 01 травня  по  13 жовтня  2025 року</t>
  </si>
  <si>
    <t>Директор</t>
  </si>
  <si>
    <t xml:space="preserve">Ковальчук А.В. </t>
  </si>
  <si>
    <t>Ковальчук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</si>
</sst>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36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0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0" fillId="0" borderId="0" xfId="0" applyFont="1" applyAlignment="1"/>
    <xf numFmtId="0" fontId="33" fillId="0" borderId="59" xfId="0" applyFont="1" applyBorder="1" applyAlignment="1">
      <alignment vertical="top" wrapText="1"/>
    </xf>
    <xf numFmtId="0" fontId="34" fillId="0" borderId="74" xfId="0" applyFont="1" applyBorder="1" applyAlignment="1">
      <alignment vertical="top" wrapText="1"/>
    </xf>
    <xf numFmtId="0" fontId="34" fillId="8" borderId="59" xfId="0" applyFont="1" applyFill="1" applyBorder="1" applyAlignment="1">
      <alignment vertical="top" wrapText="1"/>
    </xf>
    <xf numFmtId="0" fontId="34" fillId="8" borderId="74" xfId="0" applyFont="1" applyFill="1" applyBorder="1" applyAlignment="1">
      <alignment vertical="top" wrapText="1"/>
    </xf>
    <xf numFmtId="4" fontId="34" fillId="0" borderId="24" xfId="0" applyNumberFormat="1" applyFont="1" applyBorder="1" applyAlignment="1">
      <alignment horizontal="right" vertical="top"/>
    </xf>
    <xf numFmtId="4" fontId="34" fillId="0" borderId="63" xfId="0" applyNumberFormat="1" applyFont="1" applyBorder="1" applyAlignment="1">
      <alignment horizontal="right" vertical="top"/>
    </xf>
    <xf numFmtId="4" fontId="34" fillId="0" borderId="109" xfId="0" applyNumberFormat="1" applyFont="1" applyBorder="1" applyAlignment="1">
      <alignment horizontal="right" vertical="top"/>
    </xf>
    <xf numFmtId="4" fontId="34" fillId="0" borderId="110" xfId="0" applyNumberFormat="1" applyFont="1" applyBorder="1" applyAlignment="1">
      <alignment horizontal="right" vertical="top"/>
    </xf>
    <xf numFmtId="49" fontId="35" fillId="0" borderId="23" xfId="0" applyNumberFormat="1" applyFont="1" applyBorder="1" applyAlignment="1">
      <alignment horizontal="center" vertical="top"/>
    </xf>
    <xf numFmtId="0" fontId="34" fillId="0" borderId="59" xfId="0" applyFont="1" applyBorder="1" applyAlignment="1">
      <alignment vertical="top" wrapText="1"/>
    </xf>
    <xf numFmtId="0" fontId="34" fillId="8" borderId="111" xfId="0" applyFont="1" applyFill="1" applyBorder="1" applyAlignment="1">
      <alignment vertical="top"/>
    </xf>
    <xf numFmtId="0" fontId="34" fillId="8" borderId="44" xfId="0" applyFont="1" applyFill="1" applyBorder="1" applyAlignment="1">
      <alignment vertical="top" wrapText="1"/>
    </xf>
    <xf numFmtId="0" fontId="33" fillId="8" borderId="85" xfId="0" applyFont="1" applyFill="1" applyBorder="1" applyAlignment="1">
      <alignment vertical="top" wrapText="1"/>
    </xf>
    <xf numFmtId="4" fontId="34" fillId="8" borderId="60" xfId="0" applyNumberFormat="1" applyFont="1" applyFill="1" applyBorder="1" applyAlignment="1">
      <alignment horizontal="right" vertical="top"/>
    </xf>
    <xf numFmtId="4" fontId="34" fillId="8" borderId="66" xfId="0" applyNumberFormat="1" applyFont="1" applyFill="1" applyBorder="1" applyAlignment="1">
      <alignment horizontal="right" vertical="top"/>
    </xf>
    <xf numFmtId="4" fontId="34" fillId="0" borderId="60" xfId="0" applyNumberFormat="1" applyFont="1" applyBorder="1" applyAlignment="1">
      <alignment horizontal="right" vertical="top"/>
    </xf>
    <xf numFmtId="0" fontId="34" fillId="0" borderId="98" xfId="0" applyFont="1" applyBorder="1" applyAlignment="1">
      <alignment vertical="top" wrapText="1"/>
    </xf>
    <xf numFmtId="0" fontId="34" fillId="8" borderId="112" xfId="0" applyFont="1" applyFill="1" applyBorder="1" applyAlignment="1">
      <alignment vertical="top" wrapText="1"/>
    </xf>
    <xf numFmtId="0" fontId="1" fillId="5" borderId="44" xfId="0" applyFont="1" applyFill="1" applyBorder="1" applyAlignment="1">
      <alignment horizontal="center" vertical="center"/>
    </xf>
    <xf numFmtId="0" fontId="1" fillId="0" borderId="113" xfId="0" applyFont="1" applyBorder="1" applyAlignment="1">
      <alignment horizontal="center" vertical="top"/>
    </xf>
    <xf numFmtId="0" fontId="1" fillId="0" borderId="114" xfId="0" applyFont="1" applyBorder="1" applyAlignment="1">
      <alignment horizontal="center" vertical="top"/>
    </xf>
    <xf numFmtId="0" fontId="1" fillId="0" borderId="115" xfId="0" applyFont="1" applyBorder="1" applyAlignment="1">
      <alignment horizontal="center" vertical="top"/>
    </xf>
    <xf numFmtId="0" fontId="1" fillId="0" borderId="116" xfId="0" applyFont="1" applyBorder="1" applyAlignment="1">
      <alignment horizontal="center" vertical="top"/>
    </xf>
    <xf numFmtId="4" fontId="1" fillId="8" borderId="92" xfId="0" applyNumberFormat="1" applyFont="1" applyFill="1" applyBorder="1" applyAlignment="1">
      <alignment horizontal="right" vertical="top"/>
    </xf>
    <xf numFmtId="4" fontId="1" fillId="8" borderId="69" xfId="0" applyNumberFormat="1" applyFont="1" applyFill="1" applyBorder="1" applyAlignment="1">
      <alignment horizontal="right" vertical="top"/>
    </xf>
    <xf numFmtId="4" fontId="1" fillId="8" borderId="70" xfId="0" applyNumberFormat="1" applyFont="1" applyFill="1" applyBorder="1" applyAlignment="1">
      <alignment horizontal="right" vertical="top"/>
    </xf>
    <xf numFmtId="4" fontId="1" fillId="8" borderId="60" xfId="0" applyNumberFormat="1" applyFont="1" applyFill="1" applyBorder="1" applyAlignment="1">
      <alignment horizontal="right" vertical="top"/>
    </xf>
    <xf numFmtId="4" fontId="1" fillId="8" borderId="26" xfId="0" applyNumberFormat="1" applyFont="1" applyFill="1" applyBorder="1" applyAlignment="1">
      <alignment horizontal="right" vertical="top"/>
    </xf>
    <xf numFmtId="4" fontId="1" fillId="8" borderId="25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0" borderId="52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16" workbookViewId="0">
      <selection activeCell="E78" sqref="E78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67" t="s">
        <v>0</v>
      </c>
      <c r="B1" s="36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67" t="s">
        <v>2</v>
      </c>
      <c r="I2" s="362"/>
      <c r="J2" s="36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67" t="s">
        <v>3</v>
      </c>
      <c r="I3" s="362"/>
      <c r="J3" s="36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1" t="s">
        <v>316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5</v>
      </c>
      <c r="B11" s="1"/>
      <c r="C11" s="1" t="s">
        <v>317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6</v>
      </c>
      <c r="B13" s="1"/>
      <c r="C13" s="1" t="s">
        <v>318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7</v>
      </c>
      <c r="B14" s="1"/>
      <c r="C14" s="1" t="s">
        <v>319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322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68" t="s">
        <v>8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68" t="s">
        <v>9</v>
      </c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69" t="s">
        <v>415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70"/>
      <c r="B23" s="363" t="s">
        <v>10</v>
      </c>
      <c r="C23" s="364"/>
      <c r="D23" s="373" t="s">
        <v>11</v>
      </c>
      <c r="E23" s="374"/>
      <c r="F23" s="374"/>
      <c r="G23" s="374"/>
      <c r="H23" s="374"/>
      <c r="I23" s="374"/>
      <c r="J23" s="375"/>
      <c r="K23" s="363" t="s">
        <v>12</v>
      </c>
      <c r="L23" s="364"/>
      <c r="M23" s="363" t="s">
        <v>13</v>
      </c>
      <c r="N23" s="36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71"/>
      <c r="B24" s="365"/>
      <c r="C24" s="366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76" t="s">
        <v>19</v>
      </c>
      <c r="J24" s="366"/>
      <c r="K24" s="365"/>
      <c r="L24" s="366"/>
      <c r="M24" s="365"/>
      <c r="N24" s="366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72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8" si="0">C27/N27</f>
        <v>1</v>
      </c>
      <c r="C27" s="34">
        <v>999170.43</v>
      </c>
      <c r="D27" s="35">
        <v>0</v>
      </c>
      <c r="E27" s="36">
        <v>0</v>
      </c>
      <c r="F27" s="36">
        <v>0</v>
      </c>
      <c r="G27" s="36">
        <v>0</v>
      </c>
      <c r="H27" s="36">
        <v>0</v>
      </c>
      <c r="I27" s="37">
        <f t="shared" ref="I27:I28" si="1">J27/N27</f>
        <v>0</v>
      </c>
      <c r="J27" s="34">
        <f t="shared" ref="J27:J29" si="2">D27+E27+F27+G27+H27</f>
        <v>0</v>
      </c>
      <c r="K27" s="33">
        <f t="shared" ref="K27:K28" si="3">L27/N27</f>
        <v>0</v>
      </c>
      <c r="L27" s="34">
        <f>'Кошторис  витрат'!S210</f>
        <v>0</v>
      </c>
      <c r="M27" s="38">
        <v>1</v>
      </c>
      <c r="N27" s="39">
        <f t="shared" ref="N27:N29" si="4">C27+J27+L27</f>
        <v>999170.43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si="0"/>
        <v>1</v>
      </c>
      <c r="C28" s="42">
        <v>999070.4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5">
        <f t="shared" si="1"/>
        <v>0</v>
      </c>
      <c r="J28" s="42">
        <f t="shared" si="2"/>
        <v>0</v>
      </c>
      <c r="K28" s="41">
        <f t="shared" si="3"/>
        <v>0</v>
      </c>
      <c r="L28" s="42">
        <f>'Кошторис  витрат'!V210</f>
        <v>0</v>
      </c>
      <c r="M28" s="46">
        <v>1</v>
      </c>
      <c r="N28" s="47">
        <f t="shared" si="4"/>
        <v>999070.4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39</v>
      </c>
      <c r="B29" s="49">
        <f>C29/N28</f>
        <v>0.80008010446511069</v>
      </c>
      <c r="C29" s="50">
        <v>799336.35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</v>
      </c>
      <c r="J29" s="50">
        <f t="shared" si="2"/>
        <v>0</v>
      </c>
      <c r="K29" s="49">
        <f>L29/N28</f>
        <v>0</v>
      </c>
      <c r="L29" s="50">
        <v>0</v>
      </c>
      <c r="M29" s="54">
        <f>(N29*M28)/N28</f>
        <v>0.80008010446511069</v>
      </c>
      <c r="N29" s="55">
        <f t="shared" si="4"/>
        <v>799336.35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40</v>
      </c>
      <c r="B30" s="57">
        <f t="shared" ref="B30:N30" si="5">B28-B29</f>
        <v>0.19991989553488931</v>
      </c>
      <c r="C30" s="58">
        <f t="shared" si="5"/>
        <v>199734.05000000005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0.19991989553488931</v>
      </c>
      <c r="N30" s="64">
        <f t="shared" si="5"/>
        <v>199734.05000000005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41</v>
      </c>
      <c r="C32" s="377" t="s">
        <v>416</v>
      </c>
      <c r="D32" s="378"/>
      <c r="E32" s="378"/>
      <c r="F32" s="65"/>
      <c r="G32" s="66"/>
      <c r="H32" s="66"/>
      <c r="I32" s="67"/>
      <c r="J32" s="377" t="s">
        <v>417</v>
      </c>
      <c r="K32" s="378"/>
      <c r="L32" s="378"/>
      <c r="M32" s="378"/>
      <c r="N32" s="37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42</v>
      </c>
      <c r="E33" s="5"/>
      <c r="F33" s="69"/>
      <c r="G33" s="361" t="s">
        <v>43</v>
      </c>
      <c r="H33" s="362"/>
      <c r="I33" s="13"/>
      <c r="J33" s="361" t="s">
        <v>44</v>
      </c>
      <c r="K33" s="362"/>
      <c r="L33" s="362"/>
      <c r="M33" s="362"/>
      <c r="N33" s="36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32"/>
  <sheetViews>
    <sheetView tabSelected="1" topLeftCell="A202" zoomScaleNormal="100" workbookViewId="0">
      <selection activeCell="E78" sqref="E78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389" t="s">
        <v>45</v>
      </c>
      <c r="B1" s="362"/>
      <c r="C1" s="362"/>
      <c r="D1" s="362"/>
      <c r="E1" s="362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 xml:space="preserve">Назва Грантоотримувача:Хмельницький обласний академічний музично-драматичний театр імені М.Старицького 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3"/>
      <c r="C3" s="72" t="s">
        <v>318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1" t="s">
        <v>320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проєкту:15 жовтня 2025 року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90" t="s">
        <v>46</v>
      </c>
      <c r="B7" s="392" t="s">
        <v>47</v>
      </c>
      <c r="C7" s="395" t="s">
        <v>48</v>
      </c>
      <c r="D7" s="395" t="s">
        <v>49</v>
      </c>
      <c r="E7" s="384" t="s">
        <v>50</v>
      </c>
      <c r="F7" s="374"/>
      <c r="G7" s="374"/>
      <c r="H7" s="374"/>
      <c r="I7" s="374"/>
      <c r="J7" s="375"/>
      <c r="K7" s="384" t="s">
        <v>51</v>
      </c>
      <c r="L7" s="374"/>
      <c r="M7" s="374"/>
      <c r="N7" s="374"/>
      <c r="O7" s="374"/>
      <c r="P7" s="375"/>
      <c r="Q7" s="384" t="s">
        <v>52</v>
      </c>
      <c r="R7" s="374"/>
      <c r="S7" s="374"/>
      <c r="T7" s="374"/>
      <c r="U7" s="374"/>
      <c r="V7" s="375"/>
      <c r="W7" s="385" t="s">
        <v>53</v>
      </c>
      <c r="X7" s="374"/>
      <c r="Y7" s="374"/>
      <c r="Z7" s="375"/>
      <c r="AA7" s="386" t="s">
        <v>54</v>
      </c>
      <c r="AB7" s="1"/>
      <c r="AC7" s="1"/>
      <c r="AD7" s="1"/>
      <c r="AE7" s="1"/>
      <c r="AF7" s="1"/>
      <c r="AG7" s="1"/>
    </row>
    <row r="8" spans="1:33" ht="42" customHeight="1" x14ac:dyDescent="0.25">
      <c r="A8" s="371"/>
      <c r="B8" s="393"/>
      <c r="C8" s="396"/>
      <c r="D8" s="396"/>
      <c r="E8" s="387" t="s">
        <v>55</v>
      </c>
      <c r="F8" s="374"/>
      <c r="G8" s="375"/>
      <c r="H8" s="387" t="s">
        <v>56</v>
      </c>
      <c r="I8" s="374"/>
      <c r="J8" s="375"/>
      <c r="K8" s="387" t="s">
        <v>55</v>
      </c>
      <c r="L8" s="374"/>
      <c r="M8" s="375"/>
      <c r="N8" s="387" t="s">
        <v>56</v>
      </c>
      <c r="O8" s="374"/>
      <c r="P8" s="375"/>
      <c r="Q8" s="387" t="s">
        <v>55</v>
      </c>
      <c r="R8" s="374"/>
      <c r="S8" s="375"/>
      <c r="T8" s="387" t="s">
        <v>56</v>
      </c>
      <c r="U8" s="374"/>
      <c r="V8" s="375"/>
      <c r="W8" s="386" t="s">
        <v>57</v>
      </c>
      <c r="X8" s="386" t="s">
        <v>58</v>
      </c>
      <c r="Y8" s="385" t="s">
        <v>59</v>
      </c>
      <c r="Z8" s="375"/>
      <c r="AA8" s="371"/>
      <c r="AB8" s="1"/>
      <c r="AC8" s="1"/>
      <c r="AD8" s="1"/>
      <c r="AE8" s="1"/>
      <c r="AF8" s="1"/>
      <c r="AG8" s="1"/>
    </row>
    <row r="9" spans="1:33" ht="30" customHeight="1" x14ac:dyDescent="0.25">
      <c r="A9" s="391"/>
      <c r="B9" s="394"/>
      <c r="C9" s="397"/>
      <c r="D9" s="397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72"/>
      <c r="X9" s="372"/>
      <c r="Y9" s="87" t="s">
        <v>69</v>
      </c>
      <c r="Z9" s="88" t="s">
        <v>20</v>
      </c>
      <c r="AA9" s="372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74</v>
      </c>
      <c r="B13" s="109" t="s">
        <v>75</v>
      </c>
      <c r="C13" s="110" t="s">
        <v>76</v>
      </c>
      <c r="D13" s="111"/>
      <c r="E13" s="112">
        <f>SUM(E14:E22)</f>
        <v>39</v>
      </c>
      <c r="F13" s="113"/>
      <c r="G13" s="114">
        <f>SUM(G14:G22)</f>
        <v>254755.5</v>
      </c>
      <c r="H13" s="112">
        <f>SUM(H14:H22)</f>
        <v>39</v>
      </c>
      <c r="I13" s="113"/>
      <c r="J13" s="114">
        <f>SUM(J14:J22)</f>
        <v>254755.5</v>
      </c>
      <c r="K13" s="112">
        <f>SUM(K14:K22)</f>
        <v>0</v>
      </c>
      <c r="L13" s="113"/>
      <c r="M13" s="114">
        <f>SUM(M14:M22)</f>
        <v>0</v>
      </c>
      <c r="N13" s="112">
        <f>SUM(N14:N22)</f>
        <v>0</v>
      </c>
      <c r="O13" s="113"/>
      <c r="P13" s="114">
        <f>SUM(P14:P22)</f>
        <v>0</v>
      </c>
      <c r="Q13" s="112">
        <f>SUM(Q14:Q22)</f>
        <v>0</v>
      </c>
      <c r="R13" s="113"/>
      <c r="S13" s="114">
        <f>SUM(S14:S22)</f>
        <v>0</v>
      </c>
      <c r="T13" s="112">
        <f>SUM(T14:T22)</f>
        <v>0</v>
      </c>
      <c r="U13" s="113"/>
      <c r="V13" s="114">
        <f>SUM(V14:V22)</f>
        <v>0</v>
      </c>
      <c r="W13" s="114">
        <f>SUM(W14:W22)</f>
        <v>254755.5</v>
      </c>
      <c r="X13" s="114">
        <f>SUM(X14:X22)</f>
        <v>254755.5</v>
      </c>
      <c r="Y13" s="115">
        <f t="shared" ref="Y13:Y40" si="0">W13-X13</f>
        <v>0</v>
      </c>
      <c r="Z13" s="116">
        <f t="shared" ref="Z13:Z40" si="1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77</v>
      </c>
      <c r="B14" s="120" t="s">
        <v>78</v>
      </c>
      <c r="C14" s="332" t="s">
        <v>323</v>
      </c>
      <c r="D14" s="122" t="s">
        <v>80</v>
      </c>
      <c r="E14" s="123">
        <v>5.5</v>
      </c>
      <c r="F14" s="124">
        <v>8426</v>
      </c>
      <c r="G14" s="125">
        <f t="shared" ref="G14:G22" si="2">E14*F14</f>
        <v>46343</v>
      </c>
      <c r="H14" s="123">
        <v>5.5</v>
      </c>
      <c r="I14" s="124">
        <v>8426</v>
      </c>
      <c r="J14" s="125">
        <f t="shared" ref="J14:J22" si="3">H14*I14</f>
        <v>46343</v>
      </c>
      <c r="K14" s="123"/>
      <c r="L14" s="124"/>
      <c r="M14" s="125">
        <f t="shared" ref="M14:M22" si="4">K14*L14</f>
        <v>0</v>
      </c>
      <c r="N14" s="123"/>
      <c r="O14" s="124"/>
      <c r="P14" s="125">
        <f t="shared" ref="P14:P22" si="5">N14*O14</f>
        <v>0</v>
      </c>
      <c r="Q14" s="123"/>
      <c r="R14" s="124"/>
      <c r="S14" s="125">
        <f t="shared" ref="S14:S22" si="6">Q14*R14</f>
        <v>0</v>
      </c>
      <c r="T14" s="123"/>
      <c r="U14" s="124"/>
      <c r="V14" s="125">
        <f t="shared" ref="V14:V22" si="7">T14*U14</f>
        <v>0</v>
      </c>
      <c r="W14" s="126">
        <f t="shared" ref="W14:W22" si="8">G14+M14+S14</f>
        <v>46343</v>
      </c>
      <c r="X14" s="127">
        <f t="shared" ref="X14:X22" si="9">J14+P14+V14</f>
        <v>46343</v>
      </c>
      <c r="Y14" s="127">
        <f t="shared" si="0"/>
        <v>0</v>
      </c>
      <c r="Z14" s="128">
        <f t="shared" si="1"/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77</v>
      </c>
      <c r="B15" s="120" t="s">
        <v>81</v>
      </c>
      <c r="C15" s="121" t="s">
        <v>324</v>
      </c>
      <c r="D15" s="122" t="s">
        <v>80</v>
      </c>
      <c r="E15" s="123">
        <v>5.5</v>
      </c>
      <c r="F15" s="124">
        <v>7584</v>
      </c>
      <c r="G15" s="125">
        <f t="shared" si="2"/>
        <v>41712</v>
      </c>
      <c r="H15" s="123">
        <v>5.5</v>
      </c>
      <c r="I15" s="124">
        <v>7584</v>
      </c>
      <c r="J15" s="125">
        <f t="shared" si="3"/>
        <v>41712</v>
      </c>
      <c r="K15" s="123"/>
      <c r="L15" s="124"/>
      <c r="M15" s="125">
        <f t="shared" si="4"/>
        <v>0</v>
      </c>
      <c r="N15" s="123"/>
      <c r="O15" s="124"/>
      <c r="P15" s="125">
        <f t="shared" si="5"/>
        <v>0</v>
      </c>
      <c r="Q15" s="123"/>
      <c r="R15" s="124"/>
      <c r="S15" s="125">
        <f t="shared" si="6"/>
        <v>0</v>
      </c>
      <c r="T15" s="123"/>
      <c r="U15" s="124"/>
      <c r="V15" s="125">
        <f t="shared" si="7"/>
        <v>0</v>
      </c>
      <c r="W15" s="126">
        <f t="shared" si="8"/>
        <v>41712</v>
      </c>
      <c r="X15" s="127">
        <f t="shared" si="9"/>
        <v>41712</v>
      </c>
      <c r="Y15" s="127">
        <f t="shared" si="0"/>
        <v>0</v>
      </c>
      <c r="Z15" s="128">
        <f t="shared" si="1"/>
        <v>0</v>
      </c>
      <c r="AA15" s="129"/>
      <c r="AB15" s="131"/>
      <c r="AC15" s="131"/>
      <c r="AD15" s="131"/>
      <c r="AE15" s="131"/>
      <c r="AF15" s="131"/>
      <c r="AG15" s="131"/>
    </row>
    <row r="16" spans="1:33" s="331" customFormat="1" ht="30" customHeight="1" x14ac:dyDescent="0.25">
      <c r="A16" s="132" t="s">
        <v>77</v>
      </c>
      <c r="B16" s="133" t="s">
        <v>82</v>
      </c>
      <c r="C16" s="121" t="s">
        <v>325</v>
      </c>
      <c r="D16" s="122" t="s">
        <v>80</v>
      </c>
      <c r="E16" s="135">
        <v>5.5</v>
      </c>
      <c r="F16" s="136">
        <v>6154</v>
      </c>
      <c r="G16" s="125">
        <f t="shared" si="2"/>
        <v>33847</v>
      </c>
      <c r="H16" s="135">
        <v>5.5</v>
      </c>
      <c r="I16" s="136">
        <v>6154</v>
      </c>
      <c r="J16" s="125">
        <f t="shared" si="3"/>
        <v>33847</v>
      </c>
      <c r="K16" s="135"/>
      <c r="L16" s="136"/>
      <c r="M16" s="125">
        <f t="shared" si="4"/>
        <v>0</v>
      </c>
      <c r="N16" s="135"/>
      <c r="O16" s="136"/>
      <c r="P16" s="125">
        <f t="shared" si="5"/>
        <v>0</v>
      </c>
      <c r="Q16" s="135"/>
      <c r="R16" s="124"/>
      <c r="S16" s="125">
        <f t="shared" si="6"/>
        <v>0</v>
      </c>
      <c r="T16" s="135"/>
      <c r="U16" s="124"/>
      <c r="V16" s="125">
        <f t="shared" si="7"/>
        <v>0</v>
      </c>
      <c r="W16" s="126">
        <f t="shared" si="8"/>
        <v>33847</v>
      </c>
      <c r="X16" s="127">
        <f t="shared" si="9"/>
        <v>33847</v>
      </c>
      <c r="Y16" s="127">
        <f t="shared" si="0"/>
        <v>0</v>
      </c>
      <c r="Z16" s="128">
        <f t="shared" si="1"/>
        <v>0</v>
      </c>
      <c r="AA16" s="139"/>
      <c r="AB16" s="131"/>
      <c r="AC16" s="131"/>
      <c r="AD16" s="131"/>
      <c r="AE16" s="131"/>
      <c r="AF16" s="131"/>
      <c r="AG16" s="131"/>
    </row>
    <row r="17" spans="1:33" s="331" customFormat="1" ht="30" customHeight="1" x14ac:dyDescent="0.25">
      <c r="A17" s="132" t="s">
        <v>77</v>
      </c>
      <c r="B17" s="133" t="s">
        <v>326</v>
      </c>
      <c r="C17" s="121" t="s">
        <v>327</v>
      </c>
      <c r="D17" s="122" t="s">
        <v>80</v>
      </c>
      <c r="E17" s="135">
        <v>5</v>
      </c>
      <c r="F17" s="136">
        <v>6978</v>
      </c>
      <c r="G17" s="125">
        <f t="shared" si="2"/>
        <v>34890</v>
      </c>
      <c r="H17" s="135">
        <v>5</v>
      </c>
      <c r="I17" s="136">
        <v>6978</v>
      </c>
      <c r="J17" s="125">
        <f t="shared" si="3"/>
        <v>34890</v>
      </c>
      <c r="K17" s="135"/>
      <c r="L17" s="136"/>
      <c r="M17" s="125">
        <f t="shared" si="4"/>
        <v>0</v>
      </c>
      <c r="N17" s="135"/>
      <c r="O17" s="136"/>
      <c r="P17" s="125">
        <f t="shared" si="5"/>
        <v>0</v>
      </c>
      <c r="Q17" s="135"/>
      <c r="R17" s="124"/>
      <c r="S17" s="125">
        <f t="shared" si="6"/>
        <v>0</v>
      </c>
      <c r="T17" s="135"/>
      <c r="U17" s="124"/>
      <c r="V17" s="125">
        <f t="shared" si="7"/>
        <v>0</v>
      </c>
      <c r="W17" s="126">
        <f t="shared" si="8"/>
        <v>34890</v>
      </c>
      <c r="X17" s="127">
        <f t="shared" si="9"/>
        <v>34890</v>
      </c>
      <c r="Y17" s="127">
        <f t="shared" si="0"/>
        <v>0</v>
      </c>
      <c r="Z17" s="128">
        <f t="shared" si="1"/>
        <v>0</v>
      </c>
      <c r="AA17" s="139"/>
      <c r="AB17" s="131"/>
      <c r="AC17" s="131"/>
      <c r="AD17" s="131"/>
      <c r="AE17" s="131"/>
      <c r="AF17" s="131"/>
      <c r="AG17" s="131"/>
    </row>
    <row r="18" spans="1:33" s="331" customFormat="1" ht="30" customHeight="1" x14ac:dyDescent="0.25">
      <c r="A18" s="132" t="s">
        <v>77</v>
      </c>
      <c r="B18" s="133" t="s">
        <v>328</v>
      </c>
      <c r="C18" s="121" t="s">
        <v>329</v>
      </c>
      <c r="D18" s="122" t="s">
        <v>80</v>
      </c>
      <c r="E18" s="135">
        <v>5</v>
      </c>
      <c r="F18" s="136">
        <v>6978</v>
      </c>
      <c r="G18" s="137">
        <f t="shared" si="2"/>
        <v>34890</v>
      </c>
      <c r="H18" s="135">
        <v>5</v>
      </c>
      <c r="I18" s="136">
        <v>6978</v>
      </c>
      <c r="J18" s="125">
        <f t="shared" si="3"/>
        <v>34890</v>
      </c>
      <c r="K18" s="135"/>
      <c r="L18" s="136"/>
      <c r="M18" s="125">
        <f t="shared" si="4"/>
        <v>0</v>
      </c>
      <c r="N18" s="135"/>
      <c r="O18" s="136"/>
      <c r="P18" s="125">
        <f t="shared" si="5"/>
        <v>0</v>
      </c>
      <c r="Q18" s="135"/>
      <c r="R18" s="124"/>
      <c r="S18" s="125">
        <f t="shared" si="6"/>
        <v>0</v>
      </c>
      <c r="T18" s="135"/>
      <c r="U18" s="124"/>
      <c r="V18" s="125">
        <f t="shared" si="7"/>
        <v>0</v>
      </c>
      <c r="W18" s="126">
        <f t="shared" si="8"/>
        <v>34890</v>
      </c>
      <c r="X18" s="127">
        <f t="shared" si="9"/>
        <v>34890</v>
      </c>
      <c r="Y18" s="127">
        <f t="shared" si="0"/>
        <v>0</v>
      </c>
      <c r="Z18" s="128">
        <f t="shared" si="1"/>
        <v>0</v>
      </c>
      <c r="AA18" s="139"/>
      <c r="AB18" s="131"/>
      <c r="AC18" s="131"/>
      <c r="AD18" s="131"/>
      <c r="AE18" s="131"/>
      <c r="AF18" s="131"/>
      <c r="AG18" s="131"/>
    </row>
    <row r="19" spans="1:33" s="331" customFormat="1" ht="30" customHeight="1" x14ac:dyDescent="0.25">
      <c r="A19" s="132" t="s">
        <v>77</v>
      </c>
      <c r="B19" s="133" t="s">
        <v>330</v>
      </c>
      <c r="C19" s="121" t="s">
        <v>331</v>
      </c>
      <c r="D19" s="122" t="s">
        <v>80</v>
      </c>
      <c r="E19" s="135">
        <v>3</v>
      </c>
      <c r="F19" s="136">
        <v>4923</v>
      </c>
      <c r="G19" s="137">
        <f t="shared" si="2"/>
        <v>14769</v>
      </c>
      <c r="H19" s="135">
        <v>3</v>
      </c>
      <c r="I19" s="136">
        <v>4923</v>
      </c>
      <c r="J19" s="125">
        <f t="shared" si="3"/>
        <v>14769</v>
      </c>
      <c r="K19" s="135"/>
      <c r="L19" s="136"/>
      <c r="M19" s="125">
        <f t="shared" si="4"/>
        <v>0</v>
      </c>
      <c r="N19" s="135"/>
      <c r="O19" s="136"/>
      <c r="P19" s="125">
        <f t="shared" si="5"/>
        <v>0</v>
      </c>
      <c r="Q19" s="135"/>
      <c r="R19" s="124"/>
      <c r="S19" s="125">
        <f t="shared" si="6"/>
        <v>0</v>
      </c>
      <c r="T19" s="135"/>
      <c r="U19" s="124"/>
      <c r="V19" s="125">
        <f t="shared" si="7"/>
        <v>0</v>
      </c>
      <c r="W19" s="126">
        <f t="shared" si="8"/>
        <v>14769</v>
      </c>
      <c r="X19" s="127">
        <f t="shared" si="9"/>
        <v>14769</v>
      </c>
      <c r="Y19" s="127">
        <f t="shared" si="0"/>
        <v>0</v>
      </c>
      <c r="Z19" s="128">
        <f t="shared" si="1"/>
        <v>0</v>
      </c>
      <c r="AA19" s="139"/>
      <c r="AB19" s="131"/>
      <c r="AC19" s="131"/>
      <c r="AD19" s="131"/>
      <c r="AE19" s="131"/>
      <c r="AF19" s="131"/>
      <c r="AG19" s="131"/>
    </row>
    <row r="20" spans="1:33" s="331" customFormat="1" ht="30" customHeight="1" x14ac:dyDescent="0.25">
      <c r="A20" s="132" t="s">
        <v>77</v>
      </c>
      <c r="B20" s="133" t="s">
        <v>332</v>
      </c>
      <c r="C20" s="121" t="s">
        <v>333</v>
      </c>
      <c r="D20" s="122" t="s">
        <v>80</v>
      </c>
      <c r="E20" s="135">
        <v>2</v>
      </c>
      <c r="F20" s="136">
        <v>6154</v>
      </c>
      <c r="G20" s="137">
        <f t="shared" si="2"/>
        <v>12308</v>
      </c>
      <c r="H20" s="135">
        <v>2</v>
      </c>
      <c r="I20" s="136">
        <v>6154</v>
      </c>
      <c r="J20" s="125">
        <f t="shared" si="3"/>
        <v>12308</v>
      </c>
      <c r="K20" s="135"/>
      <c r="L20" s="136"/>
      <c r="M20" s="125">
        <f t="shared" si="4"/>
        <v>0</v>
      </c>
      <c r="N20" s="135"/>
      <c r="O20" s="136"/>
      <c r="P20" s="125">
        <f t="shared" si="5"/>
        <v>0</v>
      </c>
      <c r="Q20" s="135"/>
      <c r="R20" s="124"/>
      <c r="S20" s="125">
        <f t="shared" si="6"/>
        <v>0</v>
      </c>
      <c r="T20" s="135"/>
      <c r="U20" s="124"/>
      <c r="V20" s="125">
        <f t="shared" si="7"/>
        <v>0</v>
      </c>
      <c r="W20" s="126">
        <f t="shared" si="8"/>
        <v>12308</v>
      </c>
      <c r="X20" s="127">
        <f t="shared" si="9"/>
        <v>12308</v>
      </c>
      <c r="Y20" s="127">
        <f t="shared" si="0"/>
        <v>0</v>
      </c>
      <c r="Z20" s="128">
        <f t="shared" si="1"/>
        <v>0</v>
      </c>
      <c r="AA20" s="139"/>
      <c r="AB20" s="131"/>
      <c r="AC20" s="131"/>
      <c r="AD20" s="131"/>
      <c r="AE20" s="131"/>
      <c r="AF20" s="131"/>
      <c r="AG20" s="131"/>
    </row>
    <row r="21" spans="1:33" s="331" customFormat="1" ht="30" customHeight="1" x14ac:dyDescent="0.25">
      <c r="A21" s="132" t="s">
        <v>77</v>
      </c>
      <c r="B21" s="133" t="s">
        <v>334</v>
      </c>
      <c r="C21" s="121" t="s">
        <v>335</v>
      </c>
      <c r="D21" s="122" t="s">
        <v>80</v>
      </c>
      <c r="E21" s="135">
        <v>5.5</v>
      </c>
      <c r="F21" s="136">
        <v>4307</v>
      </c>
      <c r="G21" s="137">
        <f t="shared" si="2"/>
        <v>23688.5</v>
      </c>
      <c r="H21" s="135">
        <v>5.5</v>
      </c>
      <c r="I21" s="136">
        <v>4307</v>
      </c>
      <c r="J21" s="125">
        <f t="shared" si="3"/>
        <v>23688.5</v>
      </c>
      <c r="K21" s="135"/>
      <c r="L21" s="136"/>
      <c r="M21" s="125">
        <f t="shared" si="4"/>
        <v>0</v>
      </c>
      <c r="N21" s="135"/>
      <c r="O21" s="136"/>
      <c r="P21" s="125">
        <f t="shared" si="5"/>
        <v>0</v>
      </c>
      <c r="Q21" s="135"/>
      <c r="R21" s="124"/>
      <c r="S21" s="125">
        <f t="shared" si="6"/>
        <v>0</v>
      </c>
      <c r="T21" s="135"/>
      <c r="U21" s="124"/>
      <c r="V21" s="125">
        <f t="shared" si="7"/>
        <v>0</v>
      </c>
      <c r="W21" s="126">
        <f t="shared" si="8"/>
        <v>23688.5</v>
      </c>
      <c r="X21" s="127">
        <f t="shared" si="9"/>
        <v>23688.5</v>
      </c>
      <c r="Y21" s="127">
        <f t="shared" si="0"/>
        <v>0</v>
      </c>
      <c r="Z21" s="128">
        <f t="shared" si="1"/>
        <v>0</v>
      </c>
      <c r="AA21" s="139"/>
      <c r="AB21" s="131"/>
      <c r="AC21" s="131"/>
      <c r="AD21" s="131"/>
      <c r="AE21" s="131"/>
      <c r="AF21" s="131"/>
      <c r="AG21" s="131"/>
    </row>
    <row r="22" spans="1:33" ht="30" customHeight="1" x14ac:dyDescent="0.25">
      <c r="A22" s="132" t="s">
        <v>77</v>
      </c>
      <c r="B22" s="133" t="s">
        <v>336</v>
      </c>
      <c r="C22" s="121" t="s">
        <v>337</v>
      </c>
      <c r="D22" s="134" t="s">
        <v>80</v>
      </c>
      <c r="E22" s="135">
        <v>2</v>
      </c>
      <c r="F22" s="136">
        <v>6154</v>
      </c>
      <c r="G22" s="137">
        <f t="shared" si="2"/>
        <v>12308</v>
      </c>
      <c r="H22" s="135">
        <v>2</v>
      </c>
      <c r="I22" s="136">
        <v>6154</v>
      </c>
      <c r="J22" s="137">
        <f t="shared" si="3"/>
        <v>12308</v>
      </c>
      <c r="K22" s="135"/>
      <c r="L22" s="136"/>
      <c r="M22" s="137">
        <f t="shared" si="4"/>
        <v>0</v>
      </c>
      <c r="N22" s="135"/>
      <c r="O22" s="136"/>
      <c r="P22" s="137">
        <f t="shared" si="5"/>
        <v>0</v>
      </c>
      <c r="Q22" s="135"/>
      <c r="R22" s="124"/>
      <c r="S22" s="137">
        <f t="shared" si="6"/>
        <v>0</v>
      </c>
      <c r="T22" s="135"/>
      <c r="U22" s="124"/>
      <c r="V22" s="137">
        <f t="shared" si="7"/>
        <v>0</v>
      </c>
      <c r="W22" s="138">
        <f t="shared" si="8"/>
        <v>12308</v>
      </c>
      <c r="X22" s="127">
        <f t="shared" si="9"/>
        <v>12308</v>
      </c>
      <c r="Y22" s="127">
        <f t="shared" si="0"/>
        <v>0</v>
      </c>
      <c r="Z22" s="128">
        <f t="shared" si="1"/>
        <v>0</v>
      </c>
      <c r="AA22" s="13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08" t="s">
        <v>74</v>
      </c>
      <c r="B23" s="109" t="s">
        <v>83</v>
      </c>
      <c r="C23" s="140" t="s">
        <v>84</v>
      </c>
      <c r="D23" s="141"/>
      <c r="E23" s="142">
        <f>SUM(E24:E26)</f>
        <v>0</v>
      </c>
      <c r="F23" s="143"/>
      <c r="G23" s="144">
        <f t="shared" ref="G23:H23" si="10">SUM(G24:G26)</f>
        <v>0</v>
      </c>
      <c r="H23" s="142">
        <f t="shared" si="10"/>
        <v>0</v>
      </c>
      <c r="I23" s="143"/>
      <c r="J23" s="144">
        <f t="shared" ref="J23:K23" si="11">SUM(J24:J26)</f>
        <v>0</v>
      </c>
      <c r="K23" s="142">
        <f t="shared" si="11"/>
        <v>0</v>
      </c>
      <c r="L23" s="143"/>
      <c r="M23" s="144">
        <f t="shared" ref="M23:N23" si="12">SUM(M24:M26)</f>
        <v>0</v>
      </c>
      <c r="N23" s="142">
        <f t="shared" si="12"/>
        <v>0</v>
      </c>
      <c r="O23" s="143"/>
      <c r="P23" s="144">
        <f t="shared" ref="P23:Q23" si="13">SUM(P24:P26)</f>
        <v>0</v>
      </c>
      <c r="Q23" s="142">
        <f t="shared" si="13"/>
        <v>0</v>
      </c>
      <c r="R23" s="143"/>
      <c r="S23" s="144">
        <f t="shared" ref="S23:T23" si="14">SUM(S24:S26)</f>
        <v>0</v>
      </c>
      <c r="T23" s="142">
        <f t="shared" si="14"/>
        <v>0</v>
      </c>
      <c r="U23" s="143"/>
      <c r="V23" s="144">
        <f t="shared" ref="V23:X23" si="15">SUM(V24:V26)</f>
        <v>0</v>
      </c>
      <c r="W23" s="144">
        <f t="shared" si="15"/>
        <v>0</v>
      </c>
      <c r="X23" s="145">
        <f t="shared" si="15"/>
        <v>0</v>
      </c>
      <c r="Y23" s="145">
        <f t="shared" si="0"/>
        <v>0</v>
      </c>
      <c r="Z23" s="145" t="e">
        <f t="shared" si="1"/>
        <v>#DIV/0!</v>
      </c>
      <c r="AA23" s="146"/>
      <c r="AB23" s="118"/>
      <c r="AC23" s="118"/>
      <c r="AD23" s="118"/>
      <c r="AE23" s="118"/>
      <c r="AF23" s="118"/>
      <c r="AG23" s="118"/>
    </row>
    <row r="24" spans="1:33" ht="30" customHeight="1" x14ac:dyDescent="0.25">
      <c r="A24" s="119" t="s">
        <v>77</v>
      </c>
      <c r="B24" s="120" t="s">
        <v>85</v>
      </c>
      <c r="C24" s="121" t="s">
        <v>79</v>
      </c>
      <c r="D24" s="122" t="s">
        <v>80</v>
      </c>
      <c r="E24" s="123"/>
      <c r="F24" s="124"/>
      <c r="G24" s="125">
        <f t="shared" ref="G24:G26" si="16">E24*F24</f>
        <v>0</v>
      </c>
      <c r="H24" s="123"/>
      <c r="I24" s="124"/>
      <c r="J24" s="125">
        <f t="shared" ref="J24:J26" si="17">H24*I24</f>
        <v>0</v>
      </c>
      <c r="K24" s="123"/>
      <c r="L24" s="124"/>
      <c r="M24" s="125">
        <f t="shared" ref="M24:M26" si="18">K24*L24</f>
        <v>0</v>
      </c>
      <c r="N24" s="123"/>
      <c r="O24" s="124"/>
      <c r="P24" s="125">
        <f t="shared" ref="P24:P26" si="19">N24*O24</f>
        <v>0</v>
      </c>
      <c r="Q24" s="123"/>
      <c r="R24" s="124"/>
      <c r="S24" s="125">
        <f t="shared" ref="S24:S26" si="20">Q24*R24</f>
        <v>0</v>
      </c>
      <c r="T24" s="123"/>
      <c r="U24" s="124"/>
      <c r="V24" s="125">
        <f t="shared" ref="V24:V26" si="21">T24*U24</f>
        <v>0</v>
      </c>
      <c r="W24" s="126">
        <f t="shared" ref="W24:W26" si="22">G24+M24+S24</f>
        <v>0</v>
      </c>
      <c r="X24" s="127">
        <f t="shared" ref="X24:X26" si="23">J24+P24+V24</f>
        <v>0</v>
      </c>
      <c r="Y24" s="127">
        <f t="shared" si="0"/>
        <v>0</v>
      </c>
      <c r="Z24" s="128" t="e">
        <f t="shared" si="1"/>
        <v>#DIV/0!</v>
      </c>
      <c r="AA24" s="129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19" t="s">
        <v>77</v>
      </c>
      <c r="B25" s="120" t="s">
        <v>86</v>
      </c>
      <c r="C25" s="121" t="s">
        <v>79</v>
      </c>
      <c r="D25" s="122" t="s">
        <v>80</v>
      </c>
      <c r="E25" s="123"/>
      <c r="F25" s="124"/>
      <c r="G25" s="125">
        <f t="shared" si="16"/>
        <v>0</v>
      </c>
      <c r="H25" s="123"/>
      <c r="I25" s="124"/>
      <c r="J25" s="125">
        <f t="shared" si="17"/>
        <v>0</v>
      </c>
      <c r="K25" s="123"/>
      <c r="L25" s="124"/>
      <c r="M25" s="125">
        <f t="shared" si="18"/>
        <v>0</v>
      </c>
      <c r="N25" s="123"/>
      <c r="O25" s="124"/>
      <c r="P25" s="125">
        <f t="shared" si="19"/>
        <v>0</v>
      </c>
      <c r="Q25" s="123"/>
      <c r="R25" s="124"/>
      <c r="S25" s="125">
        <f t="shared" si="20"/>
        <v>0</v>
      </c>
      <c r="T25" s="123"/>
      <c r="U25" s="124"/>
      <c r="V25" s="125">
        <f t="shared" si="21"/>
        <v>0</v>
      </c>
      <c r="W25" s="126">
        <f t="shared" si="22"/>
        <v>0</v>
      </c>
      <c r="X25" s="127">
        <f t="shared" si="23"/>
        <v>0</v>
      </c>
      <c r="Y25" s="127">
        <f t="shared" si="0"/>
        <v>0</v>
      </c>
      <c r="Z25" s="128" t="e">
        <f t="shared" si="1"/>
        <v>#DIV/0!</v>
      </c>
      <c r="AA25" s="129"/>
      <c r="AB25" s="131"/>
      <c r="AC25" s="131"/>
      <c r="AD25" s="131"/>
      <c r="AE25" s="131"/>
      <c r="AF25" s="131"/>
      <c r="AG25" s="131"/>
    </row>
    <row r="26" spans="1:33" ht="30" customHeight="1" x14ac:dyDescent="0.25">
      <c r="A26" s="147" t="s">
        <v>77</v>
      </c>
      <c r="B26" s="133" t="s">
        <v>87</v>
      </c>
      <c r="C26" s="121" t="s">
        <v>79</v>
      </c>
      <c r="D26" s="148" t="s">
        <v>80</v>
      </c>
      <c r="E26" s="149"/>
      <c r="F26" s="150"/>
      <c r="G26" s="151">
        <f t="shared" si="16"/>
        <v>0</v>
      </c>
      <c r="H26" s="149"/>
      <c r="I26" s="150"/>
      <c r="J26" s="151">
        <f t="shared" si="17"/>
        <v>0</v>
      </c>
      <c r="K26" s="149"/>
      <c r="L26" s="150"/>
      <c r="M26" s="151">
        <f t="shared" si="18"/>
        <v>0</v>
      </c>
      <c r="N26" s="149"/>
      <c r="O26" s="150"/>
      <c r="P26" s="151">
        <f t="shared" si="19"/>
        <v>0</v>
      </c>
      <c r="Q26" s="149"/>
      <c r="R26" s="150"/>
      <c r="S26" s="151">
        <f t="shared" si="20"/>
        <v>0</v>
      </c>
      <c r="T26" s="149"/>
      <c r="U26" s="150"/>
      <c r="V26" s="151">
        <f t="shared" si="21"/>
        <v>0</v>
      </c>
      <c r="W26" s="138">
        <f t="shared" si="22"/>
        <v>0</v>
      </c>
      <c r="X26" s="127">
        <f t="shared" si="23"/>
        <v>0</v>
      </c>
      <c r="Y26" s="127">
        <f t="shared" si="0"/>
        <v>0</v>
      </c>
      <c r="Z26" s="128" t="e">
        <f t="shared" si="1"/>
        <v>#DIV/0!</v>
      </c>
      <c r="AA26" s="152"/>
      <c r="AB26" s="131"/>
      <c r="AC26" s="131"/>
      <c r="AD26" s="131"/>
      <c r="AE26" s="131"/>
      <c r="AF26" s="131"/>
      <c r="AG26" s="131"/>
    </row>
    <row r="27" spans="1:33" ht="30" customHeight="1" x14ac:dyDescent="0.25">
      <c r="A27" s="108" t="s">
        <v>74</v>
      </c>
      <c r="B27" s="109" t="s">
        <v>88</v>
      </c>
      <c r="C27" s="153" t="s">
        <v>89</v>
      </c>
      <c r="D27" s="141"/>
      <c r="E27" s="142">
        <f>SUM(E28:E31)</f>
        <v>15</v>
      </c>
      <c r="F27" s="143"/>
      <c r="G27" s="144">
        <f t="shared" ref="G27:H27" si="24">SUM(G28:G31)</f>
        <v>151000</v>
      </c>
      <c r="H27" s="142">
        <f t="shared" si="24"/>
        <v>15</v>
      </c>
      <c r="I27" s="143"/>
      <c r="J27" s="144">
        <f t="shared" ref="J27:K27" si="25">SUM(J28:J31)</f>
        <v>151000</v>
      </c>
      <c r="K27" s="142">
        <f t="shared" si="25"/>
        <v>0</v>
      </c>
      <c r="L27" s="143"/>
      <c r="M27" s="144">
        <f t="shared" ref="M27:N27" si="26">SUM(M28:M31)</f>
        <v>0</v>
      </c>
      <c r="N27" s="142">
        <f t="shared" si="26"/>
        <v>0</v>
      </c>
      <c r="O27" s="143"/>
      <c r="P27" s="144">
        <f t="shared" ref="P27:Q27" si="27">SUM(P28:P31)</f>
        <v>0</v>
      </c>
      <c r="Q27" s="142">
        <f t="shared" si="27"/>
        <v>0</v>
      </c>
      <c r="R27" s="143"/>
      <c r="S27" s="144">
        <f t="shared" ref="S27:T27" si="28">SUM(S28:S31)</f>
        <v>0</v>
      </c>
      <c r="T27" s="142">
        <f t="shared" si="28"/>
        <v>0</v>
      </c>
      <c r="U27" s="143"/>
      <c r="V27" s="144">
        <f t="shared" ref="V27:X27" si="29">SUM(V28:V31)</f>
        <v>0</v>
      </c>
      <c r="W27" s="144">
        <f t="shared" si="29"/>
        <v>151000</v>
      </c>
      <c r="X27" s="144">
        <f t="shared" si="29"/>
        <v>151000</v>
      </c>
      <c r="Y27" s="115">
        <f t="shared" si="0"/>
        <v>0</v>
      </c>
      <c r="Z27" s="116">
        <f t="shared" si="1"/>
        <v>0</v>
      </c>
      <c r="AA27" s="146"/>
      <c r="AB27" s="118"/>
      <c r="AC27" s="118"/>
      <c r="AD27" s="118"/>
      <c r="AE27" s="118"/>
      <c r="AF27" s="118"/>
      <c r="AG27" s="118"/>
    </row>
    <row r="28" spans="1:33" ht="30" customHeight="1" x14ac:dyDescent="0.25">
      <c r="A28" s="119" t="s">
        <v>77</v>
      </c>
      <c r="B28" s="120" t="s">
        <v>90</v>
      </c>
      <c r="C28" s="121" t="s">
        <v>338</v>
      </c>
      <c r="D28" s="122" t="s">
        <v>80</v>
      </c>
      <c r="E28" s="123">
        <v>5</v>
      </c>
      <c r="F28" s="124">
        <v>5000</v>
      </c>
      <c r="G28" s="125">
        <f t="shared" ref="G28:G31" si="30">E28*F28</f>
        <v>25000</v>
      </c>
      <c r="H28" s="123">
        <v>5</v>
      </c>
      <c r="I28" s="124">
        <v>5000</v>
      </c>
      <c r="J28" s="125">
        <f t="shared" ref="J28:J31" si="31">H28*I28</f>
        <v>25000</v>
      </c>
      <c r="K28" s="123"/>
      <c r="L28" s="124"/>
      <c r="M28" s="125">
        <f t="shared" ref="M28:M31" si="32">K28*L28</f>
        <v>0</v>
      </c>
      <c r="N28" s="123"/>
      <c r="O28" s="124"/>
      <c r="P28" s="125">
        <f t="shared" ref="P28:P31" si="33">N28*O28</f>
        <v>0</v>
      </c>
      <c r="Q28" s="123"/>
      <c r="R28" s="124"/>
      <c r="S28" s="125">
        <f t="shared" ref="S28:S31" si="34">Q28*R28</f>
        <v>0</v>
      </c>
      <c r="T28" s="123"/>
      <c r="U28" s="124"/>
      <c r="V28" s="125">
        <f t="shared" ref="V28:V31" si="35">T28*U28</f>
        <v>0</v>
      </c>
      <c r="W28" s="126">
        <f t="shared" ref="W28:W31" si="36">G28+M28+S28</f>
        <v>25000</v>
      </c>
      <c r="X28" s="127">
        <f t="shared" ref="X28:X31" si="37">J28+P28+V28</f>
        <v>25000</v>
      </c>
      <c r="Y28" s="127">
        <f t="shared" si="0"/>
        <v>0</v>
      </c>
      <c r="Z28" s="128">
        <f t="shared" si="1"/>
        <v>0</v>
      </c>
      <c r="AA28" s="12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19" t="s">
        <v>77</v>
      </c>
      <c r="B29" s="120" t="s">
        <v>92</v>
      </c>
      <c r="C29" s="121" t="s">
        <v>339</v>
      </c>
      <c r="D29" s="122" t="s">
        <v>80</v>
      </c>
      <c r="E29" s="123">
        <v>4</v>
      </c>
      <c r="F29" s="124">
        <v>9000</v>
      </c>
      <c r="G29" s="125">
        <f t="shared" si="30"/>
        <v>36000</v>
      </c>
      <c r="H29" s="123">
        <v>4</v>
      </c>
      <c r="I29" s="124">
        <v>9000</v>
      </c>
      <c r="J29" s="125">
        <f t="shared" si="31"/>
        <v>36000</v>
      </c>
      <c r="K29" s="123"/>
      <c r="L29" s="124"/>
      <c r="M29" s="125">
        <f t="shared" si="32"/>
        <v>0</v>
      </c>
      <c r="N29" s="123"/>
      <c r="O29" s="124"/>
      <c r="P29" s="125">
        <f t="shared" si="33"/>
        <v>0</v>
      </c>
      <c r="Q29" s="123"/>
      <c r="R29" s="124"/>
      <c r="S29" s="125">
        <f t="shared" si="34"/>
        <v>0</v>
      </c>
      <c r="T29" s="123"/>
      <c r="U29" s="124"/>
      <c r="V29" s="125">
        <f t="shared" si="35"/>
        <v>0</v>
      </c>
      <c r="W29" s="126">
        <f t="shared" si="36"/>
        <v>36000</v>
      </c>
      <c r="X29" s="127">
        <f t="shared" si="37"/>
        <v>36000</v>
      </c>
      <c r="Y29" s="127">
        <f t="shared" si="0"/>
        <v>0</v>
      </c>
      <c r="Z29" s="128">
        <f t="shared" si="1"/>
        <v>0</v>
      </c>
      <c r="AA29" s="129"/>
      <c r="AB29" s="131"/>
      <c r="AC29" s="131"/>
      <c r="AD29" s="131"/>
      <c r="AE29" s="131"/>
      <c r="AF29" s="131"/>
      <c r="AG29" s="131"/>
    </row>
    <row r="30" spans="1:33" s="331" customFormat="1" ht="30" customHeight="1" x14ac:dyDescent="0.25">
      <c r="A30" s="119" t="s">
        <v>77</v>
      </c>
      <c r="B30" s="133" t="s">
        <v>93</v>
      </c>
      <c r="C30" s="121" t="s">
        <v>341</v>
      </c>
      <c r="D30" s="122" t="s">
        <v>80</v>
      </c>
      <c r="E30" s="135">
        <v>4</v>
      </c>
      <c r="F30" s="136">
        <v>15000</v>
      </c>
      <c r="G30" s="125">
        <f t="shared" si="30"/>
        <v>60000</v>
      </c>
      <c r="H30" s="135">
        <v>4</v>
      </c>
      <c r="I30" s="136">
        <v>15000</v>
      </c>
      <c r="J30" s="125">
        <f t="shared" si="31"/>
        <v>60000</v>
      </c>
      <c r="K30" s="135"/>
      <c r="L30" s="136"/>
      <c r="M30" s="125">
        <f t="shared" si="32"/>
        <v>0</v>
      </c>
      <c r="N30" s="135"/>
      <c r="O30" s="136"/>
      <c r="P30" s="125">
        <f t="shared" si="33"/>
        <v>0</v>
      </c>
      <c r="Q30" s="135"/>
      <c r="R30" s="136"/>
      <c r="S30" s="125">
        <f t="shared" si="34"/>
        <v>0</v>
      </c>
      <c r="T30" s="135"/>
      <c r="U30" s="136"/>
      <c r="V30" s="125">
        <f t="shared" si="35"/>
        <v>0</v>
      </c>
      <c r="W30" s="126">
        <f t="shared" si="36"/>
        <v>60000</v>
      </c>
      <c r="X30" s="127">
        <f t="shared" si="37"/>
        <v>60000</v>
      </c>
      <c r="Y30" s="127">
        <f t="shared" si="0"/>
        <v>0</v>
      </c>
      <c r="Z30" s="128">
        <f t="shared" si="1"/>
        <v>0</v>
      </c>
      <c r="AA30" s="139"/>
      <c r="AB30" s="131"/>
      <c r="AC30" s="131"/>
      <c r="AD30" s="131"/>
      <c r="AE30" s="131"/>
      <c r="AF30" s="131"/>
      <c r="AG30" s="131"/>
    </row>
    <row r="31" spans="1:33" ht="30" customHeight="1" x14ac:dyDescent="0.25">
      <c r="A31" s="132" t="s">
        <v>77</v>
      </c>
      <c r="B31" s="154" t="s">
        <v>340</v>
      </c>
      <c r="C31" s="121" t="s">
        <v>342</v>
      </c>
      <c r="D31" s="134" t="s">
        <v>80</v>
      </c>
      <c r="E31" s="135">
        <v>2</v>
      </c>
      <c r="F31" s="136">
        <v>15000</v>
      </c>
      <c r="G31" s="137">
        <f t="shared" si="30"/>
        <v>30000</v>
      </c>
      <c r="H31" s="135">
        <v>2</v>
      </c>
      <c r="I31" s="136">
        <v>15000</v>
      </c>
      <c r="J31" s="137">
        <f t="shared" si="31"/>
        <v>30000</v>
      </c>
      <c r="K31" s="149"/>
      <c r="L31" s="150"/>
      <c r="M31" s="151">
        <f t="shared" si="32"/>
        <v>0</v>
      </c>
      <c r="N31" s="149"/>
      <c r="O31" s="150"/>
      <c r="P31" s="151">
        <f t="shared" si="33"/>
        <v>0</v>
      </c>
      <c r="Q31" s="149"/>
      <c r="R31" s="150"/>
      <c r="S31" s="151">
        <f t="shared" si="34"/>
        <v>0</v>
      </c>
      <c r="T31" s="149"/>
      <c r="U31" s="150"/>
      <c r="V31" s="151">
        <f t="shared" si="35"/>
        <v>0</v>
      </c>
      <c r="W31" s="138">
        <f t="shared" si="36"/>
        <v>30000</v>
      </c>
      <c r="X31" s="127">
        <f t="shared" si="37"/>
        <v>30000</v>
      </c>
      <c r="Y31" s="127">
        <f t="shared" si="0"/>
        <v>0</v>
      </c>
      <c r="Z31" s="128">
        <f t="shared" si="1"/>
        <v>0</v>
      </c>
      <c r="AA31" s="152"/>
      <c r="AB31" s="131"/>
      <c r="AC31" s="131"/>
      <c r="AD31" s="131"/>
      <c r="AE31" s="131"/>
      <c r="AF31" s="131"/>
      <c r="AG31" s="131"/>
    </row>
    <row r="32" spans="1:33" ht="30" customHeight="1" x14ac:dyDescent="0.25">
      <c r="A32" s="108" t="s">
        <v>72</v>
      </c>
      <c r="B32" s="155" t="s">
        <v>94</v>
      </c>
      <c r="C32" s="140" t="s">
        <v>95</v>
      </c>
      <c r="D32" s="141"/>
      <c r="E32" s="142">
        <f>SUM(E33:E35)</f>
        <v>405755.5</v>
      </c>
      <c r="F32" s="143"/>
      <c r="G32" s="144">
        <f t="shared" ref="G32:H32" si="38">SUM(G33:G35)</f>
        <v>89266.209999999992</v>
      </c>
      <c r="H32" s="142">
        <f t="shared" si="38"/>
        <v>405755.5</v>
      </c>
      <c r="I32" s="143"/>
      <c r="J32" s="144">
        <f t="shared" ref="J32:K32" si="39">SUM(J33:J35)</f>
        <v>89266.209999999992</v>
      </c>
      <c r="K32" s="142">
        <f t="shared" si="39"/>
        <v>0</v>
      </c>
      <c r="L32" s="143"/>
      <c r="M32" s="144">
        <f t="shared" ref="M32:N32" si="40">SUM(M33:M35)</f>
        <v>0</v>
      </c>
      <c r="N32" s="142">
        <f t="shared" si="40"/>
        <v>0</v>
      </c>
      <c r="O32" s="143"/>
      <c r="P32" s="144">
        <f t="shared" ref="P32:Q32" si="41">SUM(P33:P35)</f>
        <v>0</v>
      </c>
      <c r="Q32" s="142">
        <f t="shared" si="41"/>
        <v>0</v>
      </c>
      <c r="R32" s="143"/>
      <c r="S32" s="144">
        <f t="shared" ref="S32:T32" si="42">SUM(S33:S35)</f>
        <v>0</v>
      </c>
      <c r="T32" s="142">
        <f t="shared" si="42"/>
        <v>0</v>
      </c>
      <c r="U32" s="143"/>
      <c r="V32" s="144">
        <f t="shared" ref="V32:X32" si="43">SUM(V33:V35)</f>
        <v>0</v>
      </c>
      <c r="W32" s="144">
        <f t="shared" si="43"/>
        <v>89266.209999999992</v>
      </c>
      <c r="X32" s="144">
        <f t="shared" si="43"/>
        <v>89266.209999999992</v>
      </c>
      <c r="Y32" s="115">
        <f t="shared" si="0"/>
        <v>0</v>
      </c>
      <c r="Z32" s="116">
        <f t="shared" si="1"/>
        <v>0</v>
      </c>
      <c r="AA32" s="146"/>
      <c r="AB32" s="7"/>
      <c r="AC32" s="7"/>
      <c r="AD32" s="7"/>
      <c r="AE32" s="7"/>
      <c r="AF32" s="7"/>
      <c r="AG32" s="7"/>
    </row>
    <row r="33" spans="1:33" ht="30" customHeight="1" x14ac:dyDescent="0.25">
      <c r="A33" s="156" t="s">
        <v>77</v>
      </c>
      <c r="B33" s="157" t="s">
        <v>96</v>
      </c>
      <c r="C33" s="121" t="s">
        <v>97</v>
      </c>
      <c r="D33" s="158"/>
      <c r="E33" s="159">
        <f>G13</f>
        <v>254755.5</v>
      </c>
      <c r="F33" s="160">
        <v>0.22</v>
      </c>
      <c r="G33" s="161">
        <f t="shared" ref="G33:G35" si="44">E33*F33</f>
        <v>56046.21</v>
      </c>
      <c r="H33" s="159">
        <f>J13</f>
        <v>254755.5</v>
      </c>
      <c r="I33" s="160">
        <v>0.22</v>
      </c>
      <c r="J33" s="161">
        <f t="shared" ref="J33:J35" si="45">H33*I33</f>
        <v>56046.21</v>
      </c>
      <c r="K33" s="159">
        <f>M13</f>
        <v>0</v>
      </c>
      <c r="L33" s="160">
        <v>0.22</v>
      </c>
      <c r="M33" s="161">
        <f t="shared" ref="M33:M35" si="46">K33*L33</f>
        <v>0</v>
      </c>
      <c r="N33" s="159">
        <f>P13</f>
        <v>0</v>
      </c>
      <c r="O33" s="160">
        <v>0.22</v>
      </c>
      <c r="P33" s="161">
        <f t="shared" ref="P33:P35" si="47">N33*O33</f>
        <v>0</v>
      </c>
      <c r="Q33" s="159">
        <f>S13</f>
        <v>0</v>
      </c>
      <c r="R33" s="160">
        <v>0.22</v>
      </c>
      <c r="S33" s="161">
        <f t="shared" ref="S33:S35" si="48">Q33*R33</f>
        <v>0</v>
      </c>
      <c r="T33" s="159">
        <f>V13</f>
        <v>0</v>
      </c>
      <c r="U33" s="160">
        <v>0.22</v>
      </c>
      <c r="V33" s="161">
        <f t="shared" ref="V33:V35" si="49">T33*U33</f>
        <v>0</v>
      </c>
      <c r="W33" s="127">
        <f t="shared" ref="W33:W35" si="50">G33+M33+S33</f>
        <v>56046.21</v>
      </c>
      <c r="X33" s="127">
        <f t="shared" ref="X33:X35" si="51">J33+P33+V33</f>
        <v>56046.21</v>
      </c>
      <c r="Y33" s="127">
        <f t="shared" si="0"/>
        <v>0</v>
      </c>
      <c r="Z33" s="128">
        <f t="shared" si="1"/>
        <v>0</v>
      </c>
      <c r="AA33" s="162"/>
      <c r="AB33" s="130"/>
      <c r="AC33" s="131"/>
      <c r="AD33" s="131"/>
      <c r="AE33" s="131"/>
      <c r="AF33" s="131"/>
      <c r="AG33" s="131"/>
    </row>
    <row r="34" spans="1:33" ht="30" customHeight="1" x14ac:dyDescent="0.25">
      <c r="A34" s="119" t="s">
        <v>77</v>
      </c>
      <c r="B34" s="120" t="s">
        <v>98</v>
      </c>
      <c r="C34" s="121" t="s">
        <v>99</v>
      </c>
      <c r="D34" s="122"/>
      <c r="E34" s="123">
        <f>G23</f>
        <v>0</v>
      </c>
      <c r="F34" s="124">
        <v>0.22</v>
      </c>
      <c r="G34" s="125">
        <f t="shared" si="44"/>
        <v>0</v>
      </c>
      <c r="H34" s="123">
        <f>J23</f>
        <v>0</v>
      </c>
      <c r="I34" s="124">
        <v>0.22</v>
      </c>
      <c r="J34" s="125">
        <f t="shared" si="45"/>
        <v>0</v>
      </c>
      <c r="K34" s="123">
        <f>M23</f>
        <v>0</v>
      </c>
      <c r="L34" s="124">
        <v>0.22</v>
      </c>
      <c r="M34" s="125">
        <f t="shared" si="46"/>
        <v>0</v>
      </c>
      <c r="N34" s="123">
        <f>P23</f>
        <v>0</v>
      </c>
      <c r="O34" s="124">
        <v>0.22</v>
      </c>
      <c r="P34" s="125">
        <f t="shared" si="47"/>
        <v>0</v>
      </c>
      <c r="Q34" s="123">
        <f>S23</f>
        <v>0</v>
      </c>
      <c r="R34" s="124">
        <v>0.22</v>
      </c>
      <c r="S34" s="125">
        <f t="shared" si="48"/>
        <v>0</v>
      </c>
      <c r="T34" s="123">
        <f>V23</f>
        <v>0</v>
      </c>
      <c r="U34" s="124">
        <v>0.22</v>
      </c>
      <c r="V34" s="125">
        <f t="shared" si="49"/>
        <v>0</v>
      </c>
      <c r="W34" s="126">
        <f t="shared" si="50"/>
        <v>0</v>
      </c>
      <c r="X34" s="127">
        <f t="shared" si="51"/>
        <v>0</v>
      </c>
      <c r="Y34" s="127">
        <f t="shared" si="0"/>
        <v>0</v>
      </c>
      <c r="Z34" s="128" t="e">
        <f t="shared" si="1"/>
        <v>#DIV/0!</v>
      </c>
      <c r="AA34" s="129"/>
      <c r="AB34" s="131"/>
      <c r="AC34" s="131"/>
      <c r="AD34" s="131"/>
      <c r="AE34" s="131"/>
      <c r="AF34" s="131"/>
      <c r="AG34" s="131"/>
    </row>
    <row r="35" spans="1:33" ht="30" customHeight="1" x14ac:dyDescent="0.25">
      <c r="A35" s="132" t="s">
        <v>77</v>
      </c>
      <c r="B35" s="154" t="s">
        <v>100</v>
      </c>
      <c r="C35" s="163" t="s">
        <v>89</v>
      </c>
      <c r="D35" s="134"/>
      <c r="E35" s="135">
        <f>G27</f>
        <v>151000</v>
      </c>
      <c r="F35" s="136">
        <v>0.22</v>
      </c>
      <c r="G35" s="137">
        <f t="shared" si="44"/>
        <v>33220</v>
      </c>
      <c r="H35" s="135">
        <f>J27</f>
        <v>151000</v>
      </c>
      <c r="I35" s="136">
        <v>0.22</v>
      </c>
      <c r="J35" s="137">
        <f t="shared" si="45"/>
        <v>33220</v>
      </c>
      <c r="K35" s="135">
        <f>M27</f>
        <v>0</v>
      </c>
      <c r="L35" s="136">
        <v>0.22</v>
      </c>
      <c r="M35" s="137">
        <f t="shared" si="46"/>
        <v>0</v>
      </c>
      <c r="N35" s="135">
        <f>P27</f>
        <v>0</v>
      </c>
      <c r="O35" s="136">
        <v>0.22</v>
      </c>
      <c r="P35" s="137">
        <f t="shared" si="47"/>
        <v>0</v>
      </c>
      <c r="Q35" s="135">
        <f>S27</f>
        <v>0</v>
      </c>
      <c r="R35" s="136">
        <v>0.22</v>
      </c>
      <c r="S35" s="137">
        <f t="shared" si="48"/>
        <v>0</v>
      </c>
      <c r="T35" s="135">
        <f>V27</f>
        <v>0</v>
      </c>
      <c r="U35" s="136">
        <v>0.22</v>
      </c>
      <c r="V35" s="137">
        <f t="shared" si="49"/>
        <v>0</v>
      </c>
      <c r="W35" s="138">
        <f t="shared" si="50"/>
        <v>33220</v>
      </c>
      <c r="X35" s="127">
        <f t="shared" si="51"/>
        <v>33220</v>
      </c>
      <c r="Y35" s="127">
        <f t="shared" si="0"/>
        <v>0</v>
      </c>
      <c r="Z35" s="128">
        <f t="shared" si="1"/>
        <v>0</v>
      </c>
      <c r="AA35" s="139"/>
      <c r="AB35" s="131"/>
      <c r="AC35" s="131"/>
      <c r="AD35" s="131"/>
      <c r="AE35" s="131"/>
      <c r="AF35" s="131"/>
      <c r="AG35" s="131"/>
    </row>
    <row r="36" spans="1:33" ht="30" customHeight="1" x14ac:dyDescent="0.25">
      <c r="A36" s="108" t="s">
        <v>74</v>
      </c>
      <c r="B36" s="155" t="s">
        <v>101</v>
      </c>
      <c r="C36" s="140" t="s">
        <v>102</v>
      </c>
      <c r="D36" s="141"/>
      <c r="E36" s="142">
        <f>SUM(E37:E39)</f>
        <v>0</v>
      </c>
      <c r="F36" s="143"/>
      <c r="G36" s="144">
        <f t="shared" ref="G36:H36" si="52">SUM(G37:G39)</f>
        <v>0</v>
      </c>
      <c r="H36" s="142">
        <f t="shared" si="52"/>
        <v>0</v>
      </c>
      <c r="I36" s="143"/>
      <c r="J36" s="144">
        <f t="shared" ref="J36:K36" si="53">SUM(J37:J39)</f>
        <v>0</v>
      </c>
      <c r="K36" s="142">
        <f t="shared" si="53"/>
        <v>0</v>
      </c>
      <c r="L36" s="143"/>
      <c r="M36" s="144">
        <f t="shared" ref="M36:N36" si="54">SUM(M37:M39)</f>
        <v>0</v>
      </c>
      <c r="N36" s="142">
        <f t="shared" si="54"/>
        <v>0</v>
      </c>
      <c r="O36" s="143"/>
      <c r="P36" s="144">
        <f t="shared" ref="P36:Q36" si="55">SUM(P37:P39)</f>
        <v>0</v>
      </c>
      <c r="Q36" s="142">
        <f t="shared" si="55"/>
        <v>0</v>
      </c>
      <c r="R36" s="143"/>
      <c r="S36" s="144">
        <f t="shared" ref="S36:T36" si="56">SUM(S37:S39)</f>
        <v>0</v>
      </c>
      <c r="T36" s="142">
        <f t="shared" si="56"/>
        <v>0</v>
      </c>
      <c r="U36" s="143"/>
      <c r="V36" s="144">
        <f t="shared" ref="V36:X36" si="57">SUM(V37:V39)</f>
        <v>0</v>
      </c>
      <c r="W36" s="144">
        <f t="shared" si="57"/>
        <v>0</v>
      </c>
      <c r="X36" s="144">
        <f t="shared" si="57"/>
        <v>0</v>
      </c>
      <c r="Y36" s="144">
        <f t="shared" si="0"/>
        <v>0</v>
      </c>
      <c r="Z36" s="144" t="e">
        <f t="shared" si="1"/>
        <v>#DIV/0!</v>
      </c>
      <c r="AA36" s="146"/>
      <c r="AB36" s="7"/>
      <c r="AC36" s="7"/>
      <c r="AD36" s="7"/>
      <c r="AE36" s="7"/>
      <c r="AF36" s="7"/>
      <c r="AG36" s="7"/>
    </row>
    <row r="37" spans="1:33" ht="30" customHeight="1" x14ac:dyDescent="0.25">
      <c r="A37" s="119" t="s">
        <v>77</v>
      </c>
      <c r="B37" s="157" t="s">
        <v>103</v>
      </c>
      <c r="C37" s="121" t="s">
        <v>91</v>
      </c>
      <c r="D37" s="122" t="s">
        <v>80</v>
      </c>
      <c r="E37" s="123"/>
      <c r="F37" s="124"/>
      <c r="G37" s="125">
        <f t="shared" ref="G37:G39" si="58">E37*F37</f>
        <v>0</v>
      </c>
      <c r="H37" s="123"/>
      <c r="I37" s="124"/>
      <c r="J37" s="125">
        <f t="shared" ref="J37:J39" si="59">H37*I37</f>
        <v>0</v>
      </c>
      <c r="K37" s="123"/>
      <c r="L37" s="124"/>
      <c r="M37" s="125">
        <f t="shared" ref="M37:M39" si="60">K37*L37</f>
        <v>0</v>
      </c>
      <c r="N37" s="123"/>
      <c r="O37" s="124"/>
      <c r="P37" s="125">
        <f t="shared" ref="P37:P39" si="61">N37*O37</f>
        <v>0</v>
      </c>
      <c r="Q37" s="123"/>
      <c r="R37" s="124"/>
      <c r="S37" s="125">
        <f t="shared" ref="S37:S39" si="62">Q37*R37</f>
        <v>0</v>
      </c>
      <c r="T37" s="123"/>
      <c r="U37" s="124"/>
      <c r="V37" s="125">
        <f t="shared" ref="V37:V39" si="63">T37*U37</f>
        <v>0</v>
      </c>
      <c r="W37" s="126">
        <f t="shared" ref="W37:W39" si="64">G37+M37+S37</f>
        <v>0</v>
      </c>
      <c r="X37" s="127">
        <f t="shared" ref="X37:X39" si="65">J37+P37+V37</f>
        <v>0</v>
      </c>
      <c r="Y37" s="127">
        <f t="shared" si="0"/>
        <v>0</v>
      </c>
      <c r="Z37" s="128" t="e">
        <f t="shared" si="1"/>
        <v>#DIV/0!</v>
      </c>
      <c r="AA37" s="129"/>
      <c r="AB37" s="7"/>
      <c r="AC37" s="7"/>
      <c r="AD37" s="7"/>
      <c r="AE37" s="7"/>
      <c r="AF37" s="7"/>
      <c r="AG37" s="7"/>
    </row>
    <row r="38" spans="1:33" ht="30" customHeight="1" x14ac:dyDescent="0.25">
      <c r="A38" s="119" t="s">
        <v>77</v>
      </c>
      <c r="B38" s="120" t="s">
        <v>104</v>
      </c>
      <c r="C38" s="121" t="s">
        <v>91</v>
      </c>
      <c r="D38" s="122" t="s">
        <v>80</v>
      </c>
      <c r="E38" s="123"/>
      <c r="F38" s="124"/>
      <c r="G38" s="125">
        <f t="shared" si="58"/>
        <v>0</v>
      </c>
      <c r="H38" s="123"/>
      <c r="I38" s="124"/>
      <c r="J38" s="125">
        <f t="shared" si="59"/>
        <v>0</v>
      </c>
      <c r="K38" s="123"/>
      <c r="L38" s="124"/>
      <c r="M38" s="125">
        <f t="shared" si="60"/>
        <v>0</v>
      </c>
      <c r="N38" s="123"/>
      <c r="O38" s="124"/>
      <c r="P38" s="125">
        <f t="shared" si="61"/>
        <v>0</v>
      </c>
      <c r="Q38" s="123"/>
      <c r="R38" s="124"/>
      <c r="S38" s="125">
        <f t="shared" si="62"/>
        <v>0</v>
      </c>
      <c r="T38" s="123"/>
      <c r="U38" s="124"/>
      <c r="V38" s="125">
        <f t="shared" si="63"/>
        <v>0</v>
      </c>
      <c r="W38" s="126">
        <f t="shared" si="64"/>
        <v>0</v>
      </c>
      <c r="X38" s="127">
        <f t="shared" si="65"/>
        <v>0</v>
      </c>
      <c r="Y38" s="127">
        <f t="shared" si="0"/>
        <v>0</v>
      </c>
      <c r="Z38" s="128" t="e">
        <f t="shared" si="1"/>
        <v>#DIV/0!</v>
      </c>
      <c r="AA38" s="129"/>
      <c r="AB38" s="7"/>
      <c r="AC38" s="7"/>
      <c r="AD38" s="7"/>
      <c r="AE38" s="7"/>
      <c r="AF38" s="7"/>
      <c r="AG38" s="7"/>
    </row>
    <row r="39" spans="1:33" ht="30" customHeight="1" thickBot="1" x14ac:dyDescent="0.3">
      <c r="A39" s="132" t="s">
        <v>77</v>
      </c>
      <c r="B39" s="133" t="s">
        <v>105</v>
      </c>
      <c r="C39" s="164" t="s">
        <v>91</v>
      </c>
      <c r="D39" s="134" t="s">
        <v>80</v>
      </c>
      <c r="E39" s="135"/>
      <c r="F39" s="136"/>
      <c r="G39" s="137">
        <f t="shared" si="58"/>
        <v>0</v>
      </c>
      <c r="H39" s="123"/>
      <c r="I39" s="136"/>
      <c r="J39" s="137">
        <f t="shared" si="59"/>
        <v>0</v>
      </c>
      <c r="K39" s="149"/>
      <c r="L39" s="150"/>
      <c r="M39" s="151">
        <f t="shared" si="60"/>
        <v>0</v>
      </c>
      <c r="N39" s="149"/>
      <c r="O39" s="150"/>
      <c r="P39" s="151">
        <f t="shared" si="61"/>
        <v>0</v>
      </c>
      <c r="Q39" s="149"/>
      <c r="R39" s="150"/>
      <c r="S39" s="151">
        <f t="shared" si="62"/>
        <v>0</v>
      </c>
      <c r="T39" s="149"/>
      <c r="U39" s="150"/>
      <c r="V39" s="151">
        <f t="shared" si="63"/>
        <v>0</v>
      </c>
      <c r="W39" s="138">
        <f t="shared" si="64"/>
        <v>0</v>
      </c>
      <c r="X39" s="127">
        <f t="shared" si="65"/>
        <v>0</v>
      </c>
      <c r="Y39" s="165">
        <f t="shared" si="0"/>
        <v>0</v>
      </c>
      <c r="Z39" s="128" t="e">
        <f t="shared" si="1"/>
        <v>#DIV/0!</v>
      </c>
      <c r="AA39" s="152"/>
      <c r="AB39" s="7"/>
      <c r="AC39" s="7"/>
      <c r="AD39" s="7"/>
      <c r="AE39" s="7"/>
      <c r="AF39" s="7"/>
      <c r="AG39" s="7"/>
    </row>
    <row r="40" spans="1:33" ht="30" customHeight="1" thickBot="1" x14ac:dyDescent="0.3">
      <c r="A40" s="166" t="s">
        <v>106</v>
      </c>
      <c r="B40" s="167"/>
      <c r="C40" s="168"/>
      <c r="D40" s="169"/>
      <c r="E40" s="170"/>
      <c r="F40" s="171"/>
      <c r="G40" s="172">
        <f>G13+G23+G27+G32+G36</f>
        <v>495021.70999999996</v>
      </c>
      <c r="H40" s="172"/>
      <c r="I40" s="171"/>
      <c r="J40" s="172">
        <f>J13+J23+J27+J32+J36</f>
        <v>495021.70999999996</v>
      </c>
      <c r="K40" s="170"/>
      <c r="L40" s="173"/>
      <c r="M40" s="172">
        <f>M13+M23+M27+M32+M36</f>
        <v>0</v>
      </c>
      <c r="N40" s="170"/>
      <c r="O40" s="173"/>
      <c r="P40" s="172">
        <f>P13+P23+P27+P32+P36</f>
        <v>0</v>
      </c>
      <c r="Q40" s="170"/>
      <c r="R40" s="173"/>
      <c r="S40" s="172">
        <f>S13+S23+S27+S32+S36</f>
        <v>0</v>
      </c>
      <c r="T40" s="170"/>
      <c r="U40" s="173"/>
      <c r="V40" s="172">
        <f>V13+V23+V27+V32+V36</f>
        <v>0</v>
      </c>
      <c r="W40" s="172">
        <f>W13+W23+W27+W32+W36</f>
        <v>495021.70999999996</v>
      </c>
      <c r="X40" s="174">
        <f>X13+X23+X27+X32+X36</f>
        <v>495021.70999999996</v>
      </c>
      <c r="Y40" s="175">
        <f t="shared" si="0"/>
        <v>0</v>
      </c>
      <c r="Z40" s="176">
        <f t="shared" si="1"/>
        <v>0</v>
      </c>
      <c r="AA40" s="177"/>
      <c r="AB40" s="6"/>
      <c r="AC40" s="7"/>
      <c r="AD40" s="7"/>
      <c r="AE40" s="7"/>
      <c r="AF40" s="7"/>
      <c r="AG40" s="7"/>
    </row>
    <row r="41" spans="1:33" ht="30" customHeight="1" thickBot="1" x14ac:dyDescent="0.3">
      <c r="A41" s="178" t="s">
        <v>72</v>
      </c>
      <c r="B41" s="179">
        <v>2</v>
      </c>
      <c r="C41" s="180" t="s">
        <v>107</v>
      </c>
      <c r="D41" s="181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6"/>
      <c r="X41" s="106"/>
      <c r="Y41" s="182"/>
      <c r="Z41" s="106"/>
      <c r="AA41" s="107"/>
      <c r="AB41" s="7"/>
      <c r="AC41" s="7"/>
      <c r="AD41" s="7"/>
      <c r="AE41" s="7"/>
      <c r="AF41" s="7"/>
      <c r="AG41" s="7"/>
    </row>
    <row r="42" spans="1:33" ht="30" customHeight="1" x14ac:dyDescent="0.25">
      <c r="A42" s="108" t="s">
        <v>74</v>
      </c>
      <c r="B42" s="155" t="s">
        <v>108</v>
      </c>
      <c r="C42" s="110" t="s">
        <v>109</v>
      </c>
      <c r="D42" s="111"/>
      <c r="E42" s="112">
        <f>SUM(E43:E45)</f>
        <v>0</v>
      </c>
      <c r="F42" s="113"/>
      <c r="G42" s="114">
        <f t="shared" ref="G42:H42" si="66">SUM(G43:G45)</f>
        <v>0</v>
      </c>
      <c r="H42" s="112">
        <f t="shared" si="66"/>
        <v>0</v>
      </c>
      <c r="I42" s="113"/>
      <c r="J42" s="114">
        <f t="shared" ref="J42:K42" si="67">SUM(J43:J45)</f>
        <v>0</v>
      </c>
      <c r="K42" s="112">
        <f t="shared" si="67"/>
        <v>0</v>
      </c>
      <c r="L42" s="113"/>
      <c r="M42" s="114">
        <f t="shared" ref="M42:N42" si="68">SUM(M43:M45)</f>
        <v>0</v>
      </c>
      <c r="N42" s="112">
        <f t="shared" si="68"/>
        <v>0</v>
      </c>
      <c r="O42" s="113"/>
      <c r="P42" s="114">
        <f t="shared" ref="P42:Q42" si="69">SUM(P43:P45)</f>
        <v>0</v>
      </c>
      <c r="Q42" s="112">
        <f t="shared" si="69"/>
        <v>0</v>
      </c>
      <c r="R42" s="113"/>
      <c r="S42" s="114">
        <f t="shared" ref="S42:T42" si="70">SUM(S43:S45)</f>
        <v>0</v>
      </c>
      <c r="T42" s="112">
        <f t="shared" si="70"/>
        <v>0</v>
      </c>
      <c r="U42" s="113"/>
      <c r="V42" s="114">
        <f t="shared" ref="V42:X42" si="71">SUM(V43:V45)</f>
        <v>0</v>
      </c>
      <c r="W42" s="114">
        <f t="shared" si="71"/>
        <v>0</v>
      </c>
      <c r="X42" s="183">
        <f t="shared" si="71"/>
        <v>0</v>
      </c>
      <c r="Y42" s="143">
        <f t="shared" ref="Y42:Y54" si="72">W42-X42</f>
        <v>0</v>
      </c>
      <c r="Z42" s="184" t="e">
        <f t="shared" ref="Z42:Z54" si="73">Y42/W42</f>
        <v>#DIV/0!</v>
      </c>
      <c r="AA42" s="117"/>
      <c r="AB42" s="185"/>
      <c r="AC42" s="118"/>
      <c r="AD42" s="118"/>
      <c r="AE42" s="118"/>
      <c r="AF42" s="118"/>
      <c r="AG42" s="118"/>
    </row>
    <row r="43" spans="1:33" ht="30" customHeight="1" x14ac:dyDescent="0.25">
      <c r="A43" s="119" t="s">
        <v>77</v>
      </c>
      <c r="B43" s="120" t="s">
        <v>110</v>
      </c>
      <c r="C43" s="121" t="s">
        <v>111</v>
      </c>
      <c r="D43" s="122" t="s">
        <v>112</v>
      </c>
      <c r="E43" s="123"/>
      <c r="F43" s="124"/>
      <c r="G43" s="125">
        <f t="shared" ref="G43:G45" si="74">E43*F43</f>
        <v>0</v>
      </c>
      <c r="H43" s="123"/>
      <c r="I43" s="124"/>
      <c r="J43" s="125">
        <f t="shared" ref="J43:J45" si="75">H43*I43</f>
        <v>0</v>
      </c>
      <c r="K43" s="123"/>
      <c r="L43" s="124"/>
      <c r="M43" s="125">
        <f t="shared" ref="M43:M45" si="76">K43*L43</f>
        <v>0</v>
      </c>
      <c r="N43" s="123"/>
      <c r="O43" s="124"/>
      <c r="P43" s="125">
        <f t="shared" ref="P43:P45" si="77">N43*O43</f>
        <v>0</v>
      </c>
      <c r="Q43" s="123"/>
      <c r="R43" s="124"/>
      <c r="S43" s="125">
        <f t="shared" ref="S43:S45" si="78">Q43*R43</f>
        <v>0</v>
      </c>
      <c r="T43" s="123"/>
      <c r="U43" s="124"/>
      <c r="V43" s="125">
        <f t="shared" ref="V43:V45" si="79">T43*U43</f>
        <v>0</v>
      </c>
      <c r="W43" s="126">
        <f t="shared" ref="W43:W45" si="80">G43+M43+S43</f>
        <v>0</v>
      </c>
      <c r="X43" s="127">
        <f t="shared" ref="X43:X45" si="81">J43+P43+V43</f>
        <v>0</v>
      </c>
      <c r="Y43" s="127">
        <f t="shared" si="72"/>
        <v>0</v>
      </c>
      <c r="Z43" s="128" t="e">
        <f t="shared" si="73"/>
        <v>#DIV/0!</v>
      </c>
      <c r="AA43" s="129"/>
      <c r="AB43" s="131"/>
      <c r="AC43" s="131"/>
      <c r="AD43" s="131"/>
      <c r="AE43" s="131"/>
      <c r="AF43" s="131"/>
      <c r="AG43" s="131"/>
    </row>
    <row r="44" spans="1:33" ht="30" customHeight="1" x14ac:dyDescent="0.25">
      <c r="A44" s="119" t="s">
        <v>77</v>
      </c>
      <c r="B44" s="120" t="s">
        <v>113</v>
      </c>
      <c r="C44" s="121" t="s">
        <v>111</v>
      </c>
      <c r="D44" s="122" t="s">
        <v>112</v>
      </c>
      <c r="E44" s="123"/>
      <c r="F44" s="124"/>
      <c r="G44" s="125">
        <f t="shared" si="74"/>
        <v>0</v>
      </c>
      <c r="H44" s="123"/>
      <c r="I44" s="124"/>
      <c r="J44" s="125">
        <f t="shared" si="75"/>
        <v>0</v>
      </c>
      <c r="K44" s="123"/>
      <c r="L44" s="124"/>
      <c r="M44" s="125">
        <f t="shared" si="76"/>
        <v>0</v>
      </c>
      <c r="N44" s="123"/>
      <c r="O44" s="124"/>
      <c r="P44" s="125">
        <f t="shared" si="77"/>
        <v>0</v>
      </c>
      <c r="Q44" s="123"/>
      <c r="R44" s="124"/>
      <c r="S44" s="125">
        <f t="shared" si="78"/>
        <v>0</v>
      </c>
      <c r="T44" s="123"/>
      <c r="U44" s="124"/>
      <c r="V44" s="125">
        <f t="shared" si="79"/>
        <v>0</v>
      </c>
      <c r="W44" s="126">
        <f t="shared" si="80"/>
        <v>0</v>
      </c>
      <c r="X44" s="127">
        <f t="shared" si="81"/>
        <v>0</v>
      </c>
      <c r="Y44" s="127">
        <f t="shared" si="72"/>
        <v>0</v>
      </c>
      <c r="Z44" s="128" t="e">
        <f t="shared" si="73"/>
        <v>#DIV/0!</v>
      </c>
      <c r="AA44" s="129"/>
      <c r="AB44" s="131"/>
      <c r="AC44" s="131"/>
      <c r="AD44" s="131"/>
      <c r="AE44" s="131"/>
      <c r="AF44" s="131"/>
      <c r="AG44" s="131"/>
    </row>
    <row r="45" spans="1:33" ht="30" customHeight="1" x14ac:dyDescent="0.25">
      <c r="A45" s="147" t="s">
        <v>77</v>
      </c>
      <c r="B45" s="154" t="s">
        <v>114</v>
      </c>
      <c r="C45" s="121" t="s">
        <v>111</v>
      </c>
      <c r="D45" s="148" t="s">
        <v>112</v>
      </c>
      <c r="E45" s="149"/>
      <c r="F45" s="150"/>
      <c r="G45" s="151">
        <f t="shared" si="74"/>
        <v>0</v>
      </c>
      <c r="H45" s="149"/>
      <c r="I45" s="150"/>
      <c r="J45" s="151">
        <f t="shared" si="75"/>
        <v>0</v>
      </c>
      <c r="K45" s="149"/>
      <c r="L45" s="150"/>
      <c r="M45" s="151">
        <f t="shared" si="76"/>
        <v>0</v>
      </c>
      <c r="N45" s="149"/>
      <c r="O45" s="150"/>
      <c r="P45" s="151">
        <f t="shared" si="77"/>
        <v>0</v>
      </c>
      <c r="Q45" s="149"/>
      <c r="R45" s="150"/>
      <c r="S45" s="151">
        <f t="shared" si="78"/>
        <v>0</v>
      </c>
      <c r="T45" s="149"/>
      <c r="U45" s="150"/>
      <c r="V45" s="151">
        <f t="shared" si="79"/>
        <v>0</v>
      </c>
      <c r="W45" s="138">
        <f t="shared" si="80"/>
        <v>0</v>
      </c>
      <c r="X45" s="127">
        <f t="shared" si="81"/>
        <v>0</v>
      </c>
      <c r="Y45" s="127">
        <f t="shared" si="72"/>
        <v>0</v>
      </c>
      <c r="Z45" s="128" t="e">
        <f t="shared" si="73"/>
        <v>#DIV/0!</v>
      </c>
      <c r="AA45" s="152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08" t="s">
        <v>74</v>
      </c>
      <c r="B46" s="155" t="s">
        <v>115</v>
      </c>
      <c r="C46" s="153" t="s">
        <v>116</v>
      </c>
      <c r="D46" s="141"/>
      <c r="E46" s="142">
        <f>SUM(E47:E49)</f>
        <v>0</v>
      </c>
      <c r="F46" s="143"/>
      <c r="G46" s="144">
        <f t="shared" ref="G46:H46" si="82">SUM(G47:G49)</f>
        <v>0</v>
      </c>
      <c r="H46" s="142">
        <f t="shared" si="82"/>
        <v>0</v>
      </c>
      <c r="I46" s="143"/>
      <c r="J46" s="144">
        <f t="shared" ref="J46:K46" si="83">SUM(J47:J49)</f>
        <v>0</v>
      </c>
      <c r="K46" s="142">
        <f t="shared" si="83"/>
        <v>0</v>
      </c>
      <c r="L46" s="143"/>
      <c r="M46" s="144">
        <f t="shared" ref="M46:N46" si="84">SUM(M47:M49)</f>
        <v>0</v>
      </c>
      <c r="N46" s="142">
        <f t="shared" si="84"/>
        <v>0</v>
      </c>
      <c r="O46" s="143"/>
      <c r="P46" s="144">
        <f t="shared" ref="P46:Q46" si="85">SUM(P47:P49)</f>
        <v>0</v>
      </c>
      <c r="Q46" s="142">
        <f t="shared" si="85"/>
        <v>0</v>
      </c>
      <c r="R46" s="143"/>
      <c r="S46" s="144">
        <f t="shared" ref="S46:T46" si="86">SUM(S47:S49)</f>
        <v>0</v>
      </c>
      <c r="T46" s="142">
        <f t="shared" si="86"/>
        <v>0</v>
      </c>
      <c r="U46" s="143"/>
      <c r="V46" s="144">
        <f t="shared" ref="V46:X46" si="87">SUM(V47:V49)</f>
        <v>0</v>
      </c>
      <c r="W46" s="144">
        <f t="shared" si="87"/>
        <v>0</v>
      </c>
      <c r="X46" s="144">
        <f t="shared" si="87"/>
        <v>0</v>
      </c>
      <c r="Y46" s="186">
        <f t="shared" si="72"/>
        <v>0</v>
      </c>
      <c r="Z46" s="186" t="e">
        <f t="shared" si="73"/>
        <v>#DIV/0!</v>
      </c>
      <c r="AA46" s="146"/>
      <c r="AB46" s="118"/>
      <c r="AC46" s="118"/>
      <c r="AD46" s="118"/>
      <c r="AE46" s="118"/>
      <c r="AF46" s="118"/>
      <c r="AG46" s="118"/>
    </row>
    <row r="47" spans="1:33" ht="30" customHeight="1" x14ac:dyDescent="0.25">
      <c r="A47" s="119" t="s">
        <v>77</v>
      </c>
      <c r="B47" s="120" t="s">
        <v>117</v>
      </c>
      <c r="C47" s="121" t="s">
        <v>118</v>
      </c>
      <c r="D47" s="122" t="s">
        <v>119</v>
      </c>
      <c r="E47" s="123"/>
      <c r="F47" s="124"/>
      <c r="G47" s="125">
        <f t="shared" ref="G47:G49" si="88">E47*F47</f>
        <v>0</v>
      </c>
      <c r="H47" s="123"/>
      <c r="I47" s="124"/>
      <c r="J47" s="125">
        <f t="shared" ref="J47:J49" si="89">H47*I47</f>
        <v>0</v>
      </c>
      <c r="K47" s="123"/>
      <c r="L47" s="124"/>
      <c r="M47" s="125">
        <f t="shared" ref="M47:M49" si="90">K47*L47</f>
        <v>0</v>
      </c>
      <c r="N47" s="123"/>
      <c r="O47" s="124"/>
      <c r="P47" s="125">
        <f t="shared" ref="P47:P49" si="91">N47*O47</f>
        <v>0</v>
      </c>
      <c r="Q47" s="123"/>
      <c r="R47" s="124"/>
      <c r="S47" s="125">
        <f t="shared" ref="S47:S49" si="92">Q47*R47</f>
        <v>0</v>
      </c>
      <c r="T47" s="123"/>
      <c r="U47" s="124"/>
      <c r="V47" s="125">
        <f t="shared" ref="V47:V49" si="93">T47*U47</f>
        <v>0</v>
      </c>
      <c r="W47" s="126">
        <f t="shared" ref="W47:W49" si="94">G47+M47+S47</f>
        <v>0</v>
      </c>
      <c r="X47" s="127">
        <f t="shared" ref="X47:X49" si="95">J47+P47+V47</f>
        <v>0</v>
      </c>
      <c r="Y47" s="127">
        <f t="shared" si="72"/>
        <v>0</v>
      </c>
      <c r="Z47" s="128" t="e">
        <f t="shared" si="73"/>
        <v>#DIV/0!</v>
      </c>
      <c r="AA47" s="129"/>
      <c r="AB47" s="131"/>
      <c r="AC47" s="131"/>
      <c r="AD47" s="131"/>
      <c r="AE47" s="131"/>
      <c r="AF47" s="131"/>
      <c r="AG47" s="131"/>
    </row>
    <row r="48" spans="1:33" ht="30" customHeight="1" x14ac:dyDescent="0.25">
      <c r="A48" s="119" t="s">
        <v>77</v>
      </c>
      <c r="B48" s="120" t="s">
        <v>120</v>
      </c>
      <c r="C48" s="187" t="s">
        <v>118</v>
      </c>
      <c r="D48" s="122" t="s">
        <v>119</v>
      </c>
      <c r="E48" s="123"/>
      <c r="F48" s="124"/>
      <c r="G48" s="125">
        <f t="shared" si="88"/>
        <v>0</v>
      </c>
      <c r="H48" s="123"/>
      <c r="I48" s="124"/>
      <c r="J48" s="125">
        <f t="shared" si="89"/>
        <v>0</v>
      </c>
      <c r="K48" s="123"/>
      <c r="L48" s="124"/>
      <c r="M48" s="125">
        <f t="shared" si="90"/>
        <v>0</v>
      </c>
      <c r="N48" s="123"/>
      <c r="O48" s="124"/>
      <c r="P48" s="125">
        <f t="shared" si="91"/>
        <v>0</v>
      </c>
      <c r="Q48" s="123"/>
      <c r="R48" s="124"/>
      <c r="S48" s="125">
        <f t="shared" si="92"/>
        <v>0</v>
      </c>
      <c r="T48" s="123"/>
      <c r="U48" s="124"/>
      <c r="V48" s="125">
        <f t="shared" si="93"/>
        <v>0</v>
      </c>
      <c r="W48" s="126">
        <f t="shared" si="94"/>
        <v>0</v>
      </c>
      <c r="X48" s="127">
        <f t="shared" si="95"/>
        <v>0</v>
      </c>
      <c r="Y48" s="127">
        <f t="shared" si="72"/>
        <v>0</v>
      </c>
      <c r="Z48" s="128" t="e">
        <f t="shared" si="73"/>
        <v>#DIV/0!</v>
      </c>
      <c r="AA48" s="129"/>
      <c r="AB48" s="131"/>
      <c r="AC48" s="131"/>
      <c r="AD48" s="131"/>
      <c r="AE48" s="131"/>
      <c r="AF48" s="131"/>
      <c r="AG48" s="131"/>
    </row>
    <row r="49" spans="1:33" ht="30" customHeight="1" x14ac:dyDescent="0.25">
      <c r="A49" s="147" t="s">
        <v>77</v>
      </c>
      <c r="B49" s="154" t="s">
        <v>121</v>
      </c>
      <c r="C49" s="188" t="s">
        <v>118</v>
      </c>
      <c r="D49" s="148" t="s">
        <v>119</v>
      </c>
      <c r="E49" s="149"/>
      <c r="F49" s="150"/>
      <c r="G49" s="151">
        <f t="shared" si="88"/>
        <v>0</v>
      </c>
      <c r="H49" s="149"/>
      <c r="I49" s="150"/>
      <c r="J49" s="151">
        <f t="shared" si="89"/>
        <v>0</v>
      </c>
      <c r="K49" s="149"/>
      <c r="L49" s="150"/>
      <c r="M49" s="151">
        <f t="shared" si="90"/>
        <v>0</v>
      </c>
      <c r="N49" s="149"/>
      <c r="O49" s="150"/>
      <c r="P49" s="151">
        <f t="shared" si="91"/>
        <v>0</v>
      </c>
      <c r="Q49" s="149"/>
      <c r="R49" s="150"/>
      <c r="S49" s="151">
        <f t="shared" si="92"/>
        <v>0</v>
      </c>
      <c r="T49" s="149"/>
      <c r="U49" s="150"/>
      <c r="V49" s="151">
        <f t="shared" si="93"/>
        <v>0</v>
      </c>
      <c r="W49" s="138">
        <f t="shared" si="94"/>
        <v>0</v>
      </c>
      <c r="X49" s="127">
        <f t="shared" si="95"/>
        <v>0</v>
      </c>
      <c r="Y49" s="127">
        <f t="shared" si="72"/>
        <v>0</v>
      </c>
      <c r="Z49" s="128" t="e">
        <f t="shared" si="73"/>
        <v>#DIV/0!</v>
      </c>
      <c r="AA49" s="152"/>
      <c r="AB49" s="131"/>
      <c r="AC49" s="131"/>
      <c r="AD49" s="131"/>
      <c r="AE49" s="131"/>
      <c r="AF49" s="131"/>
      <c r="AG49" s="131"/>
    </row>
    <row r="50" spans="1:33" ht="30" customHeight="1" x14ac:dyDescent="0.25">
      <c r="A50" s="108" t="s">
        <v>74</v>
      </c>
      <c r="B50" s="155" t="s">
        <v>122</v>
      </c>
      <c r="C50" s="153" t="s">
        <v>123</v>
      </c>
      <c r="D50" s="141"/>
      <c r="E50" s="142">
        <f>SUM(E51:E53)</f>
        <v>0</v>
      </c>
      <c r="F50" s="143"/>
      <c r="G50" s="144">
        <f t="shared" ref="G50:H50" si="96">SUM(G51:G53)</f>
        <v>0</v>
      </c>
      <c r="H50" s="142">
        <f t="shared" si="96"/>
        <v>0</v>
      </c>
      <c r="I50" s="143"/>
      <c r="J50" s="144">
        <f t="shared" ref="J50:K50" si="97">SUM(J51:J53)</f>
        <v>0</v>
      </c>
      <c r="K50" s="142">
        <f t="shared" si="97"/>
        <v>0</v>
      </c>
      <c r="L50" s="143"/>
      <c r="M50" s="144">
        <f t="shared" ref="M50:N50" si="98">SUM(M51:M53)</f>
        <v>0</v>
      </c>
      <c r="N50" s="142">
        <f t="shared" si="98"/>
        <v>0</v>
      </c>
      <c r="O50" s="143"/>
      <c r="P50" s="144">
        <f t="shared" ref="P50:Q50" si="99">SUM(P51:P53)</f>
        <v>0</v>
      </c>
      <c r="Q50" s="142">
        <f t="shared" si="99"/>
        <v>0</v>
      </c>
      <c r="R50" s="143"/>
      <c r="S50" s="144">
        <f t="shared" ref="S50:T50" si="100">SUM(S51:S53)</f>
        <v>0</v>
      </c>
      <c r="T50" s="142">
        <f t="shared" si="100"/>
        <v>0</v>
      </c>
      <c r="U50" s="143"/>
      <c r="V50" s="144">
        <f t="shared" ref="V50:X50" si="101">SUM(V51:V53)</f>
        <v>0</v>
      </c>
      <c r="W50" s="144">
        <f t="shared" si="101"/>
        <v>0</v>
      </c>
      <c r="X50" s="144">
        <f t="shared" si="101"/>
        <v>0</v>
      </c>
      <c r="Y50" s="143">
        <f t="shared" si="72"/>
        <v>0</v>
      </c>
      <c r="Z50" s="143" t="e">
        <f t="shared" si="73"/>
        <v>#DIV/0!</v>
      </c>
      <c r="AA50" s="146"/>
      <c r="AB50" s="118"/>
      <c r="AC50" s="118"/>
      <c r="AD50" s="118"/>
      <c r="AE50" s="118"/>
      <c r="AF50" s="118"/>
      <c r="AG50" s="118"/>
    </row>
    <row r="51" spans="1:33" ht="30" customHeight="1" x14ac:dyDescent="0.25">
      <c r="A51" s="119" t="s">
        <v>77</v>
      </c>
      <c r="B51" s="120" t="s">
        <v>124</v>
      </c>
      <c r="C51" s="121" t="s">
        <v>125</v>
      </c>
      <c r="D51" s="122" t="s">
        <v>119</v>
      </c>
      <c r="E51" s="123"/>
      <c r="F51" s="124"/>
      <c r="G51" s="125">
        <f t="shared" ref="G51:G53" si="102">E51*F51</f>
        <v>0</v>
      </c>
      <c r="H51" s="123"/>
      <c r="I51" s="124"/>
      <c r="J51" s="125">
        <f t="shared" ref="J51:J53" si="103">H51*I51</f>
        <v>0</v>
      </c>
      <c r="K51" s="123"/>
      <c r="L51" s="124"/>
      <c r="M51" s="125">
        <f t="shared" ref="M51:M53" si="104">K51*L51</f>
        <v>0</v>
      </c>
      <c r="N51" s="123"/>
      <c r="O51" s="124"/>
      <c r="P51" s="125">
        <f t="shared" ref="P51:P53" si="105">N51*O51</f>
        <v>0</v>
      </c>
      <c r="Q51" s="123"/>
      <c r="R51" s="124"/>
      <c r="S51" s="125">
        <f t="shared" ref="S51:S53" si="106">Q51*R51</f>
        <v>0</v>
      </c>
      <c r="T51" s="123"/>
      <c r="U51" s="124"/>
      <c r="V51" s="125">
        <f t="shared" ref="V51:V53" si="107">T51*U51</f>
        <v>0</v>
      </c>
      <c r="W51" s="126">
        <f t="shared" ref="W51:W53" si="108">G51+M51+S51</f>
        <v>0</v>
      </c>
      <c r="X51" s="127">
        <f t="shared" ref="X51:X53" si="109">J51+P51+V51</f>
        <v>0</v>
      </c>
      <c r="Y51" s="127">
        <f t="shared" si="72"/>
        <v>0</v>
      </c>
      <c r="Z51" s="128" t="e">
        <f t="shared" si="73"/>
        <v>#DIV/0!</v>
      </c>
      <c r="AA51" s="129"/>
      <c r="AB51" s="130"/>
      <c r="AC51" s="131"/>
      <c r="AD51" s="131"/>
      <c r="AE51" s="131"/>
      <c r="AF51" s="131"/>
      <c r="AG51" s="131"/>
    </row>
    <row r="52" spans="1:33" ht="30" customHeight="1" x14ac:dyDescent="0.25">
      <c r="A52" s="119" t="s">
        <v>77</v>
      </c>
      <c r="B52" s="120" t="s">
        <v>126</v>
      </c>
      <c r="C52" s="121" t="s">
        <v>127</v>
      </c>
      <c r="D52" s="122" t="s">
        <v>119</v>
      </c>
      <c r="E52" s="123"/>
      <c r="F52" s="124"/>
      <c r="G52" s="125">
        <f t="shared" si="102"/>
        <v>0</v>
      </c>
      <c r="H52" s="123"/>
      <c r="I52" s="124"/>
      <c r="J52" s="125">
        <f t="shared" si="103"/>
        <v>0</v>
      </c>
      <c r="K52" s="123"/>
      <c r="L52" s="124"/>
      <c r="M52" s="125">
        <f t="shared" si="104"/>
        <v>0</v>
      </c>
      <c r="N52" s="123"/>
      <c r="O52" s="124"/>
      <c r="P52" s="125">
        <f t="shared" si="105"/>
        <v>0</v>
      </c>
      <c r="Q52" s="123"/>
      <c r="R52" s="124"/>
      <c r="S52" s="125">
        <f t="shared" si="106"/>
        <v>0</v>
      </c>
      <c r="T52" s="123"/>
      <c r="U52" s="124"/>
      <c r="V52" s="125">
        <f t="shared" si="107"/>
        <v>0</v>
      </c>
      <c r="W52" s="126">
        <f t="shared" si="108"/>
        <v>0</v>
      </c>
      <c r="X52" s="127">
        <f t="shared" si="109"/>
        <v>0</v>
      </c>
      <c r="Y52" s="127">
        <f t="shared" si="72"/>
        <v>0</v>
      </c>
      <c r="Z52" s="128" t="e">
        <f t="shared" si="73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25">
      <c r="A53" s="132" t="s">
        <v>77</v>
      </c>
      <c r="B53" s="133" t="s">
        <v>128</v>
      </c>
      <c r="C53" s="164" t="s">
        <v>125</v>
      </c>
      <c r="D53" s="134" t="s">
        <v>119</v>
      </c>
      <c r="E53" s="149"/>
      <c r="F53" s="150"/>
      <c r="G53" s="151">
        <f t="shared" si="102"/>
        <v>0</v>
      </c>
      <c r="H53" s="149"/>
      <c r="I53" s="150"/>
      <c r="J53" s="151">
        <f t="shared" si="103"/>
        <v>0</v>
      </c>
      <c r="K53" s="149"/>
      <c r="L53" s="150"/>
      <c r="M53" s="151">
        <f t="shared" si="104"/>
        <v>0</v>
      </c>
      <c r="N53" s="149"/>
      <c r="O53" s="150"/>
      <c r="P53" s="151">
        <f t="shared" si="105"/>
        <v>0</v>
      </c>
      <c r="Q53" s="149"/>
      <c r="R53" s="150"/>
      <c r="S53" s="151">
        <f t="shared" si="106"/>
        <v>0</v>
      </c>
      <c r="T53" s="149"/>
      <c r="U53" s="150"/>
      <c r="V53" s="151">
        <f t="shared" si="107"/>
        <v>0</v>
      </c>
      <c r="W53" s="138">
        <f t="shared" si="108"/>
        <v>0</v>
      </c>
      <c r="X53" s="127">
        <f t="shared" si="109"/>
        <v>0</v>
      </c>
      <c r="Y53" s="127">
        <f t="shared" si="72"/>
        <v>0</v>
      </c>
      <c r="Z53" s="128" t="e">
        <f t="shared" si="73"/>
        <v>#DIV/0!</v>
      </c>
      <c r="AA53" s="152"/>
      <c r="AB53" s="131"/>
      <c r="AC53" s="131"/>
      <c r="AD53" s="131"/>
      <c r="AE53" s="131"/>
      <c r="AF53" s="131"/>
      <c r="AG53" s="131"/>
    </row>
    <row r="54" spans="1:33" ht="30" customHeight="1" x14ac:dyDescent="0.25">
      <c r="A54" s="166" t="s">
        <v>129</v>
      </c>
      <c r="B54" s="167"/>
      <c r="C54" s="168"/>
      <c r="D54" s="169"/>
      <c r="E54" s="173">
        <f>E50+E46+E42</f>
        <v>0</v>
      </c>
      <c r="F54" s="189"/>
      <c r="G54" s="172">
        <f t="shared" ref="G54:H54" si="110">G50+G46+G42</f>
        <v>0</v>
      </c>
      <c r="H54" s="173">
        <f t="shared" si="110"/>
        <v>0</v>
      </c>
      <c r="I54" s="189"/>
      <c r="J54" s="172">
        <f t="shared" ref="J54:K54" si="111">J50+J46+J42</f>
        <v>0</v>
      </c>
      <c r="K54" s="190">
        <f t="shared" si="111"/>
        <v>0</v>
      </c>
      <c r="L54" s="189"/>
      <c r="M54" s="172">
        <f t="shared" ref="M54:N54" si="112">M50+M46+M42</f>
        <v>0</v>
      </c>
      <c r="N54" s="190">
        <f t="shared" si="112"/>
        <v>0</v>
      </c>
      <c r="O54" s="189"/>
      <c r="P54" s="172">
        <f t="shared" ref="P54:Q54" si="113">P50+P46+P42</f>
        <v>0</v>
      </c>
      <c r="Q54" s="190">
        <f t="shared" si="113"/>
        <v>0</v>
      </c>
      <c r="R54" s="189"/>
      <c r="S54" s="172">
        <f t="shared" ref="S54:T54" si="114">S50+S46+S42</f>
        <v>0</v>
      </c>
      <c r="T54" s="190">
        <f t="shared" si="114"/>
        <v>0</v>
      </c>
      <c r="U54" s="189"/>
      <c r="V54" s="172">
        <f t="shared" ref="V54:X54" si="115">V50+V46+V42</f>
        <v>0</v>
      </c>
      <c r="W54" s="191">
        <f t="shared" si="115"/>
        <v>0</v>
      </c>
      <c r="X54" s="191">
        <f t="shared" si="115"/>
        <v>0</v>
      </c>
      <c r="Y54" s="191">
        <f t="shared" si="72"/>
        <v>0</v>
      </c>
      <c r="Z54" s="191" t="e">
        <f t="shared" si="73"/>
        <v>#DIV/0!</v>
      </c>
      <c r="AA54" s="177"/>
      <c r="AB54" s="7"/>
      <c r="AC54" s="7"/>
      <c r="AD54" s="7"/>
      <c r="AE54" s="7"/>
      <c r="AF54" s="7"/>
      <c r="AG54" s="7"/>
    </row>
    <row r="55" spans="1:33" ht="30" customHeight="1" x14ac:dyDescent="0.25">
      <c r="A55" s="178" t="s">
        <v>72</v>
      </c>
      <c r="B55" s="179">
        <v>3</v>
      </c>
      <c r="C55" s="180" t="s">
        <v>130</v>
      </c>
      <c r="D55" s="181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6"/>
      <c r="X55" s="106"/>
      <c r="Y55" s="106"/>
      <c r="Z55" s="106"/>
      <c r="AA55" s="107"/>
      <c r="AB55" s="7"/>
      <c r="AC55" s="7"/>
      <c r="AD55" s="7"/>
      <c r="AE55" s="7"/>
      <c r="AF55" s="7"/>
      <c r="AG55" s="7"/>
    </row>
    <row r="56" spans="1:33" ht="45" customHeight="1" x14ac:dyDescent="0.25">
      <c r="A56" s="108" t="s">
        <v>74</v>
      </c>
      <c r="B56" s="155" t="s">
        <v>131</v>
      </c>
      <c r="C56" s="110" t="s">
        <v>132</v>
      </c>
      <c r="D56" s="111"/>
      <c r="E56" s="112">
        <f>SUM(E57:E59)</f>
        <v>11</v>
      </c>
      <c r="F56" s="113"/>
      <c r="G56" s="114">
        <f>SUM(G57:G59)</f>
        <v>350000</v>
      </c>
      <c r="H56" s="112">
        <f>SUM(H57:H59)</f>
        <v>11</v>
      </c>
      <c r="I56" s="113"/>
      <c r="J56" s="114">
        <f>SUM(J57:J59)</f>
        <v>349899.97</v>
      </c>
      <c r="K56" s="112">
        <f>SUM(K57:K59)</f>
        <v>0</v>
      </c>
      <c r="L56" s="113"/>
      <c r="M56" s="114">
        <f>SUM(M57:M59)</f>
        <v>0</v>
      </c>
      <c r="N56" s="112">
        <f>SUM(N57:N59)</f>
        <v>0</v>
      </c>
      <c r="O56" s="113"/>
      <c r="P56" s="114">
        <f>SUM(P57:P59)</f>
        <v>0</v>
      </c>
      <c r="Q56" s="112">
        <f>SUM(Q57:Q59)</f>
        <v>0</v>
      </c>
      <c r="R56" s="113"/>
      <c r="S56" s="114">
        <f>SUM(S57:S59)</f>
        <v>0</v>
      </c>
      <c r="T56" s="112">
        <f>SUM(T57:T59)</f>
        <v>0</v>
      </c>
      <c r="U56" s="113"/>
      <c r="V56" s="114">
        <f>SUM(V57:V59)</f>
        <v>0</v>
      </c>
      <c r="W56" s="114">
        <f>SUM(W57:W59)</f>
        <v>350000</v>
      </c>
      <c r="X56" s="114">
        <f>SUM(X57:X59)</f>
        <v>349899.97</v>
      </c>
      <c r="Y56" s="115">
        <f t="shared" ref="Y56:Y63" si="116">W56-X56</f>
        <v>100.03000000002794</v>
      </c>
      <c r="Z56" s="116">
        <f t="shared" ref="Z56:Z63" si="117">Y56/W56</f>
        <v>2.8580000000007981E-4</v>
      </c>
      <c r="AA56" s="117"/>
      <c r="AB56" s="118"/>
      <c r="AC56" s="118"/>
      <c r="AD56" s="118"/>
      <c r="AE56" s="118"/>
      <c r="AF56" s="118"/>
      <c r="AG56" s="118"/>
    </row>
    <row r="57" spans="1:33" ht="93" customHeight="1" x14ac:dyDescent="0.25">
      <c r="A57" s="119" t="s">
        <v>77</v>
      </c>
      <c r="B57" s="120" t="s">
        <v>133</v>
      </c>
      <c r="C57" s="187" t="s">
        <v>343</v>
      </c>
      <c r="D57" s="122" t="s">
        <v>112</v>
      </c>
      <c r="E57" s="123">
        <v>7</v>
      </c>
      <c r="F57" s="124">
        <v>42000</v>
      </c>
      <c r="G57" s="125">
        <f t="shared" ref="G57:G59" si="118">E57*F57</f>
        <v>294000</v>
      </c>
      <c r="H57" s="123">
        <v>7</v>
      </c>
      <c r="I57" s="124">
        <v>41985.71</v>
      </c>
      <c r="J57" s="125">
        <f>H57*I57</f>
        <v>293899.96999999997</v>
      </c>
      <c r="K57" s="123"/>
      <c r="L57" s="124"/>
      <c r="M57" s="125">
        <f t="shared" ref="M57:M59" si="119">K57*L57</f>
        <v>0</v>
      </c>
      <c r="N57" s="123"/>
      <c r="O57" s="124"/>
      <c r="P57" s="125">
        <f t="shared" ref="P57:P59" si="120">N57*O57</f>
        <v>0</v>
      </c>
      <c r="Q57" s="123"/>
      <c r="R57" s="124"/>
      <c r="S57" s="125">
        <f t="shared" ref="S57:S59" si="121">Q57*R57</f>
        <v>0</v>
      </c>
      <c r="T57" s="123"/>
      <c r="U57" s="124"/>
      <c r="V57" s="125">
        <f t="shared" ref="V57:V59" si="122">T57*U57</f>
        <v>0</v>
      </c>
      <c r="W57" s="126">
        <f t="shared" ref="W57:W59" si="123">G57+M57+S57</f>
        <v>294000</v>
      </c>
      <c r="X57" s="127">
        <f t="shared" ref="X57:X59" si="124">J57+P57+V57</f>
        <v>293899.96999999997</v>
      </c>
      <c r="Y57" s="127">
        <f t="shared" si="116"/>
        <v>100.03000000002794</v>
      </c>
      <c r="Z57" s="128">
        <f t="shared" si="117"/>
        <v>3.4023809523819025E-4</v>
      </c>
      <c r="AA57" s="129"/>
      <c r="AB57" s="131"/>
      <c r="AC57" s="131"/>
      <c r="AD57" s="131"/>
      <c r="AE57" s="131"/>
      <c r="AF57" s="131"/>
      <c r="AG57" s="131"/>
    </row>
    <row r="58" spans="1:33" ht="55.5" customHeight="1" x14ac:dyDescent="0.25">
      <c r="A58" s="119" t="s">
        <v>77</v>
      </c>
      <c r="B58" s="120" t="s">
        <v>135</v>
      </c>
      <c r="C58" s="187" t="s">
        <v>344</v>
      </c>
      <c r="D58" s="122" t="s">
        <v>112</v>
      </c>
      <c r="E58" s="123">
        <v>2</v>
      </c>
      <c r="F58" s="124">
        <v>25800</v>
      </c>
      <c r="G58" s="125">
        <f t="shared" si="118"/>
        <v>51600</v>
      </c>
      <c r="H58" s="123">
        <v>2</v>
      </c>
      <c r="I58" s="124">
        <v>25800</v>
      </c>
      <c r="J58" s="125">
        <f t="shared" ref="J58:J59" si="125">H58*I58</f>
        <v>51600</v>
      </c>
      <c r="K58" s="123"/>
      <c r="L58" s="124"/>
      <c r="M58" s="125">
        <f t="shared" si="119"/>
        <v>0</v>
      </c>
      <c r="N58" s="123"/>
      <c r="O58" s="124"/>
      <c r="P58" s="125">
        <f t="shared" si="120"/>
        <v>0</v>
      </c>
      <c r="Q58" s="123"/>
      <c r="R58" s="124"/>
      <c r="S58" s="125">
        <f t="shared" si="121"/>
        <v>0</v>
      </c>
      <c r="T58" s="123"/>
      <c r="U58" s="124"/>
      <c r="V58" s="125">
        <f t="shared" si="122"/>
        <v>0</v>
      </c>
      <c r="W58" s="126">
        <f t="shared" si="123"/>
        <v>51600</v>
      </c>
      <c r="X58" s="127">
        <f t="shared" si="124"/>
        <v>51600</v>
      </c>
      <c r="Y58" s="127">
        <f t="shared" si="116"/>
        <v>0</v>
      </c>
      <c r="Z58" s="128">
        <f t="shared" si="117"/>
        <v>0</v>
      </c>
      <c r="AA58" s="129"/>
      <c r="AB58" s="131"/>
      <c r="AC58" s="131"/>
      <c r="AD58" s="131"/>
      <c r="AE58" s="131"/>
      <c r="AF58" s="131"/>
      <c r="AG58" s="131"/>
    </row>
    <row r="59" spans="1:33" ht="30" customHeight="1" x14ac:dyDescent="0.25">
      <c r="A59" s="132" t="s">
        <v>77</v>
      </c>
      <c r="B59" s="133" t="s">
        <v>137</v>
      </c>
      <c r="C59" s="163" t="s">
        <v>345</v>
      </c>
      <c r="D59" s="134" t="s">
        <v>112</v>
      </c>
      <c r="E59" s="135">
        <v>2</v>
      </c>
      <c r="F59" s="136">
        <v>2200</v>
      </c>
      <c r="G59" s="137">
        <f t="shared" si="118"/>
        <v>4400</v>
      </c>
      <c r="H59" s="135">
        <v>2</v>
      </c>
      <c r="I59" s="136">
        <v>2200</v>
      </c>
      <c r="J59" s="137">
        <f t="shared" si="125"/>
        <v>4400</v>
      </c>
      <c r="K59" s="135"/>
      <c r="L59" s="136"/>
      <c r="M59" s="137">
        <f t="shared" si="119"/>
        <v>0</v>
      </c>
      <c r="N59" s="135"/>
      <c r="O59" s="136"/>
      <c r="P59" s="137">
        <f t="shared" si="120"/>
        <v>0</v>
      </c>
      <c r="Q59" s="135"/>
      <c r="R59" s="136"/>
      <c r="S59" s="137">
        <f t="shared" si="121"/>
        <v>0</v>
      </c>
      <c r="T59" s="135"/>
      <c r="U59" s="136"/>
      <c r="V59" s="137">
        <f t="shared" si="122"/>
        <v>0</v>
      </c>
      <c r="W59" s="138">
        <f t="shared" si="123"/>
        <v>4400</v>
      </c>
      <c r="X59" s="127">
        <f t="shared" si="124"/>
        <v>4400</v>
      </c>
      <c r="Y59" s="127">
        <f t="shared" si="116"/>
        <v>0</v>
      </c>
      <c r="Z59" s="128">
        <f t="shared" si="117"/>
        <v>0</v>
      </c>
      <c r="AA59" s="139"/>
      <c r="AB59" s="131"/>
      <c r="AC59" s="131"/>
      <c r="AD59" s="131"/>
      <c r="AE59" s="131"/>
      <c r="AF59" s="131"/>
      <c r="AG59" s="131"/>
    </row>
    <row r="60" spans="1:33" ht="47.25" customHeight="1" x14ac:dyDescent="0.25">
      <c r="A60" s="108" t="s">
        <v>74</v>
      </c>
      <c r="B60" s="155" t="s">
        <v>138</v>
      </c>
      <c r="C60" s="140" t="s">
        <v>139</v>
      </c>
      <c r="D60" s="141"/>
      <c r="E60" s="142"/>
      <c r="F60" s="143"/>
      <c r="G60" s="144"/>
      <c r="H60" s="142"/>
      <c r="I60" s="143"/>
      <c r="J60" s="144"/>
      <c r="K60" s="142">
        <f>SUM(K61:K62)</f>
        <v>0</v>
      </c>
      <c r="L60" s="143"/>
      <c r="M60" s="144">
        <f t="shared" ref="M60:N60" si="126">SUM(M61:M62)</f>
        <v>0</v>
      </c>
      <c r="N60" s="142">
        <f t="shared" si="126"/>
        <v>0</v>
      </c>
      <c r="O60" s="143"/>
      <c r="P60" s="144">
        <f t="shared" ref="P60:Q60" si="127">SUM(P61:P62)</f>
        <v>0</v>
      </c>
      <c r="Q60" s="142">
        <f t="shared" si="127"/>
        <v>0</v>
      </c>
      <c r="R60" s="143"/>
      <c r="S60" s="144">
        <f t="shared" ref="S60:T60" si="128">SUM(S61:S62)</f>
        <v>0</v>
      </c>
      <c r="T60" s="142">
        <f t="shared" si="128"/>
        <v>0</v>
      </c>
      <c r="U60" s="143"/>
      <c r="V60" s="144">
        <f t="shared" ref="V60:X60" si="129">SUM(V61:V62)</f>
        <v>0</v>
      </c>
      <c r="W60" s="144">
        <f t="shared" si="129"/>
        <v>0</v>
      </c>
      <c r="X60" s="144">
        <f t="shared" si="129"/>
        <v>0</v>
      </c>
      <c r="Y60" s="144">
        <f t="shared" si="116"/>
        <v>0</v>
      </c>
      <c r="Z60" s="144" t="e">
        <f t="shared" si="117"/>
        <v>#DIV/0!</v>
      </c>
      <c r="AA60" s="146"/>
      <c r="AB60" s="118"/>
      <c r="AC60" s="118"/>
      <c r="AD60" s="118"/>
      <c r="AE60" s="118"/>
      <c r="AF60" s="118"/>
      <c r="AG60" s="118"/>
    </row>
    <row r="61" spans="1:33" ht="30" customHeight="1" x14ac:dyDescent="0.25">
      <c r="A61" s="119" t="s">
        <v>77</v>
      </c>
      <c r="B61" s="120" t="s">
        <v>140</v>
      </c>
      <c r="C61" s="187" t="s">
        <v>141</v>
      </c>
      <c r="D61" s="122" t="s">
        <v>142</v>
      </c>
      <c r="E61" s="379" t="s">
        <v>143</v>
      </c>
      <c r="F61" s="380"/>
      <c r="G61" s="381"/>
      <c r="H61" s="379" t="s">
        <v>143</v>
      </c>
      <c r="I61" s="380"/>
      <c r="J61" s="381"/>
      <c r="K61" s="123"/>
      <c r="L61" s="124"/>
      <c r="M61" s="125">
        <f t="shared" ref="M61:M62" si="130">K61*L61</f>
        <v>0</v>
      </c>
      <c r="N61" s="123"/>
      <c r="O61" s="124"/>
      <c r="P61" s="125">
        <f t="shared" ref="P61:P62" si="131">N61*O61</f>
        <v>0</v>
      </c>
      <c r="Q61" s="123"/>
      <c r="R61" s="124"/>
      <c r="S61" s="125">
        <f t="shared" ref="S61:S62" si="132">Q61*R61</f>
        <v>0</v>
      </c>
      <c r="T61" s="123"/>
      <c r="U61" s="124"/>
      <c r="V61" s="125">
        <f t="shared" ref="V61:V62" si="133">T61*U61</f>
        <v>0</v>
      </c>
      <c r="W61" s="138">
        <f t="shared" ref="W61:W62" si="134">G61+M61+S61</f>
        <v>0</v>
      </c>
      <c r="X61" s="127">
        <f t="shared" ref="X61:X62" si="135">J61+P61+V61</f>
        <v>0</v>
      </c>
      <c r="Y61" s="127">
        <f t="shared" si="116"/>
        <v>0</v>
      </c>
      <c r="Z61" s="128" t="e">
        <f t="shared" si="117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32" t="s">
        <v>77</v>
      </c>
      <c r="B62" s="133" t="s">
        <v>144</v>
      </c>
      <c r="C62" s="163" t="s">
        <v>145</v>
      </c>
      <c r="D62" s="134" t="s">
        <v>142</v>
      </c>
      <c r="E62" s="365"/>
      <c r="F62" s="382"/>
      <c r="G62" s="366"/>
      <c r="H62" s="365"/>
      <c r="I62" s="382"/>
      <c r="J62" s="366"/>
      <c r="K62" s="149"/>
      <c r="L62" s="150"/>
      <c r="M62" s="151">
        <f t="shared" si="130"/>
        <v>0</v>
      </c>
      <c r="N62" s="149"/>
      <c r="O62" s="150"/>
      <c r="P62" s="151">
        <f t="shared" si="131"/>
        <v>0</v>
      </c>
      <c r="Q62" s="149"/>
      <c r="R62" s="150"/>
      <c r="S62" s="151">
        <f t="shared" si="132"/>
        <v>0</v>
      </c>
      <c r="T62" s="149"/>
      <c r="U62" s="150"/>
      <c r="V62" s="151">
        <f t="shared" si="133"/>
        <v>0</v>
      </c>
      <c r="W62" s="138">
        <f t="shared" si="134"/>
        <v>0</v>
      </c>
      <c r="X62" s="127">
        <f t="shared" si="135"/>
        <v>0</v>
      </c>
      <c r="Y62" s="165">
        <f t="shared" si="116"/>
        <v>0</v>
      </c>
      <c r="Z62" s="128" t="e">
        <f t="shared" si="117"/>
        <v>#DIV/0!</v>
      </c>
      <c r="AA62" s="152"/>
      <c r="AB62" s="131"/>
      <c r="AC62" s="131"/>
      <c r="AD62" s="131"/>
      <c r="AE62" s="131"/>
      <c r="AF62" s="131"/>
      <c r="AG62" s="131"/>
    </row>
    <row r="63" spans="1:33" ht="30" customHeight="1" x14ac:dyDescent="0.25">
      <c r="A63" s="166" t="s">
        <v>146</v>
      </c>
      <c r="B63" s="167"/>
      <c r="C63" s="168"/>
      <c r="D63" s="169"/>
      <c r="E63" s="173">
        <f>E56</f>
        <v>11</v>
      </c>
      <c r="F63" s="189"/>
      <c r="G63" s="172">
        <f>G56</f>
        <v>350000</v>
      </c>
      <c r="H63" s="173">
        <f>H56</f>
        <v>11</v>
      </c>
      <c r="I63" s="189"/>
      <c r="J63" s="172">
        <f>J56</f>
        <v>349899.97</v>
      </c>
      <c r="K63" s="190">
        <f>K60+K56</f>
        <v>0</v>
      </c>
      <c r="L63" s="189"/>
      <c r="M63" s="172">
        <f>M60+M56</f>
        <v>0</v>
      </c>
      <c r="N63" s="190">
        <f>N60+N56</f>
        <v>0</v>
      </c>
      <c r="O63" s="189"/>
      <c r="P63" s="172">
        <f>P60+P56</f>
        <v>0</v>
      </c>
      <c r="Q63" s="190">
        <f>Q60+Q56</f>
        <v>0</v>
      </c>
      <c r="R63" s="189"/>
      <c r="S63" s="172">
        <f>S60+S56</f>
        <v>0</v>
      </c>
      <c r="T63" s="190">
        <f>T60+T56</f>
        <v>0</v>
      </c>
      <c r="U63" s="189"/>
      <c r="V63" s="172">
        <f>V60+V56</f>
        <v>0</v>
      </c>
      <c r="W63" s="191">
        <f>W60+W56</f>
        <v>350000</v>
      </c>
      <c r="X63" s="191">
        <f>X60+X56</f>
        <v>349899.97</v>
      </c>
      <c r="Y63" s="191">
        <f t="shared" si="116"/>
        <v>100.03000000002794</v>
      </c>
      <c r="Z63" s="191">
        <f t="shared" si="117"/>
        <v>2.8580000000007981E-4</v>
      </c>
      <c r="AA63" s="177"/>
      <c r="AB63" s="131"/>
      <c r="AC63" s="131"/>
      <c r="AD63" s="131"/>
      <c r="AE63" s="7"/>
      <c r="AF63" s="7"/>
      <c r="AG63" s="7"/>
    </row>
    <row r="64" spans="1:33" ht="30" customHeight="1" x14ac:dyDescent="0.25">
      <c r="A64" s="178" t="s">
        <v>72</v>
      </c>
      <c r="B64" s="179">
        <v>4</v>
      </c>
      <c r="C64" s="180" t="s">
        <v>147</v>
      </c>
      <c r="D64" s="181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6"/>
      <c r="X64" s="106"/>
      <c r="Y64" s="182"/>
      <c r="Z64" s="106"/>
      <c r="AA64" s="107"/>
      <c r="AB64" s="7"/>
      <c r="AC64" s="7"/>
      <c r="AD64" s="7"/>
      <c r="AE64" s="7"/>
      <c r="AF64" s="7"/>
      <c r="AG64" s="7"/>
    </row>
    <row r="65" spans="1:33" ht="30" customHeight="1" x14ac:dyDescent="0.25">
      <c r="A65" s="108" t="s">
        <v>74</v>
      </c>
      <c r="B65" s="155" t="s">
        <v>148</v>
      </c>
      <c r="C65" s="192" t="s">
        <v>149</v>
      </c>
      <c r="D65" s="111"/>
      <c r="E65" s="112">
        <f>SUM(E66:E68)</f>
        <v>0</v>
      </c>
      <c r="F65" s="113"/>
      <c r="G65" s="114">
        <f t="shared" ref="G65:H65" si="136">SUM(G66:G68)</f>
        <v>0</v>
      </c>
      <c r="H65" s="112">
        <f t="shared" si="136"/>
        <v>0</v>
      </c>
      <c r="I65" s="113"/>
      <c r="J65" s="114">
        <f t="shared" ref="J65:K65" si="137">SUM(J66:J68)</f>
        <v>0</v>
      </c>
      <c r="K65" s="112">
        <f t="shared" si="137"/>
        <v>0</v>
      </c>
      <c r="L65" s="113"/>
      <c r="M65" s="114">
        <f t="shared" ref="M65:N65" si="138">SUM(M66:M68)</f>
        <v>0</v>
      </c>
      <c r="N65" s="112">
        <f t="shared" si="138"/>
        <v>0</v>
      </c>
      <c r="O65" s="113"/>
      <c r="P65" s="114">
        <f t="shared" ref="P65:Q65" si="139">SUM(P66:P68)</f>
        <v>0</v>
      </c>
      <c r="Q65" s="112">
        <f t="shared" si="139"/>
        <v>0</v>
      </c>
      <c r="R65" s="113"/>
      <c r="S65" s="114">
        <f t="shared" ref="S65:T65" si="140">SUM(S66:S68)</f>
        <v>0</v>
      </c>
      <c r="T65" s="112">
        <f t="shared" si="140"/>
        <v>0</v>
      </c>
      <c r="U65" s="113"/>
      <c r="V65" s="114">
        <f t="shared" ref="V65:X65" si="141">SUM(V66:V68)</f>
        <v>0</v>
      </c>
      <c r="W65" s="114">
        <f t="shared" si="141"/>
        <v>0</v>
      </c>
      <c r="X65" s="114">
        <f t="shared" si="141"/>
        <v>0</v>
      </c>
      <c r="Y65" s="193">
        <f t="shared" ref="Y65:Y85" si="142">W65-X65</f>
        <v>0</v>
      </c>
      <c r="Z65" s="116" t="e">
        <f t="shared" ref="Z65:Z85" si="143">Y65/W65</f>
        <v>#DIV/0!</v>
      </c>
      <c r="AA65" s="117"/>
      <c r="AB65" s="118"/>
      <c r="AC65" s="118"/>
      <c r="AD65" s="118"/>
      <c r="AE65" s="118"/>
      <c r="AF65" s="118"/>
      <c r="AG65" s="118"/>
    </row>
    <row r="66" spans="1:33" ht="30" customHeight="1" x14ac:dyDescent="0.25">
      <c r="A66" s="119" t="s">
        <v>77</v>
      </c>
      <c r="B66" s="120" t="s">
        <v>150</v>
      </c>
      <c r="C66" s="187" t="s">
        <v>151</v>
      </c>
      <c r="D66" s="194" t="s">
        <v>152</v>
      </c>
      <c r="E66" s="195"/>
      <c r="F66" s="196"/>
      <c r="G66" s="197">
        <f t="shared" ref="G66:G68" si="144">E66*F66</f>
        <v>0</v>
      </c>
      <c r="H66" s="195"/>
      <c r="I66" s="196"/>
      <c r="J66" s="197">
        <f t="shared" ref="J66:J68" si="145">H66*I66</f>
        <v>0</v>
      </c>
      <c r="K66" s="123"/>
      <c r="L66" s="196"/>
      <c r="M66" s="125">
        <f t="shared" ref="M66:M68" si="146">K66*L66</f>
        <v>0</v>
      </c>
      <c r="N66" s="123"/>
      <c r="O66" s="196"/>
      <c r="P66" s="125">
        <f t="shared" ref="P66:P68" si="147">N66*O66</f>
        <v>0</v>
      </c>
      <c r="Q66" s="123"/>
      <c r="R66" s="196"/>
      <c r="S66" s="125">
        <f t="shared" ref="S66:S68" si="148">Q66*R66</f>
        <v>0</v>
      </c>
      <c r="T66" s="123"/>
      <c r="U66" s="196"/>
      <c r="V66" s="125">
        <f t="shared" ref="V66:V68" si="149">T66*U66</f>
        <v>0</v>
      </c>
      <c r="W66" s="126">
        <f t="shared" ref="W66:W68" si="150">G66+M66+S66</f>
        <v>0</v>
      </c>
      <c r="X66" s="127">
        <f t="shared" ref="X66:X68" si="151">J66+P66+V66</f>
        <v>0</v>
      </c>
      <c r="Y66" s="127">
        <f t="shared" si="142"/>
        <v>0</v>
      </c>
      <c r="Z66" s="128" t="e">
        <f t="shared" si="143"/>
        <v>#DIV/0!</v>
      </c>
      <c r="AA66" s="129"/>
      <c r="AB66" s="131"/>
      <c r="AC66" s="131"/>
      <c r="AD66" s="131"/>
      <c r="AE66" s="131"/>
      <c r="AF66" s="131"/>
      <c r="AG66" s="131"/>
    </row>
    <row r="67" spans="1:33" ht="30" customHeight="1" x14ac:dyDescent="0.25">
      <c r="A67" s="119" t="s">
        <v>77</v>
      </c>
      <c r="B67" s="120" t="s">
        <v>153</v>
      </c>
      <c r="C67" s="187" t="s">
        <v>151</v>
      </c>
      <c r="D67" s="194" t="s">
        <v>152</v>
      </c>
      <c r="E67" s="195"/>
      <c r="F67" s="196"/>
      <c r="G67" s="197">
        <f t="shared" si="144"/>
        <v>0</v>
      </c>
      <c r="H67" s="195"/>
      <c r="I67" s="196"/>
      <c r="J67" s="197">
        <f t="shared" si="145"/>
        <v>0</v>
      </c>
      <c r="K67" s="123"/>
      <c r="L67" s="196"/>
      <c r="M67" s="125">
        <f t="shared" si="146"/>
        <v>0</v>
      </c>
      <c r="N67" s="123"/>
      <c r="O67" s="196"/>
      <c r="P67" s="125">
        <f t="shared" si="147"/>
        <v>0</v>
      </c>
      <c r="Q67" s="123"/>
      <c r="R67" s="196"/>
      <c r="S67" s="125">
        <f t="shared" si="148"/>
        <v>0</v>
      </c>
      <c r="T67" s="123"/>
      <c r="U67" s="196"/>
      <c r="V67" s="125">
        <f t="shared" si="149"/>
        <v>0</v>
      </c>
      <c r="W67" s="126">
        <f t="shared" si="150"/>
        <v>0</v>
      </c>
      <c r="X67" s="127">
        <f t="shared" si="151"/>
        <v>0</v>
      </c>
      <c r="Y67" s="127">
        <f t="shared" si="142"/>
        <v>0</v>
      </c>
      <c r="Z67" s="128" t="e">
        <f t="shared" si="143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147" t="s">
        <v>77</v>
      </c>
      <c r="B68" s="133" t="s">
        <v>154</v>
      </c>
      <c r="C68" s="163" t="s">
        <v>151</v>
      </c>
      <c r="D68" s="194" t="s">
        <v>152</v>
      </c>
      <c r="E68" s="198"/>
      <c r="F68" s="199"/>
      <c r="G68" s="200">
        <f t="shared" si="144"/>
        <v>0</v>
      </c>
      <c r="H68" s="198"/>
      <c r="I68" s="199"/>
      <c r="J68" s="200">
        <f t="shared" si="145"/>
        <v>0</v>
      </c>
      <c r="K68" s="135"/>
      <c r="L68" s="199"/>
      <c r="M68" s="137">
        <f t="shared" si="146"/>
        <v>0</v>
      </c>
      <c r="N68" s="135"/>
      <c r="O68" s="199"/>
      <c r="P68" s="137">
        <f t="shared" si="147"/>
        <v>0</v>
      </c>
      <c r="Q68" s="135"/>
      <c r="R68" s="199"/>
      <c r="S68" s="137">
        <f t="shared" si="148"/>
        <v>0</v>
      </c>
      <c r="T68" s="135"/>
      <c r="U68" s="199"/>
      <c r="V68" s="137">
        <f t="shared" si="149"/>
        <v>0</v>
      </c>
      <c r="W68" s="138">
        <f t="shared" si="150"/>
        <v>0</v>
      </c>
      <c r="X68" s="127">
        <f t="shared" si="151"/>
        <v>0</v>
      </c>
      <c r="Y68" s="127">
        <f t="shared" si="142"/>
        <v>0</v>
      </c>
      <c r="Z68" s="128" t="e">
        <f t="shared" si="143"/>
        <v>#DIV/0!</v>
      </c>
      <c r="AA68" s="13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108" t="s">
        <v>74</v>
      </c>
      <c r="B69" s="155" t="s">
        <v>155</v>
      </c>
      <c r="C69" s="153" t="s">
        <v>156</v>
      </c>
      <c r="D69" s="141"/>
      <c r="E69" s="142">
        <f>SUM(E70:E72)</f>
        <v>0</v>
      </c>
      <c r="F69" s="143"/>
      <c r="G69" s="144">
        <f t="shared" ref="G69:H69" si="152">SUM(G70:G72)</f>
        <v>0</v>
      </c>
      <c r="H69" s="142">
        <f t="shared" si="152"/>
        <v>0</v>
      </c>
      <c r="I69" s="143"/>
      <c r="J69" s="144">
        <f t="shared" ref="J69:K69" si="153">SUM(J70:J72)</f>
        <v>0</v>
      </c>
      <c r="K69" s="142">
        <f t="shared" si="153"/>
        <v>0</v>
      </c>
      <c r="L69" s="143"/>
      <c r="M69" s="144">
        <f t="shared" ref="M69:N69" si="154">SUM(M70:M72)</f>
        <v>0</v>
      </c>
      <c r="N69" s="142">
        <f t="shared" si="154"/>
        <v>0</v>
      </c>
      <c r="O69" s="143"/>
      <c r="P69" s="144">
        <f t="shared" ref="P69:Q69" si="155">SUM(P70:P72)</f>
        <v>0</v>
      </c>
      <c r="Q69" s="142">
        <f t="shared" si="155"/>
        <v>0</v>
      </c>
      <c r="R69" s="143"/>
      <c r="S69" s="144">
        <f t="shared" ref="S69:T69" si="156">SUM(S70:S72)</f>
        <v>0</v>
      </c>
      <c r="T69" s="142">
        <f t="shared" si="156"/>
        <v>0</v>
      </c>
      <c r="U69" s="143"/>
      <c r="V69" s="144">
        <f t="shared" ref="V69:X69" si="157">SUM(V70:V72)</f>
        <v>0</v>
      </c>
      <c r="W69" s="144">
        <f t="shared" si="157"/>
        <v>0</v>
      </c>
      <c r="X69" s="144">
        <f t="shared" si="157"/>
        <v>0</v>
      </c>
      <c r="Y69" s="144">
        <f t="shared" si="142"/>
        <v>0</v>
      </c>
      <c r="Z69" s="144" t="e">
        <f t="shared" si="143"/>
        <v>#DIV/0!</v>
      </c>
      <c r="AA69" s="146"/>
      <c r="AB69" s="118"/>
      <c r="AC69" s="118"/>
      <c r="AD69" s="118"/>
      <c r="AE69" s="118"/>
      <c r="AF69" s="118"/>
      <c r="AG69" s="118"/>
    </row>
    <row r="70" spans="1:33" ht="30" customHeight="1" x14ac:dyDescent="0.25">
      <c r="A70" s="119" t="s">
        <v>77</v>
      </c>
      <c r="B70" s="120" t="s">
        <v>157</v>
      </c>
      <c r="C70" s="201" t="s">
        <v>158</v>
      </c>
      <c r="D70" s="202" t="s">
        <v>159</v>
      </c>
      <c r="E70" s="123"/>
      <c r="F70" s="124"/>
      <c r="G70" s="125">
        <f t="shared" ref="G70:G72" si="158">E70*F70</f>
        <v>0</v>
      </c>
      <c r="H70" s="123"/>
      <c r="I70" s="124"/>
      <c r="J70" s="125">
        <f t="shared" ref="J70:J72" si="159">H70*I70</f>
        <v>0</v>
      </c>
      <c r="K70" s="123"/>
      <c r="L70" s="124"/>
      <c r="M70" s="125">
        <f t="shared" ref="M70:M72" si="160">K70*L70</f>
        <v>0</v>
      </c>
      <c r="N70" s="123"/>
      <c r="O70" s="124"/>
      <c r="P70" s="125">
        <f t="shared" ref="P70:P72" si="161">N70*O70</f>
        <v>0</v>
      </c>
      <c r="Q70" s="123"/>
      <c r="R70" s="124"/>
      <c r="S70" s="125">
        <f t="shared" ref="S70:S72" si="162">Q70*R70</f>
        <v>0</v>
      </c>
      <c r="T70" s="123"/>
      <c r="U70" s="124"/>
      <c r="V70" s="125">
        <f t="shared" ref="V70:V72" si="163">T70*U70</f>
        <v>0</v>
      </c>
      <c r="W70" s="126">
        <f t="shared" ref="W70:W72" si="164">G70+M70+S70</f>
        <v>0</v>
      </c>
      <c r="X70" s="127">
        <f t="shared" ref="X70:X72" si="165">J70+P70+V70</f>
        <v>0</v>
      </c>
      <c r="Y70" s="127">
        <f t="shared" si="142"/>
        <v>0</v>
      </c>
      <c r="Z70" s="128" t="e">
        <f t="shared" si="143"/>
        <v>#DIV/0!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25">
      <c r="A71" s="119" t="s">
        <v>77</v>
      </c>
      <c r="B71" s="120" t="s">
        <v>160</v>
      </c>
      <c r="C71" s="201" t="s">
        <v>134</v>
      </c>
      <c r="D71" s="202" t="s">
        <v>159</v>
      </c>
      <c r="E71" s="123"/>
      <c r="F71" s="124"/>
      <c r="G71" s="125">
        <f t="shared" si="158"/>
        <v>0</v>
      </c>
      <c r="H71" s="123"/>
      <c r="I71" s="124"/>
      <c r="J71" s="125">
        <f t="shared" si="159"/>
        <v>0</v>
      </c>
      <c r="K71" s="123"/>
      <c r="L71" s="124"/>
      <c r="M71" s="125">
        <f t="shared" si="160"/>
        <v>0</v>
      </c>
      <c r="N71" s="123"/>
      <c r="O71" s="124"/>
      <c r="P71" s="125">
        <f t="shared" si="161"/>
        <v>0</v>
      </c>
      <c r="Q71" s="123"/>
      <c r="R71" s="124"/>
      <c r="S71" s="125">
        <f t="shared" si="162"/>
        <v>0</v>
      </c>
      <c r="T71" s="123"/>
      <c r="U71" s="124"/>
      <c r="V71" s="125">
        <f t="shared" si="163"/>
        <v>0</v>
      </c>
      <c r="W71" s="126">
        <f t="shared" si="164"/>
        <v>0</v>
      </c>
      <c r="X71" s="127">
        <f t="shared" si="165"/>
        <v>0</v>
      </c>
      <c r="Y71" s="127">
        <f t="shared" si="142"/>
        <v>0</v>
      </c>
      <c r="Z71" s="128" t="e">
        <f t="shared" si="143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25">
      <c r="A72" s="132" t="s">
        <v>77</v>
      </c>
      <c r="B72" s="154" t="s">
        <v>161</v>
      </c>
      <c r="C72" s="203" t="s">
        <v>136</v>
      </c>
      <c r="D72" s="202" t="s">
        <v>159</v>
      </c>
      <c r="E72" s="135"/>
      <c r="F72" s="136"/>
      <c r="G72" s="137">
        <f t="shared" si="158"/>
        <v>0</v>
      </c>
      <c r="H72" s="135"/>
      <c r="I72" s="136"/>
      <c r="J72" s="137">
        <f t="shared" si="159"/>
        <v>0</v>
      </c>
      <c r="K72" s="135"/>
      <c r="L72" s="136"/>
      <c r="M72" s="137">
        <f t="shared" si="160"/>
        <v>0</v>
      </c>
      <c r="N72" s="135"/>
      <c r="O72" s="136"/>
      <c r="P72" s="137">
        <f t="shared" si="161"/>
        <v>0</v>
      </c>
      <c r="Q72" s="135"/>
      <c r="R72" s="136"/>
      <c r="S72" s="137">
        <f t="shared" si="162"/>
        <v>0</v>
      </c>
      <c r="T72" s="135"/>
      <c r="U72" s="136"/>
      <c r="V72" s="137">
        <f t="shared" si="163"/>
        <v>0</v>
      </c>
      <c r="W72" s="138">
        <f t="shared" si="164"/>
        <v>0</v>
      </c>
      <c r="X72" s="127">
        <f t="shared" si="165"/>
        <v>0</v>
      </c>
      <c r="Y72" s="127">
        <f t="shared" si="142"/>
        <v>0</v>
      </c>
      <c r="Z72" s="128" t="e">
        <f t="shared" si="143"/>
        <v>#DIV/0!</v>
      </c>
      <c r="AA72" s="13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08" t="s">
        <v>74</v>
      </c>
      <c r="B73" s="155" t="s">
        <v>162</v>
      </c>
      <c r="C73" s="153" t="s">
        <v>163</v>
      </c>
      <c r="D73" s="141"/>
      <c r="E73" s="142">
        <f>SUM(E74:E76)</f>
        <v>0</v>
      </c>
      <c r="F73" s="143"/>
      <c r="G73" s="144">
        <f t="shared" ref="G73:H73" si="166">SUM(G74:G76)</f>
        <v>0</v>
      </c>
      <c r="H73" s="142">
        <f t="shared" si="166"/>
        <v>0</v>
      </c>
      <c r="I73" s="143"/>
      <c r="J73" s="144">
        <f t="shared" ref="J73:K73" si="167">SUM(J74:J76)</f>
        <v>0</v>
      </c>
      <c r="K73" s="142">
        <f t="shared" si="167"/>
        <v>0</v>
      </c>
      <c r="L73" s="143"/>
      <c r="M73" s="144">
        <f t="shared" ref="M73:N73" si="168">SUM(M74:M76)</f>
        <v>0</v>
      </c>
      <c r="N73" s="142">
        <f t="shared" si="168"/>
        <v>0</v>
      </c>
      <c r="O73" s="143"/>
      <c r="P73" s="144">
        <f t="shared" ref="P73:Q73" si="169">SUM(P74:P76)</f>
        <v>0</v>
      </c>
      <c r="Q73" s="142">
        <f t="shared" si="169"/>
        <v>0</v>
      </c>
      <c r="R73" s="143"/>
      <c r="S73" s="144">
        <f t="shared" ref="S73:T73" si="170">SUM(S74:S76)</f>
        <v>0</v>
      </c>
      <c r="T73" s="142">
        <f t="shared" si="170"/>
        <v>0</v>
      </c>
      <c r="U73" s="143"/>
      <c r="V73" s="144">
        <f t="shared" ref="V73:X73" si="171">SUM(V74:V76)</f>
        <v>0</v>
      </c>
      <c r="W73" s="144">
        <f t="shared" si="171"/>
        <v>0</v>
      </c>
      <c r="X73" s="144">
        <f t="shared" si="171"/>
        <v>0</v>
      </c>
      <c r="Y73" s="144">
        <f t="shared" si="142"/>
        <v>0</v>
      </c>
      <c r="Z73" s="144" t="e">
        <f t="shared" si="143"/>
        <v>#DIV/0!</v>
      </c>
      <c r="AA73" s="146"/>
      <c r="AB73" s="118"/>
      <c r="AC73" s="118"/>
      <c r="AD73" s="118"/>
      <c r="AE73" s="118"/>
      <c r="AF73" s="118"/>
      <c r="AG73" s="118"/>
    </row>
    <row r="74" spans="1:33" ht="30" customHeight="1" x14ac:dyDescent="0.25">
      <c r="A74" s="119" t="s">
        <v>77</v>
      </c>
      <c r="B74" s="120" t="s">
        <v>164</v>
      </c>
      <c r="C74" s="201" t="s">
        <v>165</v>
      </c>
      <c r="D74" s="202" t="s">
        <v>166</v>
      </c>
      <c r="E74" s="123"/>
      <c r="F74" s="124"/>
      <c r="G74" s="125">
        <f t="shared" ref="G74:G76" si="172">E74*F74</f>
        <v>0</v>
      </c>
      <c r="H74" s="123"/>
      <c r="I74" s="124"/>
      <c r="J74" s="125">
        <f t="shared" ref="J74:J76" si="173">H74*I74</f>
        <v>0</v>
      </c>
      <c r="K74" s="123"/>
      <c r="L74" s="124"/>
      <c r="M74" s="125">
        <f t="shared" ref="M74:M76" si="174">K74*L74</f>
        <v>0</v>
      </c>
      <c r="N74" s="123"/>
      <c r="O74" s="124"/>
      <c r="P74" s="125">
        <f t="shared" ref="P74:P76" si="175">N74*O74</f>
        <v>0</v>
      </c>
      <c r="Q74" s="123"/>
      <c r="R74" s="124"/>
      <c r="S74" s="125">
        <f t="shared" ref="S74:S76" si="176">Q74*R74</f>
        <v>0</v>
      </c>
      <c r="T74" s="123"/>
      <c r="U74" s="124"/>
      <c r="V74" s="125">
        <f t="shared" ref="V74:V76" si="177">T74*U74</f>
        <v>0</v>
      </c>
      <c r="W74" s="126">
        <f t="shared" ref="W74:W76" si="178">G74+M74+S74</f>
        <v>0</v>
      </c>
      <c r="X74" s="127">
        <f t="shared" ref="X74:X76" si="179">J74+P74+V74</f>
        <v>0</v>
      </c>
      <c r="Y74" s="127">
        <f t="shared" si="142"/>
        <v>0</v>
      </c>
      <c r="Z74" s="128" t="e">
        <f t="shared" si="143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25">
      <c r="A75" s="119" t="s">
        <v>77</v>
      </c>
      <c r="B75" s="120" t="s">
        <v>167</v>
      </c>
      <c r="C75" s="201" t="s">
        <v>168</v>
      </c>
      <c r="D75" s="202" t="s">
        <v>166</v>
      </c>
      <c r="E75" s="123"/>
      <c r="F75" s="124"/>
      <c r="G75" s="125">
        <f t="shared" si="172"/>
        <v>0</v>
      </c>
      <c r="H75" s="123"/>
      <c r="I75" s="124"/>
      <c r="J75" s="125">
        <f t="shared" si="173"/>
        <v>0</v>
      </c>
      <c r="K75" s="123"/>
      <c r="L75" s="124"/>
      <c r="M75" s="125">
        <f t="shared" si="174"/>
        <v>0</v>
      </c>
      <c r="N75" s="123"/>
      <c r="O75" s="124"/>
      <c r="P75" s="125">
        <f t="shared" si="175"/>
        <v>0</v>
      </c>
      <c r="Q75" s="123"/>
      <c r="R75" s="124"/>
      <c r="S75" s="125">
        <f t="shared" si="176"/>
        <v>0</v>
      </c>
      <c r="T75" s="123"/>
      <c r="U75" s="124"/>
      <c r="V75" s="125">
        <f t="shared" si="177"/>
        <v>0</v>
      </c>
      <c r="W75" s="126">
        <f t="shared" si="178"/>
        <v>0</v>
      </c>
      <c r="X75" s="127">
        <f t="shared" si="179"/>
        <v>0</v>
      </c>
      <c r="Y75" s="127">
        <f t="shared" si="142"/>
        <v>0</v>
      </c>
      <c r="Z75" s="128" t="e">
        <f t="shared" si="143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25">
      <c r="A76" s="132" t="s">
        <v>77</v>
      </c>
      <c r="B76" s="154" t="s">
        <v>169</v>
      </c>
      <c r="C76" s="203" t="s">
        <v>170</v>
      </c>
      <c r="D76" s="204" t="s">
        <v>166</v>
      </c>
      <c r="E76" s="135"/>
      <c r="F76" s="136"/>
      <c r="G76" s="137">
        <f t="shared" si="172"/>
        <v>0</v>
      </c>
      <c r="H76" s="135"/>
      <c r="I76" s="136"/>
      <c r="J76" s="137">
        <f t="shared" si="173"/>
        <v>0</v>
      </c>
      <c r="K76" s="135"/>
      <c r="L76" s="136"/>
      <c r="M76" s="137">
        <f t="shared" si="174"/>
        <v>0</v>
      </c>
      <c r="N76" s="135"/>
      <c r="O76" s="136"/>
      <c r="P76" s="137">
        <f t="shared" si="175"/>
        <v>0</v>
      </c>
      <c r="Q76" s="135"/>
      <c r="R76" s="136"/>
      <c r="S76" s="137">
        <f t="shared" si="176"/>
        <v>0</v>
      </c>
      <c r="T76" s="135"/>
      <c r="U76" s="136"/>
      <c r="V76" s="137">
        <f t="shared" si="177"/>
        <v>0</v>
      </c>
      <c r="W76" s="138">
        <f t="shared" si="178"/>
        <v>0</v>
      </c>
      <c r="X76" s="127">
        <f t="shared" si="179"/>
        <v>0</v>
      </c>
      <c r="Y76" s="127">
        <f t="shared" si="142"/>
        <v>0</v>
      </c>
      <c r="Z76" s="128" t="e">
        <f t="shared" si="143"/>
        <v>#DIV/0!</v>
      </c>
      <c r="AA76" s="13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08" t="s">
        <v>74</v>
      </c>
      <c r="B77" s="155" t="s">
        <v>171</v>
      </c>
      <c r="C77" s="153" t="s">
        <v>172</v>
      </c>
      <c r="D77" s="141"/>
      <c r="E77" s="142">
        <f>SUM(E78:E80)</f>
        <v>0</v>
      </c>
      <c r="F77" s="143"/>
      <c r="G77" s="144">
        <f t="shared" ref="G77:H77" si="180">SUM(G78:G80)</f>
        <v>0</v>
      </c>
      <c r="H77" s="142">
        <f t="shared" si="180"/>
        <v>0</v>
      </c>
      <c r="I77" s="143"/>
      <c r="J77" s="144">
        <f t="shared" ref="J77:K77" si="181">SUM(J78:J80)</f>
        <v>0</v>
      </c>
      <c r="K77" s="142">
        <f t="shared" si="181"/>
        <v>0</v>
      </c>
      <c r="L77" s="143"/>
      <c r="M77" s="144">
        <f t="shared" ref="M77:N77" si="182">SUM(M78:M80)</f>
        <v>0</v>
      </c>
      <c r="N77" s="142">
        <f t="shared" si="182"/>
        <v>0</v>
      </c>
      <c r="O77" s="143"/>
      <c r="P77" s="144">
        <f t="shared" ref="P77:Q77" si="183">SUM(P78:P80)</f>
        <v>0</v>
      </c>
      <c r="Q77" s="142">
        <f t="shared" si="183"/>
        <v>0</v>
      </c>
      <c r="R77" s="143"/>
      <c r="S77" s="144">
        <f t="shared" ref="S77:T77" si="184">SUM(S78:S80)</f>
        <v>0</v>
      </c>
      <c r="T77" s="142">
        <f t="shared" si="184"/>
        <v>0</v>
      </c>
      <c r="U77" s="143"/>
      <c r="V77" s="144">
        <f t="shared" ref="V77:X77" si="185">SUM(V78:V80)</f>
        <v>0</v>
      </c>
      <c r="W77" s="144">
        <f t="shared" si="185"/>
        <v>0</v>
      </c>
      <c r="X77" s="144">
        <f t="shared" si="185"/>
        <v>0</v>
      </c>
      <c r="Y77" s="144">
        <f t="shared" si="142"/>
        <v>0</v>
      </c>
      <c r="Z77" s="144" t="e">
        <f t="shared" si="143"/>
        <v>#DIV/0!</v>
      </c>
      <c r="AA77" s="146"/>
      <c r="AB77" s="118"/>
      <c r="AC77" s="118"/>
      <c r="AD77" s="118"/>
      <c r="AE77" s="118"/>
      <c r="AF77" s="118"/>
      <c r="AG77" s="118"/>
    </row>
    <row r="78" spans="1:33" ht="30" customHeight="1" x14ac:dyDescent="0.25">
      <c r="A78" s="119" t="s">
        <v>77</v>
      </c>
      <c r="B78" s="120" t="s">
        <v>173</v>
      </c>
      <c r="C78" s="187" t="s">
        <v>174</v>
      </c>
      <c r="D78" s="202" t="s">
        <v>112</v>
      </c>
      <c r="E78" s="123"/>
      <c r="F78" s="124"/>
      <c r="G78" s="125">
        <f t="shared" ref="G78:G80" si="186">E78*F78</f>
        <v>0</v>
      </c>
      <c r="H78" s="123"/>
      <c r="I78" s="124"/>
      <c r="J78" s="125">
        <f t="shared" ref="J78:J80" si="187">H78*I78</f>
        <v>0</v>
      </c>
      <c r="K78" s="123"/>
      <c r="L78" s="124"/>
      <c r="M78" s="125">
        <f t="shared" ref="M78:M80" si="188">K78*L78</f>
        <v>0</v>
      </c>
      <c r="N78" s="123"/>
      <c r="O78" s="124"/>
      <c r="P78" s="125">
        <f t="shared" ref="P78:P80" si="189">N78*O78</f>
        <v>0</v>
      </c>
      <c r="Q78" s="123"/>
      <c r="R78" s="124"/>
      <c r="S78" s="125">
        <f t="shared" ref="S78:S80" si="190">Q78*R78</f>
        <v>0</v>
      </c>
      <c r="T78" s="123"/>
      <c r="U78" s="124"/>
      <c r="V78" s="125">
        <f t="shared" ref="V78:V80" si="191">T78*U78</f>
        <v>0</v>
      </c>
      <c r="W78" s="126">
        <f t="shared" ref="W78:W80" si="192">G78+M78+S78</f>
        <v>0</v>
      </c>
      <c r="X78" s="127">
        <f t="shared" ref="X78:X80" si="193">J78+P78+V78</f>
        <v>0</v>
      </c>
      <c r="Y78" s="127">
        <f t="shared" si="142"/>
        <v>0</v>
      </c>
      <c r="Z78" s="128" t="e">
        <f t="shared" si="143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19" t="s">
        <v>77</v>
      </c>
      <c r="B79" s="120" t="s">
        <v>175</v>
      </c>
      <c r="C79" s="187" t="s">
        <v>174</v>
      </c>
      <c r="D79" s="202" t="s">
        <v>112</v>
      </c>
      <c r="E79" s="123"/>
      <c r="F79" s="124"/>
      <c r="G79" s="125">
        <f t="shared" si="186"/>
        <v>0</v>
      </c>
      <c r="H79" s="123"/>
      <c r="I79" s="124"/>
      <c r="J79" s="125">
        <f t="shared" si="187"/>
        <v>0</v>
      </c>
      <c r="K79" s="123"/>
      <c r="L79" s="124"/>
      <c r="M79" s="125">
        <f t="shared" si="188"/>
        <v>0</v>
      </c>
      <c r="N79" s="123"/>
      <c r="O79" s="124"/>
      <c r="P79" s="125">
        <f t="shared" si="189"/>
        <v>0</v>
      </c>
      <c r="Q79" s="123"/>
      <c r="R79" s="124"/>
      <c r="S79" s="125">
        <f t="shared" si="190"/>
        <v>0</v>
      </c>
      <c r="T79" s="123"/>
      <c r="U79" s="124"/>
      <c r="V79" s="125">
        <f t="shared" si="191"/>
        <v>0</v>
      </c>
      <c r="W79" s="126">
        <f t="shared" si="192"/>
        <v>0</v>
      </c>
      <c r="X79" s="127">
        <f t="shared" si="193"/>
        <v>0</v>
      </c>
      <c r="Y79" s="127">
        <f t="shared" si="142"/>
        <v>0</v>
      </c>
      <c r="Z79" s="128" t="e">
        <f t="shared" si="143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25">
      <c r="A80" s="132" t="s">
        <v>77</v>
      </c>
      <c r="B80" s="133" t="s">
        <v>176</v>
      </c>
      <c r="C80" s="163" t="s">
        <v>174</v>
      </c>
      <c r="D80" s="204" t="s">
        <v>112</v>
      </c>
      <c r="E80" s="135"/>
      <c r="F80" s="136"/>
      <c r="G80" s="137">
        <f t="shared" si="186"/>
        <v>0</v>
      </c>
      <c r="H80" s="135"/>
      <c r="I80" s="136"/>
      <c r="J80" s="137">
        <f t="shared" si="187"/>
        <v>0</v>
      </c>
      <c r="K80" s="135"/>
      <c r="L80" s="136"/>
      <c r="M80" s="137">
        <f t="shared" si="188"/>
        <v>0</v>
      </c>
      <c r="N80" s="135"/>
      <c r="O80" s="136"/>
      <c r="P80" s="137">
        <f t="shared" si="189"/>
        <v>0</v>
      </c>
      <c r="Q80" s="135"/>
      <c r="R80" s="136"/>
      <c r="S80" s="137">
        <f t="shared" si="190"/>
        <v>0</v>
      </c>
      <c r="T80" s="135"/>
      <c r="U80" s="136"/>
      <c r="V80" s="137">
        <f t="shared" si="191"/>
        <v>0</v>
      </c>
      <c r="W80" s="138">
        <f t="shared" si="192"/>
        <v>0</v>
      </c>
      <c r="X80" s="127">
        <f t="shared" si="193"/>
        <v>0</v>
      </c>
      <c r="Y80" s="127">
        <f t="shared" si="142"/>
        <v>0</v>
      </c>
      <c r="Z80" s="128" t="e">
        <f t="shared" si="143"/>
        <v>#DIV/0!</v>
      </c>
      <c r="AA80" s="139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08" t="s">
        <v>74</v>
      </c>
      <c r="B81" s="155" t="s">
        <v>177</v>
      </c>
      <c r="C81" s="153" t="s">
        <v>178</v>
      </c>
      <c r="D81" s="141"/>
      <c r="E81" s="142">
        <f>SUM(E82:E84)</f>
        <v>0</v>
      </c>
      <c r="F81" s="143"/>
      <c r="G81" s="144">
        <f t="shared" ref="G81:H81" si="194">SUM(G82:G84)</f>
        <v>0</v>
      </c>
      <c r="H81" s="142">
        <f t="shared" si="194"/>
        <v>0</v>
      </c>
      <c r="I81" s="143"/>
      <c r="J81" s="144">
        <f t="shared" ref="J81:K81" si="195">SUM(J82:J84)</f>
        <v>0</v>
      </c>
      <c r="K81" s="142">
        <f t="shared" si="195"/>
        <v>0</v>
      </c>
      <c r="L81" s="143"/>
      <c r="M81" s="144">
        <f t="shared" ref="M81:N81" si="196">SUM(M82:M84)</f>
        <v>0</v>
      </c>
      <c r="N81" s="142">
        <f t="shared" si="196"/>
        <v>0</v>
      </c>
      <c r="O81" s="143"/>
      <c r="P81" s="144">
        <f t="shared" ref="P81:Q81" si="197">SUM(P82:P84)</f>
        <v>0</v>
      </c>
      <c r="Q81" s="142">
        <f t="shared" si="197"/>
        <v>0</v>
      </c>
      <c r="R81" s="143"/>
      <c r="S81" s="144">
        <f t="shared" ref="S81:T81" si="198">SUM(S82:S84)</f>
        <v>0</v>
      </c>
      <c r="T81" s="142">
        <f t="shared" si="198"/>
        <v>0</v>
      </c>
      <c r="U81" s="143"/>
      <c r="V81" s="144">
        <f t="shared" ref="V81:X81" si="199">SUM(V82:V84)</f>
        <v>0</v>
      </c>
      <c r="W81" s="144">
        <f t="shared" si="199"/>
        <v>0</v>
      </c>
      <c r="X81" s="144">
        <f t="shared" si="199"/>
        <v>0</v>
      </c>
      <c r="Y81" s="144">
        <f t="shared" si="142"/>
        <v>0</v>
      </c>
      <c r="Z81" s="144" t="e">
        <f t="shared" si="143"/>
        <v>#DIV/0!</v>
      </c>
      <c r="AA81" s="146"/>
      <c r="AB81" s="118"/>
      <c r="AC81" s="118"/>
      <c r="AD81" s="118"/>
      <c r="AE81" s="118"/>
      <c r="AF81" s="118"/>
      <c r="AG81" s="118"/>
    </row>
    <row r="82" spans="1:33" ht="30" customHeight="1" x14ac:dyDescent="0.25">
      <c r="A82" s="119" t="s">
        <v>77</v>
      </c>
      <c r="B82" s="120" t="s">
        <v>179</v>
      </c>
      <c r="C82" s="187" t="s">
        <v>174</v>
      </c>
      <c r="D82" s="202" t="s">
        <v>112</v>
      </c>
      <c r="E82" s="123"/>
      <c r="F82" s="124"/>
      <c r="G82" s="125">
        <f t="shared" ref="G82:G84" si="200">E82*F82</f>
        <v>0</v>
      </c>
      <c r="H82" s="123"/>
      <c r="I82" s="124"/>
      <c r="J82" s="125">
        <f t="shared" ref="J82:J84" si="201">H82*I82</f>
        <v>0</v>
      </c>
      <c r="K82" s="123"/>
      <c r="L82" s="124"/>
      <c r="M82" s="125">
        <f t="shared" ref="M82:M84" si="202">K82*L82</f>
        <v>0</v>
      </c>
      <c r="N82" s="123"/>
      <c r="O82" s="124"/>
      <c r="P82" s="125">
        <f t="shared" ref="P82:P84" si="203">N82*O82</f>
        <v>0</v>
      </c>
      <c r="Q82" s="123"/>
      <c r="R82" s="124"/>
      <c r="S82" s="125">
        <f t="shared" ref="S82:S84" si="204">Q82*R82</f>
        <v>0</v>
      </c>
      <c r="T82" s="123"/>
      <c r="U82" s="124"/>
      <c r="V82" s="125">
        <f t="shared" ref="V82:V84" si="205">T82*U82</f>
        <v>0</v>
      </c>
      <c r="W82" s="126">
        <f t="shared" ref="W82:W84" si="206">G82+M82+S82</f>
        <v>0</v>
      </c>
      <c r="X82" s="127">
        <f t="shared" ref="X82:X84" si="207">J82+P82+V82</f>
        <v>0</v>
      </c>
      <c r="Y82" s="127">
        <f t="shared" si="142"/>
        <v>0</v>
      </c>
      <c r="Z82" s="128" t="e">
        <f t="shared" si="143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19" t="s">
        <v>77</v>
      </c>
      <c r="B83" s="120" t="s">
        <v>180</v>
      </c>
      <c r="C83" s="187" t="s">
        <v>174</v>
      </c>
      <c r="D83" s="202" t="s">
        <v>112</v>
      </c>
      <c r="E83" s="123"/>
      <c r="F83" s="124"/>
      <c r="G83" s="125">
        <f t="shared" si="200"/>
        <v>0</v>
      </c>
      <c r="H83" s="123"/>
      <c r="I83" s="124"/>
      <c r="J83" s="125">
        <f t="shared" si="201"/>
        <v>0</v>
      </c>
      <c r="K83" s="123"/>
      <c r="L83" s="124"/>
      <c r="M83" s="125">
        <f t="shared" si="202"/>
        <v>0</v>
      </c>
      <c r="N83" s="123"/>
      <c r="O83" s="124"/>
      <c r="P83" s="125">
        <f t="shared" si="203"/>
        <v>0</v>
      </c>
      <c r="Q83" s="123"/>
      <c r="R83" s="124"/>
      <c r="S83" s="125">
        <f t="shared" si="204"/>
        <v>0</v>
      </c>
      <c r="T83" s="123"/>
      <c r="U83" s="124"/>
      <c r="V83" s="125">
        <f t="shared" si="205"/>
        <v>0</v>
      </c>
      <c r="W83" s="126">
        <f t="shared" si="206"/>
        <v>0</v>
      </c>
      <c r="X83" s="127">
        <f t="shared" si="207"/>
        <v>0</v>
      </c>
      <c r="Y83" s="127">
        <f t="shared" si="142"/>
        <v>0</v>
      </c>
      <c r="Z83" s="128" t="e">
        <f t="shared" si="143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32" t="s">
        <v>77</v>
      </c>
      <c r="B84" s="154" t="s">
        <v>181</v>
      </c>
      <c r="C84" s="163" t="s">
        <v>174</v>
      </c>
      <c r="D84" s="204" t="s">
        <v>112</v>
      </c>
      <c r="E84" s="135"/>
      <c r="F84" s="136"/>
      <c r="G84" s="137">
        <f t="shared" si="200"/>
        <v>0</v>
      </c>
      <c r="H84" s="135"/>
      <c r="I84" s="136"/>
      <c r="J84" s="137">
        <f t="shared" si="201"/>
        <v>0</v>
      </c>
      <c r="K84" s="135"/>
      <c r="L84" s="136"/>
      <c r="M84" s="137">
        <f t="shared" si="202"/>
        <v>0</v>
      </c>
      <c r="N84" s="135"/>
      <c r="O84" s="136"/>
      <c r="P84" s="137">
        <f t="shared" si="203"/>
        <v>0</v>
      </c>
      <c r="Q84" s="135"/>
      <c r="R84" s="136"/>
      <c r="S84" s="137">
        <f t="shared" si="204"/>
        <v>0</v>
      </c>
      <c r="T84" s="135"/>
      <c r="U84" s="136"/>
      <c r="V84" s="137">
        <f t="shared" si="205"/>
        <v>0</v>
      </c>
      <c r="W84" s="138">
        <f t="shared" si="206"/>
        <v>0</v>
      </c>
      <c r="X84" s="127">
        <f t="shared" si="207"/>
        <v>0</v>
      </c>
      <c r="Y84" s="165">
        <f t="shared" si="142"/>
        <v>0</v>
      </c>
      <c r="Z84" s="128" t="e">
        <f t="shared" si="143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66" t="s">
        <v>182</v>
      </c>
      <c r="B85" s="167"/>
      <c r="C85" s="168"/>
      <c r="D85" s="169"/>
      <c r="E85" s="173">
        <f>E81+E77+E73+E69+E65</f>
        <v>0</v>
      </c>
      <c r="F85" s="189"/>
      <c r="G85" s="172">
        <f t="shared" ref="G85:H85" si="208">G81+G77+G73+G69+G65</f>
        <v>0</v>
      </c>
      <c r="H85" s="173">
        <f t="shared" si="208"/>
        <v>0</v>
      </c>
      <c r="I85" s="189"/>
      <c r="J85" s="172">
        <f t="shared" ref="J85:K85" si="209">J81+J77+J73+J69+J65</f>
        <v>0</v>
      </c>
      <c r="K85" s="190">
        <f t="shared" si="209"/>
        <v>0</v>
      </c>
      <c r="L85" s="189"/>
      <c r="M85" s="172">
        <f t="shared" ref="M85:N85" si="210">M81+M77+M73+M69+M65</f>
        <v>0</v>
      </c>
      <c r="N85" s="190">
        <f t="shared" si="210"/>
        <v>0</v>
      </c>
      <c r="O85" s="189"/>
      <c r="P85" s="172">
        <f t="shared" ref="P85:Q85" si="211">P81+P77+P73+P69+P65</f>
        <v>0</v>
      </c>
      <c r="Q85" s="190">
        <f t="shared" si="211"/>
        <v>0</v>
      </c>
      <c r="R85" s="189"/>
      <c r="S85" s="172">
        <f t="shared" ref="S85:T85" si="212">S81+S77+S73+S69+S65</f>
        <v>0</v>
      </c>
      <c r="T85" s="190">
        <f t="shared" si="212"/>
        <v>0</v>
      </c>
      <c r="U85" s="189"/>
      <c r="V85" s="172">
        <f t="shared" ref="V85:X85" si="213">V81+V77+V73+V69+V65</f>
        <v>0</v>
      </c>
      <c r="W85" s="191">
        <f t="shared" si="213"/>
        <v>0</v>
      </c>
      <c r="X85" s="205">
        <f t="shared" si="213"/>
        <v>0</v>
      </c>
      <c r="Y85" s="206">
        <f t="shared" si="142"/>
        <v>0</v>
      </c>
      <c r="Z85" s="206" t="e">
        <f t="shared" si="143"/>
        <v>#DIV/0!</v>
      </c>
      <c r="AA85" s="177"/>
      <c r="AB85" s="7"/>
      <c r="AC85" s="7"/>
      <c r="AD85" s="7"/>
      <c r="AE85" s="7"/>
      <c r="AF85" s="7"/>
      <c r="AG85" s="7"/>
    </row>
    <row r="86" spans="1:33" ht="30" customHeight="1" x14ac:dyDescent="0.25">
      <c r="A86" s="207" t="s">
        <v>72</v>
      </c>
      <c r="B86" s="208">
        <v>5</v>
      </c>
      <c r="C86" s="209" t="s">
        <v>183</v>
      </c>
      <c r="D86" s="104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210"/>
      <c r="Z86" s="106"/>
      <c r="AA86" s="107"/>
      <c r="AB86" s="7"/>
      <c r="AC86" s="7"/>
      <c r="AD86" s="7"/>
      <c r="AE86" s="7"/>
      <c r="AF86" s="7"/>
      <c r="AG86" s="7"/>
    </row>
    <row r="87" spans="1:33" ht="30" customHeight="1" x14ac:dyDescent="0.25">
      <c r="A87" s="108" t="s">
        <v>74</v>
      </c>
      <c r="B87" s="155" t="s">
        <v>184</v>
      </c>
      <c r="C87" s="140" t="s">
        <v>185</v>
      </c>
      <c r="D87" s="141"/>
      <c r="E87" s="142">
        <f>SUM(E88:E90)</f>
        <v>0</v>
      </c>
      <c r="F87" s="143"/>
      <c r="G87" s="144">
        <f t="shared" ref="G87:H87" si="214">SUM(G88:G90)</f>
        <v>0</v>
      </c>
      <c r="H87" s="142">
        <f t="shared" si="214"/>
        <v>0</v>
      </c>
      <c r="I87" s="143"/>
      <c r="J87" s="144">
        <f t="shared" ref="J87:K87" si="215">SUM(J88:J90)</f>
        <v>0</v>
      </c>
      <c r="K87" s="142">
        <f t="shared" si="215"/>
        <v>0</v>
      </c>
      <c r="L87" s="143"/>
      <c r="M87" s="144">
        <f t="shared" ref="M87:N87" si="216">SUM(M88:M90)</f>
        <v>0</v>
      </c>
      <c r="N87" s="142">
        <f t="shared" si="216"/>
        <v>0</v>
      </c>
      <c r="O87" s="143"/>
      <c r="P87" s="144">
        <f t="shared" ref="P87:Q87" si="217">SUM(P88:P90)</f>
        <v>0</v>
      </c>
      <c r="Q87" s="142">
        <f t="shared" si="217"/>
        <v>0</v>
      </c>
      <c r="R87" s="143"/>
      <c r="S87" s="144">
        <f t="shared" ref="S87:T87" si="218">SUM(S88:S90)</f>
        <v>0</v>
      </c>
      <c r="T87" s="142">
        <f t="shared" si="218"/>
        <v>0</v>
      </c>
      <c r="U87" s="143"/>
      <c r="V87" s="144">
        <f t="shared" ref="V87:X87" si="219">SUM(V88:V90)</f>
        <v>0</v>
      </c>
      <c r="W87" s="211">
        <f t="shared" si="219"/>
        <v>0</v>
      </c>
      <c r="X87" s="211">
        <f t="shared" si="219"/>
        <v>0</v>
      </c>
      <c r="Y87" s="211">
        <f t="shared" ref="Y87:Y99" si="220">W87-X87</f>
        <v>0</v>
      </c>
      <c r="Z87" s="116" t="e">
        <f t="shared" ref="Z87:Z99" si="221">Y87/W87</f>
        <v>#DIV/0!</v>
      </c>
      <c r="AA87" s="146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19" t="s">
        <v>77</v>
      </c>
      <c r="B88" s="120" t="s">
        <v>186</v>
      </c>
      <c r="C88" s="212" t="s">
        <v>187</v>
      </c>
      <c r="D88" s="202" t="s">
        <v>188</v>
      </c>
      <c r="E88" s="123"/>
      <c r="F88" s="124"/>
      <c r="G88" s="125">
        <f t="shared" ref="G88:G90" si="222">E88*F88</f>
        <v>0</v>
      </c>
      <c r="H88" s="123"/>
      <c r="I88" s="124"/>
      <c r="J88" s="125">
        <f t="shared" ref="J88:J90" si="223">H88*I88</f>
        <v>0</v>
      </c>
      <c r="K88" s="123"/>
      <c r="L88" s="124"/>
      <c r="M88" s="125">
        <f t="shared" ref="M88:M90" si="224">K88*L88</f>
        <v>0</v>
      </c>
      <c r="N88" s="123"/>
      <c r="O88" s="124"/>
      <c r="P88" s="125">
        <f t="shared" ref="P88:P90" si="225">N88*O88</f>
        <v>0</v>
      </c>
      <c r="Q88" s="123"/>
      <c r="R88" s="124"/>
      <c r="S88" s="125">
        <f t="shared" ref="S88:S90" si="226">Q88*R88</f>
        <v>0</v>
      </c>
      <c r="T88" s="123"/>
      <c r="U88" s="124"/>
      <c r="V88" s="125">
        <f t="shared" ref="V88:V90" si="227">T88*U88</f>
        <v>0</v>
      </c>
      <c r="W88" s="126">
        <f t="shared" ref="W88:W90" si="228">G88+M88+S88</f>
        <v>0</v>
      </c>
      <c r="X88" s="127">
        <f t="shared" ref="X88:X90" si="229">J88+P88+V88</f>
        <v>0</v>
      </c>
      <c r="Y88" s="127">
        <f t="shared" si="220"/>
        <v>0</v>
      </c>
      <c r="Z88" s="128" t="e">
        <f t="shared" si="221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19" t="s">
        <v>77</v>
      </c>
      <c r="B89" s="120" t="s">
        <v>189</v>
      </c>
      <c r="C89" s="212" t="s">
        <v>187</v>
      </c>
      <c r="D89" s="202" t="s">
        <v>188</v>
      </c>
      <c r="E89" s="123"/>
      <c r="F89" s="124"/>
      <c r="G89" s="125">
        <f t="shared" si="222"/>
        <v>0</v>
      </c>
      <c r="H89" s="123"/>
      <c r="I89" s="124"/>
      <c r="J89" s="125">
        <f t="shared" si="223"/>
        <v>0</v>
      </c>
      <c r="K89" s="123"/>
      <c r="L89" s="124"/>
      <c r="M89" s="125">
        <f t="shared" si="224"/>
        <v>0</v>
      </c>
      <c r="N89" s="123"/>
      <c r="O89" s="124"/>
      <c r="P89" s="125">
        <f t="shared" si="225"/>
        <v>0</v>
      </c>
      <c r="Q89" s="123"/>
      <c r="R89" s="124"/>
      <c r="S89" s="125">
        <f t="shared" si="226"/>
        <v>0</v>
      </c>
      <c r="T89" s="123"/>
      <c r="U89" s="124"/>
      <c r="V89" s="125">
        <f t="shared" si="227"/>
        <v>0</v>
      </c>
      <c r="W89" s="126">
        <f t="shared" si="228"/>
        <v>0</v>
      </c>
      <c r="X89" s="127">
        <f t="shared" si="229"/>
        <v>0</v>
      </c>
      <c r="Y89" s="127">
        <f t="shared" si="220"/>
        <v>0</v>
      </c>
      <c r="Z89" s="128" t="e">
        <f t="shared" si="221"/>
        <v>#DIV/0!</v>
      </c>
      <c r="AA89" s="129"/>
      <c r="AB89" s="131"/>
      <c r="AC89" s="131"/>
      <c r="AD89" s="131"/>
      <c r="AE89" s="131"/>
      <c r="AF89" s="131"/>
      <c r="AG89" s="131"/>
    </row>
    <row r="90" spans="1:33" ht="30" customHeight="1" x14ac:dyDescent="0.25">
      <c r="A90" s="132" t="s">
        <v>77</v>
      </c>
      <c r="B90" s="133" t="s">
        <v>190</v>
      </c>
      <c r="C90" s="212" t="s">
        <v>187</v>
      </c>
      <c r="D90" s="204" t="s">
        <v>188</v>
      </c>
      <c r="E90" s="135"/>
      <c r="F90" s="136"/>
      <c r="G90" s="137">
        <f t="shared" si="222"/>
        <v>0</v>
      </c>
      <c r="H90" s="135"/>
      <c r="I90" s="136"/>
      <c r="J90" s="137">
        <f t="shared" si="223"/>
        <v>0</v>
      </c>
      <c r="K90" s="135"/>
      <c r="L90" s="136"/>
      <c r="M90" s="137">
        <f t="shared" si="224"/>
        <v>0</v>
      </c>
      <c r="N90" s="135"/>
      <c r="O90" s="136"/>
      <c r="P90" s="137">
        <f t="shared" si="225"/>
        <v>0</v>
      </c>
      <c r="Q90" s="135"/>
      <c r="R90" s="136"/>
      <c r="S90" s="137">
        <f t="shared" si="226"/>
        <v>0</v>
      </c>
      <c r="T90" s="135"/>
      <c r="U90" s="136"/>
      <c r="V90" s="137">
        <f t="shared" si="227"/>
        <v>0</v>
      </c>
      <c r="W90" s="138">
        <f t="shared" si="228"/>
        <v>0</v>
      </c>
      <c r="X90" s="127">
        <f t="shared" si="229"/>
        <v>0</v>
      </c>
      <c r="Y90" s="127">
        <f t="shared" si="220"/>
        <v>0</v>
      </c>
      <c r="Z90" s="128" t="e">
        <f t="shared" si="221"/>
        <v>#DIV/0!</v>
      </c>
      <c r="AA90" s="13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08" t="s">
        <v>74</v>
      </c>
      <c r="B91" s="155" t="s">
        <v>191</v>
      </c>
      <c r="C91" s="140" t="s">
        <v>192</v>
      </c>
      <c r="D91" s="213"/>
      <c r="E91" s="214">
        <f>SUM(E92:E94)</f>
        <v>0</v>
      </c>
      <c r="F91" s="143"/>
      <c r="G91" s="144">
        <f t="shared" ref="G91:H91" si="230">SUM(G92:G94)</f>
        <v>0</v>
      </c>
      <c r="H91" s="214">
        <f t="shared" si="230"/>
        <v>0</v>
      </c>
      <c r="I91" s="143"/>
      <c r="J91" s="144">
        <f t="shared" ref="J91:K91" si="231">SUM(J92:J94)</f>
        <v>0</v>
      </c>
      <c r="K91" s="214">
        <f t="shared" si="231"/>
        <v>0</v>
      </c>
      <c r="L91" s="143"/>
      <c r="M91" s="144">
        <f t="shared" ref="M91:N91" si="232">SUM(M92:M94)</f>
        <v>0</v>
      </c>
      <c r="N91" s="214">
        <f t="shared" si="232"/>
        <v>0</v>
      </c>
      <c r="O91" s="143"/>
      <c r="P91" s="144">
        <f t="shared" ref="P91:Q91" si="233">SUM(P92:P94)</f>
        <v>0</v>
      </c>
      <c r="Q91" s="214">
        <f t="shared" si="233"/>
        <v>0</v>
      </c>
      <c r="R91" s="143"/>
      <c r="S91" s="144">
        <f t="shared" ref="S91:T91" si="234">SUM(S92:S94)</f>
        <v>0</v>
      </c>
      <c r="T91" s="214">
        <f t="shared" si="234"/>
        <v>0</v>
      </c>
      <c r="U91" s="143"/>
      <c r="V91" s="144">
        <f t="shared" ref="V91:X91" si="235">SUM(V92:V94)</f>
        <v>0</v>
      </c>
      <c r="W91" s="211">
        <f t="shared" si="235"/>
        <v>0</v>
      </c>
      <c r="X91" s="211">
        <f t="shared" si="235"/>
        <v>0</v>
      </c>
      <c r="Y91" s="211">
        <f t="shared" si="220"/>
        <v>0</v>
      </c>
      <c r="Z91" s="211" t="e">
        <f t="shared" si="221"/>
        <v>#DIV/0!</v>
      </c>
      <c r="AA91" s="146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19" t="s">
        <v>77</v>
      </c>
      <c r="B92" s="120" t="s">
        <v>193</v>
      </c>
      <c r="C92" s="212" t="s">
        <v>194</v>
      </c>
      <c r="D92" s="215" t="s">
        <v>112</v>
      </c>
      <c r="E92" s="123"/>
      <c r="F92" s="124"/>
      <c r="G92" s="125">
        <f t="shared" ref="G92:G94" si="236">E92*F92</f>
        <v>0</v>
      </c>
      <c r="H92" s="123"/>
      <c r="I92" s="124"/>
      <c r="J92" s="125">
        <f t="shared" ref="J92:J94" si="237">H92*I92</f>
        <v>0</v>
      </c>
      <c r="K92" s="123"/>
      <c r="L92" s="124"/>
      <c r="M92" s="125">
        <f t="shared" ref="M92:M94" si="238">K92*L92</f>
        <v>0</v>
      </c>
      <c r="N92" s="123"/>
      <c r="O92" s="124"/>
      <c r="P92" s="125">
        <f t="shared" ref="P92:P94" si="239">N92*O92</f>
        <v>0</v>
      </c>
      <c r="Q92" s="123"/>
      <c r="R92" s="124"/>
      <c r="S92" s="125">
        <f t="shared" ref="S92:S94" si="240">Q92*R92</f>
        <v>0</v>
      </c>
      <c r="T92" s="123"/>
      <c r="U92" s="124"/>
      <c r="V92" s="125">
        <f t="shared" ref="V92:V94" si="241">T92*U92</f>
        <v>0</v>
      </c>
      <c r="W92" s="126">
        <f t="shared" ref="W92:W94" si="242">G92+M92+S92</f>
        <v>0</v>
      </c>
      <c r="X92" s="127">
        <f t="shared" ref="X92:X94" si="243">J92+P92+V92</f>
        <v>0</v>
      </c>
      <c r="Y92" s="127">
        <f t="shared" si="220"/>
        <v>0</v>
      </c>
      <c r="Z92" s="128" t="e">
        <f t="shared" si="221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25">
      <c r="A93" s="119" t="s">
        <v>77</v>
      </c>
      <c r="B93" s="120" t="s">
        <v>195</v>
      </c>
      <c r="C93" s="187" t="s">
        <v>194</v>
      </c>
      <c r="D93" s="202" t="s">
        <v>112</v>
      </c>
      <c r="E93" s="123"/>
      <c r="F93" s="124"/>
      <c r="G93" s="125">
        <f t="shared" si="236"/>
        <v>0</v>
      </c>
      <c r="H93" s="123"/>
      <c r="I93" s="124"/>
      <c r="J93" s="125">
        <f t="shared" si="237"/>
        <v>0</v>
      </c>
      <c r="K93" s="123"/>
      <c r="L93" s="124"/>
      <c r="M93" s="125">
        <f t="shared" si="238"/>
        <v>0</v>
      </c>
      <c r="N93" s="123"/>
      <c r="O93" s="124"/>
      <c r="P93" s="125">
        <f t="shared" si="239"/>
        <v>0</v>
      </c>
      <c r="Q93" s="123"/>
      <c r="R93" s="124"/>
      <c r="S93" s="125">
        <f t="shared" si="240"/>
        <v>0</v>
      </c>
      <c r="T93" s="123"/>
      <c r="U93" s="124"/>
      <c r="V93" s="125">
        <f t="shared" si="241"/>
        <v>0</v>
      </c>
      <c r="W93" s="126">
        <f t="shared" si="242"/>
        <v>0</v>
      </c>
      <c r="X93" s="127">
        <f t="shared" si="243"/>
        <v>0</v>
      </c>
      <c r="Y93" s="127">
        <f t="shared" si="220"/>
        <v>0</v>
      </c>
      <c r="Z93" s="128" t="e">
        <f t="shared" si="221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 x14ac:dyDescent="0.25">
      <c r="A94" s="132" t="s">
        <v>77</v>
      </c>
      <c r="B94" s="133" t="s">
        <v>196</v>
      </c>
      <c r="C94" s="163" t="s">
        <v>194</v>
      </c>
      <c r="D94" s="204" t="s">
        <v>112</v>
      </c>
      <c r="E94" s="135"/>
      <c r="F94" s="136"/>
      <c r="G94" s="137">
        <f t="shared" si="236"/>
        <v>0</v>
      </c>
      <c r="H94" s="135"/>
      <c r="I94" s="136"/>
      <c r="J94" s="137">
        <f t="shared" si="237"/>
        <v>0</v>
      </c>
      <c r="K94" s="135"/>
      <c r="L94" s="136"/>
      <c r="M94" s="137">
        <f t="shared" si="238"/>
        <v>0</v>
      </c>
      <c r="N94" s="135"/>
      <c r="O94" s="136"/>
      <c r="P94" s="137">
        <f t="shared" si="239"/>
        <v>0</v>
      </c>
      <c r="Q94" s="135"/>
      <c r="R94" s="136"/>
      <c r="S94" s="137">
        <f t="shared" si="240"/>
        <v>0</v>
      </c>
      <c r="T94" s="135"/>
      <c r="U94" s="136"/>
      <c r="V94" s="137">
        <f t="shared" si="241"/>
        <v>0</v>
      </c>
      <c r="W94" s="138">
        <f t="shared" si="242"/>
        <v>0</v>
      </c>
      <c r="X94" s="127">
        <f t="shared" si="243"/>
        <v>0</v>
      </c>
      <c r="Y94" s="127">
        <f t="shared" si="220"/>
        <v>0</v>
      </c>
      <c r="Z94" s="128" t="e">
        <f t="shared" si="221"/>
        <v>#DIV/0!</v>
      </c>
      <c r="AA94" s="139"/>
      <c r="AB94" s="131"/>
      <c r="AC94" s="131"/>
      <c r="AD94" s="131"/>
      <c r="AE94" s="131"/>
      <c r="AF94" s="131"/>
      <c r="AG94" s="131"/>
    </row>
    <row r="95" spans="1:33" ht="30" customHeight="1" x14ac:dyDescent="0.25">
      <c r="A95" s="108" t="s">
        <v>74</v>
      </c>
      <c r="B95" s="155" t="s">
        <v>197</v>
      </c>
      <c r="C95" s="216" t="s">
        <v>198</v>
      </c>
      <c r="D95" s="217"/>
      <c r="E95" s="214">
        <f>SUM(E96:E98)</f>
        <v>0</v>
      </c>
      <c r="F95" s="143"/>
      <c r="G95" s="144">
        <f t="shared" ref="G95:H95" si="244">SUM(G96:G98)</f>
        <v>0</v>
      </c>
      <c r="H95" s="214">
        <f t="shared" si="244"/>
        <v>0</v>
      </c>
      <c r="I95" s="143"/>
      <c r="J95" s="144">
        <f t="shared" ref="J95:K95" si="245">SUM(J96:J98)</f>
        <v>0</v>
      </c>
      <c r="K95" s="214">
        <f t="shared" si="245"/>
        <v>0</v>
      </c>
      <c r="L95" s="143"/>
      <c r="M95" s="144">
        <f t="shared" ref="M95:N95" si="246">SUM(M96:M98)</f>
        <v>0</v>
      </c>
      <c r="N95" s="214">
        <f t="shared" si="246"/>
        <v>0</v>
      </c>
      <c r="O95" s="143"/>
      <c r="P95" s="144">
        <f t="shared" ref="P95:Q95" si="247">SUM(P96:P98)</f>
        <v>0</v>
      </c>
      <c r="Q95" s="214">
        <f t="shared" si="247"/>
        <v>0</v>
      </c>
      <c r="R95" s="143"/>
      <c r="S95" s="144">
        <f t="shared" ref="S95:T95" si="248">SUM(S96:S98)</f>
        <v>0</v>
      </c>
      <c r="T95" s="214">
        <f t="shared" si="248"/>
        <v>0</v>
      </c>
      <c r="U95" s="143"/>
      <c r="V95" s="144">
        <f t="shared" ref="V95:X95" si="249">SUM(V96:V98)</f>
        <v>0</v>
      </c>
      <c r="W95" s="211">
        <f t="shared" si="249"/>
        <v>0</v>
      </c>
      <c r="X95" s="211">
        <f t="shared" si="249"/>
        <v>0</v>
      </c>
      <c r="Y95" s="211">
        <f t="shared" si="220"/>
        <v>0</v>
      </c>
      <c r="Z95" s="211" t="e">
        <f t="shared" si="221"/>
        <v>#DIV/0!</v>
      </c>
      <c r="AA95" s="146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19" t="s">
        <v>77</v>
      </c>
      <c r="B96" s="120" t="s">
        <v>199</v>
      </c>
      <c r="C96" s="218" t="s">
        <v>118</v>
      </c>
      <c r="D96" s="219" t="s">
        <v>119</v>
      </c>
      <c r="E96" s="123"/>
      <c r="F96" s="124"/>
      <c r="G96" s="125">
        <f t="shared" ref="G96:G98" si="250">E96*F96</f>
        <v>0</v>
      </c>
      <c r="H96" s="123"/>
      <c r="I96" s="124"/>
      <c r="J96" s="125">
        <f t="shared" ref="J96:J98" si="251">H96*I96</f>
        <v>0</v>
      </c>
      <c r="K96" s="123"/>
      <c r="L96" s="124"/>
      <c r="M96" s="125">
        <f t="shared" ref="M96:M98" si="252">K96*L96</f>
        <v>0</v>
      </c>
      <c r="N96" s="123"/>
      <c r="O96" s="124"/>
      <c r="P96" s="125">
        <f t="shared" ref="P96:P98" si="253">N96*O96</f>
        <v>0</v>
      </c>
      <c r="Q96" s="123"/>
      <c r="R96" s="124"/>
      <c r="S96" s="125">
        <f t="shared" ref="S96:S98" si="254">Q96*R96</f>
        <v>0</v>
      </c>
      <c r="T96" s="123"/>
      <c r="U96" s="124"/>
      <c r="V96" s="125">
        <f t="shared" ref="V96:V98" si="255">T96*U96</f>
        <v>0</v>
      </c>
      <c r="W96" s="126">
        <f t="shared" ref="W96:W98" si="256">G96+M96+S96</f>
        <v>0</v>
      </c>
      <c r="X96" s="127">
        <f t="shared" ref="X96:X98" si="257">J96+P96+V96</f>
        <v>0</v>
      </c>
      <c r="Y96" s="127">
        <f t="shared" si="220"/>
        <v>0</v>
      </c>
      <c r="Z96" s="128" t="e">
        <f t="shared" si="221"/>
        <v>#DIV/0!</v>
      </c>
      <c r="AA96" s="129"/>
      <c r="AB96" s="130"/>
      <c r="AC96" s="131"/>
      <c r="AD96" s="131"/>
      <c r="AE96" s="131"/>
      <c r="AF96" s="131"/>
      <c r="AG96" s="131"/>
    </row>
    <row r="97" spans="1:33" ht="30" customHeight="1" x14ac:dyDescent="0.25">
      <c r="A97" s="119" t="s">
        <v>77</v>
      </c>
      <c r="B97" s="120" t="s">
        <v>200</v>
      </c>
      <c r="C97" s="218" t="s">
        <v>118</v>
      </c>
      <c r="D97" s="219" t="s">
        <v>119</v>
      </c>
      <c r="E97" s="123"/>
      <c r="F97" s="124"/>
      <c r="G97" s="125">
        <f t="shared" si="250"/>
        <v>0</v>
      </c>
      <c r="H97" s="123"/>
      <c r="I97" s="124"/>
      <c r="J97" s="125">
        <f t="shared" si="251"/>
        <v>0</v>
      </c>
      <c r="K97" s="123"/>
      <c r="L97" s="124"/>
      <c r="M97" s="125">
        <f t="shared" si="252"/>
        <v>0</v>
      </c>
      <c r="N97" s="123"/>
      <c r="O97" s="124"/>
      <c r="P97" s="125">
        <f t="shared" si="253"/>
        <v>0</v>
      </c>
      <c r="Q97" s="123"/>
      <c r="R97" s="124"/>
      <c r="S97" s="125">
        <f t="shared" si="254"/>
        <v>0</v>
      </c>
      <c r="T97" s="123"/>
      <c r="U97" s="124"/>
      <c r="V97" s="125">
        <f t="shared" si="255"/>
        <v>0</v>
      </c>
      <c r="W97" s="126">
        <f t="shared" si="256"/>
        <v>0</v>
      </c>
      <c r="X97" s="127">
        <f t="shared" si="257"/>
        <v>0</v>
      </c>
      <c r="Y97" s="127">
        <f t="shared" si="220"/>
        <v>0</v>
      </c>
      <c r="Z97" s="128" t="e">
        <f t="shared" si="221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25">
      <c r="A98" s="132" t="s">
        <v>77</v>
      </c>
      <c r="B98" s="133" t="s">
        <v>201</v>
      </c>
      <c r="C98" s="220" t="s">
        <v>118</v>
      </c>
      <c r="D98" s="219" t="s">
        <v>119</v>
      </c>
      <c r="E98" s="149"/>
      <c r="F98" s="150"/>
      <c r="G98" s="151">
        <f t="shared" si="250"/>
        <v>0</v>
      </c>
      <c r="H98" s="149"/>
      <c r="I98" s="150"/>
      <c r="J98" s="151">
        <f t="shared" si="251"/>
        <v>0</v>
      </c>
      <c r="K98" s="149"/>
      <c r="L98" s="150"/>
      <c r="M98" s="151">
        <f t="shared" si="252"/>
        <v>0</v>
      </c>
      <c r="N98" s="149"/>
      <c r="O98" s="150"/>
      <c r="P98" s="151">
        <f t="shared" si="253"/>
        <v>0</v>
      </c>
      <c r="Q98" s="149"/>
      <c r="R98" s="150"/>
      <c r="S98" s="151">
        <f t="shared" si="254"/>
        <v>0</v>
      </c>
      <c r="T98" s="149"/>
      <c r="U98" s="150"/>
      <c r="V98" s="151">
        <f t="shared" si="255"/>
        <v>0</v>
      </c>
      <c r="W98" s="138">
        <f t="shared" si="256"/>
        <v>0</v>
      </c>
      <c r="X98" s="127">
        <f t="shared" si="257"/>
        <v>0</v>
      </c>
      <c r="Y98" s="127">
        <f t="shared" si="220"/>
        <v>0</v>
      </c>
      <c r="Z98" s="128" t="e">
        <f t="shared" si="221"/>
        <v>#DIV/0!</v>
      </c>
      <c r="AA98" s="152"/>
      <c r="AB98" s="131"/>
      <c r="AC98" s="131"/>
      <c r="AD98" s="131"/>
      <c r="AE98" s="131"/>
      <c r="AF98" s="131"/>
      <c r="AG98" s="131"/>
    </row>
    <row r="99" spans="1:33" ht="39.75" customHeight="1" x14ac:dyDescent="0.25">
      <c r="A99" s="383" t="s">
        <v>202</v>
      </c>
      <c r="B99" s="374"/>
      <c r="C99" s="374"/>
      <c r="D99" s="375"/>
      <c r="E99" s="189"/>
      <c r="F99" s="189"/>
      <c r="G99" s="172">
        <f>G87+G91+G95</f>
        <v>0</v>
      </c>
      <c r="H99" s="189"/>
      <c r="I99" s="189"/>
      <c r="J99" s="172">
        <f>J87+J91+J95</f>
        <v>0</v>
      </c>
      <c r="K99" s="189"/>
      <c r="L99" s="189"/>
      <c r="M99" s="172">
        <f>M87+M91+M95</f>
        <v>0</v>
      </c>
      <c r="N99" s="189"/>
      <c r="O99" s="189"/>
      <c r="P99" s="172">
        <f>P87+P91+P95</f>
        <v>0</v>
      </c>
      <c r="Q99" s="189"/>
      <c r="R99" s="189"/>
      <c r="S99" s="172">
        <f>S87+S91+S95</f>
        <v>0</v>
      </c>
      <c r="T99" s="189"/>
      <c r="U99" s="189"/>
      <c r="V99" s="172">
        <f t="shared" ref="V99:X99" si="258">V87+V91+V95</f>
        <v>0</v>
      </c>
      <c r="W99" s="191">
        <f t="shared" si="258"/>
        <v>0</v>
      </c>
      <c r="X99" s="191">
        <f t="shared" si="258"/>
        <v>0</v>
      </c>
      <c r="Y99" s="191">
        <f t="shared" si="220"/>
        <v>0</v>
      </c>
      <c r="Z99" s="191" t="e">
        <f t="shared" si="221"/>
        <v>#DIV/0!</v>
      </c>
      <c r="AA99" s="177"/>
      <c r="AB99" s="5"/>
      <c r="AC99" s="7"/>
      <c r="AD99" s="7"/>
      <c r="AE99" s="7"/>
      <c r="AF99" s="7"/>
      <c r="AG99" s="7"/>
    </row>
    <row r="100" spans="1:33" ht="30" customHeight="1" x14ac:dyDescent="0.25">
      <c r="A100" s="178" t="s">
        <v>72</v>
      </c>
      <c r="B100" s="179">
        <v>6</v>
      </c>
      <c r="C100" s="180" t="s">
        <v>203</v>
      </c>
      <c r="D100" s="181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6"/>
      <c r="X100" s="106"/>
      <c r="Y100" s="210"/>
      <c r="Z100" s="106"/>
      <c r="AA100" s="107"/>
      <c r="AB100" s="7"/>
      <c r="AC100" s="7"/>
      <c r="AD100" s="7"/>
      <c r="AE100" s="7"/>
      <c r="AF100" s="7"/>
      <c r="AG100" s="7"/>
    </row>
    <row r="101" spans="1:33" ht="30" customHeight="1" x14ac:dyDescent="0.25">
      <c r="A101" s="108" t="s">
        <v>74</v>
      </c>
      <c r="B101" s="155" t="s">
        <v>204</v>
      </c>
      <c r="C101" s="221" t="s">
        <v>205</v>
      </c>
      <c r="D101" s="111"/>
      <c r="E101" s="112">
        <f>SUM(E102:E130)</f>
        <v>361</v>
      </c>
      <c r="F101" s="113"/>
      <c r="G101" s="114">
        <f>SUM(G102:G130)</f>
        <v>78058.720000000001</v>
      </c>
      <c r="H101" s="112">
        <f>SUM(H102:H130)</f>
        <v>361</v>
      </c>
      <c r="I101" s="113"/>
      <c r="J101" s="114">
        <f>SUM(J102:J130)</f>
        <v>78058.720000000001</v>
      </c>
      <c r="K101" s="112">
        <f>SUM(K102:K130)</f>
        <v>0</v>
      </c>
      <c r="L101" s="113"/>
      <c r="M101" s="114">
        <f>SUM(M102:M130)</f>
        <v>0</v>
      </c>
      <c r="N101" s="112">
        <f>SUM(N102:N130)</f>
        <v>0</v>
      </c>
      <c r="O101" s="113"/>
      <c r="P101" s="114">
        <f>SUM(P102:P130)</f>
        <v>0</v>
      </c>
      <c r="Q101" s="112">
        <f>SUM(Q102:Q130)</f>
        <v>0</v>
      </c>
      <c r="R101" s="113"/>
      <c r="S101" s="114">
        <f>SUM(S102:S130)</f>
        <v>0</v>
      </c>
      <c r="T101" s="112">
        <f>SUM(T102:T130)</f>
        <v>0</v>
      </c>
      <c r="U101" s="113"/>
      <c r="V101" s="114">
        <f>SUM(V102:V130)</f>
        <v>0</v>
      </c>
      <c r="W101" s="114">
        <f>SUM(W102:W130)</f>
        <v>78058.720000000001</v>
      </c>
      <c r="X101" s="114">
        <f>SUM(X102:X130)</f>
        <v>78058.720000000001</v>
      </c>
      <c r="Y101" s="114">
        <f t="shared" ref="Y101:Y139" si="259">W101-X101</f>
        <v>0</v>
      </c>
      <c r="Z101" s="116">
        <f t="shared" ref="Z101:Z139" si="260">Y101/W101</f>
        <v>0</v>
      </c>
      <c r="AA101" s="117"/>
      <c r="AB101" s="118"/>
      <c r="AC101" s="118"/>
      <c r="AD101" s="118"/>
      <c r="AE101" s="118"/>
      <c r="AF101" s="118"/>
      <c r="AG101" s="118"/>
    </row>
    <row r="102" spans="1:33" ht="17.25" customHeight="1" x14ac:dyDescent="0.25">
      <c r="A102" s="119" t="s">
        <v>77</v>
      </c>
      <c r="B102" s="340" t="s">
        <v>206</v>
      </c>
      <c r="C102" s="334" t="s">
        <v>346</v>
      </c>
      <c r="D102" s="122" t="s">
        <v>112</v>
      </c>
      <c r="E102" s="336">
        <v>12</v>
      </c>
      <c r="F102" s="338">
        <v>336.67</v>
      </c>
      <c r="G102" s="125">
        <f t="shared" ref="G102:G130" si="261">E102*F102</f>
        <v>4040.04</v>
      </c>
      <c r="H102" s="336">
        <v>12</v>
      </c>
      <c r="I102" s="338">
        <v>336.67</v>
      </c>
      <c r="J102" s="125">
        <f t="shared" ref="J102:J130" si="262">H102*I102</f>
        <v>4040.04</v>
      </c>
      <c r="K102" s="123"/>
      <c r="L102" s="124"/>
      <c r="M102" s="125">
        <f t="shared" ref="M102:M130" si="263">K102*L102</f>
        <v>0</v>
      </c>
      <c r="N102" s="123"/>
      <c r="O102" s="124"/>
      <c r="P102" s="125">
        <f t="shared" ref="P102:P130" si="264">N102*O102</f>
        <v>0</v>
      </c>
      <c r="Q102" s="123"/>
      <c r="R102" s="124"/>
      <c r="S102" s="125">
        <f t="shared" ref="S102:S130" si="265">Q102*R102</f>
        <v>0</v>
      </c>
      <c r="T102" s="123"/>
      <c r="U102" s="124"/>
      <c r="V102" s="125">
        <f t="shared" ref="V102:V130" si="266">T102*U102</f>
        <v>0</v>
      </c>
      <c r="W102" s="126">
        <f t="shared" ref="W102:W130" si="267">G102+M102+S102</f>
        <v>4040.04</v>
      </c>
      <c r="X102" s="127">
        <f t="shared" ref="X102:X130" si="268">J102+P102+V102</f>
        <v>4040.04</v>
      </c>
      <c r="Y102" s="127">
        <f t="shared" si="259"/>
        <v>0</v>
      </c>
      <c r="Z102" s="128">
        <f t="shared" si="260"/>
        <v>0</v>
      </c>
      <c r="AA102" s="129"/>
      <c r="AB102" s="131"/>
      <c r="AC102" s="131"/>
      <c r="AD102" s="131"/>
      <c r="AE102" s="131"/>
      <c r="AF102" s="131"/>
      <c r="AG102" s="131"/>
    </row>
    <row r="103" spans="1:33" s="331" customFormat="1" ht="17.25" customHeight="1" x14ac:dyDescent="0.25">
      <c r="A103" s="119" t="s">
        <v>77</v>
      </c>
      <c r="B103" s="340" t="s">
        <v>372</v>
      </c>
      <c r="C103" s="334" t="s">
        <v>347</v>
      </c>
      <c r="D103" s="122" t="s">
        <v>112</v>
      </c>
      <c r="E103" s="336">
        <v>22</v>
      </c>
      <c r="F103" s="338">
        <v>112.5</v>
      </c>
      <c r="G103" s="125">
        <f t="shared" si="261"/>
        <v>2475</v>
      </c>
      <c r="H103" s="336">
        <v>22</v>
      </c>
      <c r="I103" s="338">
        <v>112.5</v>
      </c>
      <c r="J103" s="125">
        <f t="shared" si="262"/>
        <v>2475</v>
      </c>
      <c r="K103" s="123"/>
      <c r="L103" s="124"/>
      <c r="M103" s="125">
        <f t="shared" si="263"/>
        <v>0</v>
      </c>
      <c r="N103" s="123"/>
      <c r="O103" s="124"/>
      <c r="P103" s="125">
        <f t="shared" si="264"/>
        <v>0</v>
      </c>
      <c r="Q103" s="123"/>
      <c r="R103" s="124"/>
      <c r="S103" s="125">
        <f t="shared" si="265"/>
        <v>0</v>
      </c>
      <c r="T103" s="123"/>
      <c r="U103" s="124"/>
      <c r="V103" s="125">
        <f t="shared" si="266"/>
        <v>0</v>
      </c>
      <c r="W103" s="126">
        <f t="shared" si="267"/>
        <v>2475</v>
      </c>
      <c r="X103" s="127">
        <f t="shared" si="268"/>
        <v>2475</v>
      </c>
      <c r="Y103" s="127">
        <f t="shared" si="259"/>
        <v>0</v>
      </c>
      <c r="Z103" s="128">
        <f t="shared" si="260"/>
        <v>0</v>
      </c>
      <c r="AA103" s="129"/>
      <c r="AB103" s="131"/>
      <c r="AC103" s="131"/>
      <c r="AD103" s="131"/>
      <c r="AE103" s="131"/>
      <c r="AF103" s="131"/>
      <c r="AG103" s="131"/>
    </row>
    <row r="104" spans="1:33" s="331" customFormat="1" ht="15.75" customHeight="1" x14ac:dyDescent="0.25">
      <c r="A104" s="119" t="s">
        <v>77</v>
      </c>
      <c r="B104" s="340" t="s">
        <v>373</v>
      </c>
      <c r="C104" s="334" t="s">
        <v>348</v>
      </c>
      <c r="D104" s="122" t="s">
        <v>112</v>
      </c>
      <c r="E104" s="336">
        <v>40</v>
      </c>
      <c r="F104" s="338">
        <v>167.5</v>
      </c>
      <c r="G104" s="125">
        <f t="shared" si="261"/>
        <v>6700</v>
      </c>
      <c r="H104" s="336">
        <v>40</v>
      </c>
      <c r="I104" s="338">
        <v>167.5</v>
      </c>
      <c r="J104" s="125">
        <f t="shared" si="262"/>
        <v>6700</v>
      </c>
      <c r="K104" s="123"/>
      <c r="L104" s="124"/>
      <c r="M104" s="125">
        <f t="shared" si="263"/>
        <v>0</v>
      </c>
      <c r="N104" s="123"/>
      <c r="O104" s="124"/>
      <c r="P104" s="125">
        <f t="shared" si="264"/>
        <v>0</v>
      </c>
      <c r="Q104" s="123"/>
      <c r="R104" s="124"/>
      <c r="S104" s="125">
        <f t="shared" si="265"/>
        <v>0</v>
      </c>
      <c r="T104" s="123"/>
      <c r="U104" s="124"/>
      <c r="V104" s="125">
        <f t="shared" si="266"/>
        <v>0</v>
      </c>
      <c r="W104" s="126">
        <f t="shared" si="267"/>
        <v>6700</v>
      </c>
      <c r="X104" s="127">
        <f t="shared" si="268"/>
        <v>6700</v>
      </c>
      <c r="Y104" s="127">
        <f t="shared" si="259"/>
        <v>0</v>
      </c>
      <c r="Z104" s="128">
        <f t="shared" si="260"/>
        <v>0</v>
      </c>
      <c r="AA104" s="129"/>
      <c r="AB104" s="131"/>
      <c r="AC104" s="131"/>
      <c r="AD104" s="131"/>
      <c r="AE104" s="131"/>
      <c r="AF104" s="131"/>
      <c r="AG104" s="131"/>
    </row>
    <row r="105" spans="1:33" s="331" customFormat="1" ht="30" customHeight="1" x14ac:dyDescent="0.25">
      <c r="A105" s="119" t="s">
        <v>77</v>
      </c>
      <c r="B105" s="340" t="s">
        <v>374</v>
      </c>
      <c r="C105" s="334" t="s">
        <v>349</v>
      </c>
      <c r="D105" s="122" t="s">
        <v>112</v>
      </c>
      <c r="E105" s="336">
        <v>2</v>
      </c>
      <c r="F105" s="338">
        <v>166.34</v>
      </c>
      <c r="G105" s="125">
        <f t="shared" si="261"/>
        <v>332.68</v>
      </c>
      <c r="H105" s="336">
        <v>2</v>
      </c>
      <c r="I105" s="338">
        <v>166.34</v>
      </c>
      <c r="J105" s="125">
        <f t="shared" si="262"/>
        <v>332.68</v>
      </c>
      <c r="K105" s="123"/>
      <c r="L105" s="124"/>
      <c r="M105" s="125">
        <f t="shared" si="263"/>
        <v>0</v>
      </c>
      <c r="N105" s="123"/>
      <c r="O105" s="124"/>
      <c r="P105" s="125">
        <f t="shared" si="264"/>
        <v>0</v>
      </c>
      <c r="Q105" s="123"/>
      <c r="R105" s="124"/>
      <c r="S105" s="125">
        <f t="shared" si="265"/>
        <v>0</v>
      </c>
      <c r="T105" s="123"/>
      <c r="U105" s="124"/>
      <c r="V105" s="125">
        <f t="shared" si="266"/>
        <v>0</v>
      </c>
      <c r="W105" s="126">
        <f t="shared" si="267"/>
        <v>332.68</v>
      </c>
      <c r="X105" s="127">
        <f t="shared" si="268"/>
        <v>332.68</v>
      </c>
      <c r="Y105" s="127">
        <f t="shared" si="259"/>
        <v>0</v>
      </c>
      <c r="Z105" s="128">
        <f t="shared" si="260"/>
        <v>0</v>
      </c>
      <c r="AA105" s="129"/>
      <c r="AB105" s="131"/>
      <c r="AC105" s="131"/>
      <c r="AD105" s="131"/>
      <c r="AE105" s="131"/>
      <c r="AF105" s="131"/>
      <c r="AG105" s="131"/>
    </row>
    <row r="106" spans="1:33" s="331" customFormat="1" ht="30" customHeight="1" x14ac:dyDescent="0.25">
      <c r="A106" s="119" t="s">
        <v>77</v>
      </c>
      <c r="B106" s="340" t="s">
        <v>375</v>
      </c>
      <c r="C106" s="334" t="s">
        <v>350</v>
      </c>
      <c r="D106" s="122" t="s">
        <v>112</v>
      </c>
      <c r="E106" s="336">
        <v>2</v>
      </c>
      <c r="F106" s="338">
        <v>166.34</v>
      </c>
      <c r="G106" s="125">
        <f t="shared" si="261"/>
        <v>332.68</v>
      </c>
      <c r="H106" s="336">
        <v>2</v>
      </c>
      <c r="I106" s="338">
        <v>166.34</v>
      </c>
      <c r="J106" s="125">
        <f t="shared" si="262"/>
        <v>332.68</v>
      </c>
      <c r="K106" s="123"/>
      <c r="L106" s="124"/>
      <c r="M106" s="125">
        <f t="shared" si="263"/>
        <v>0</v>
      </c>
      <c r="N106" s="123"/>
      <c r="O106" s="124"/>
      <c r="P106" s="125">
        <f t="shared" si="264"/>
        <v>0</v>
      </c>
      <c r="Q106" s="123"/>
      <c r="R106" s="124"/>
      <c r="S106" s="125">
        <f t="shared" si="265"/>
        <v>0</v>
      </c>
      <c r="T106" s="123"/>
      <c r="U106" s="124"/>
      <c r="V106" s="125">
        <f t="shared" si="266"/>
        <v>0</v>
      </c>
      <c r="W106" s="126">
        <f t="shared" si="267"/>
        <v>332.68</v>
      </c>
      <c r="X106" s="127">
        <f t="shared" si="268"/>
        <v>332.68</v>
      </c>
      <c r="Y106" s="127">
        <f t="shared" si="259"/>
        <v>0</v>
      </c>
      <c r="Z106" s="128">
        <f t="shared" si="260"/>
        <v>0</v>
      </c>
      <c r="AA106" s="129"/>
      <c r="AB106" s="131"/>
      <c r="AC106" s="131"/>
      <c r="AD106" s="131"/>
      <c r="AE106" s="131"/>
      <c r="AF106" s="131"/>
      <c r="AG106" s="131"/>
    </row>
    <row r="107" spans="1:33" s="331" customFormat="1" ht="30" customHeight="1" x14ac:dyDescent="0.25">
      <c r="A107" s="119" t="s">
        <v>77</v>
      </c>
      <c r="B107" s="340" t="s">
        <v>376</v>
      </c>
      <c r="C107" s="334" t="s">
        <v>351</v>
      </c>
      <c r="D107" s="122" t="s">
        <v>112</v>
      </c>
      <c r="E107" s="336">
        <v>3</v>
      </c>
      <c r="F107" s="338">
        <v>171.33</v>
      </c>
      <c r="G107" s="125">
        <f t="shared" si="261"/>
        <v>513.99</v>
      </c>
      <c r="H107" s="336">
        <v>3</v>
      </c>
      <c r="I107" s="338">
        <v>171.33</v>
      </c>
      <c r="J107" s="125">
        <f t="shared" si="262"/>
        <v>513.99</v>
      </c>
      <c r="K107" s="123"/>
      <c r="L107" s="124"/>
      <c r="M107" s="125">
        <f t="shared" si="263"/>
        <v>0</v>
      </c>
      <c r="N107" s="123"/>
      <c r="O107" s="124"/>
      <c r="P107" s="125">
        <f t="shared" si="264"/>
        <v>0</v>
      </c>
      <c r="Q107" s="123"/>
      <c r="R107" s="124"/>
      <c r="S107" s="125">
        <f t="shared" si="265"/>
        <v>0</v>
      </c>
      <c r="T107" s="123"/>
      <c r="U107" s="124"/>
      <c r="V107" s="125">
        <f t="shared" si="266"/>
        <v>0</v>
      </c>
      <c r="W107" s="126">
        <f t="shared" si="267"/>
        <v>513.99</v>
      </c>
      <c r="X107" s="127">
        <f t="shared" si="268"/>
        <v>513.99</v>
      </c>
      <c r="Y107" s="127">
        <f t="shared" si="259"/>
        <v>0</v>
      </c>
      <c r="Z107" s="128">
        <f t="shared" si="260"/>
        <v>0</v>
      </c>
      <c r="AA107" s="129"/>
      <c r="AB107" s="131"/>
      <c r="AC107" s="131"/>
      <c r="AD107" s="131"/>
      <c r="AE107" s="131"/>
      <c r="AF107" s="131"/>
      <c r="AG107" s="131"/>
    </row>
    <row r="108" spans="1:33" s="331" customFormat="1" ht="30" customHeight="1" x14ac:dyDescent="0.25">
      <c r="A108" s="119" t="s">
        <v>77</v>
      </c>
      <c r="B108" s="340" t="s">
        <v>377</v>
      </c>
      <c r="C108" s="334" t="s">
        <v>352</v>
      </c>
      <c r="D108" s="122" t="s">
        <v>112</v>
      </c>
      <c r="E108" s="336">
        <v>1</v>
      </c>
      <c r="F108" s="338">
        <v>171.33</v>
      </c>
      <c r="G108" s="125">
        <f t="shared" si="261"/>
        <v>171.33</v>
      </c>
      <c r="H108" s="336">
        <v>1</v>
      </c>
      <c r="I108" s="338">
        <v>171.33</v>
      </c>
      <c r="J108" s="125">
        <f t="shared" si="262"/>
        <v>171.33</v>
      </c>
      <c r="K108" s="123"/>
      <c r="L108" s="124"/>
      <c r="M108" s="125">
        <f t="shared" si="263"/>
        <v>0</v>
      </c>
      <c r="N108" s="123"/>
      <c r="O108" s="124"/>
      <c r="P108" s="125">
        <f t="shared" si="264"/>
        <v>0</v>
      </c>
      <c r="Q108" s="123"/>
      <c r="R108" s="124"/>
      <c r="S108" s="125">
        <f t="shared" si="265"/>
        <v>0</v>
      </c>
      <c r="T108" s="123"/>
      <c r="U108" s="124"/>
      <c r="V108" s="125">
        <f t="shared" si="266"/>
        <v>0</v>
      </c>
      <c r="W108" s="126">
        <f t="shared" si="267"/>
        <v>171.33</v>
      </c>
      <c r="X108" s="127">
        <f t="shared" si="268"/>
        <v>171.33</v>
      </c>
      <c r="Y108" s="127">
        <f t="shared" si="259"/>
        <v>0</v>
      </c>
      <c r="Z108" s="128">
        <f t="shared" si="260"/>
        <v>0</v>
      </c>
      <c r="AA108" s="129"/>
      <c r="AB108" s="131"/>
      <c r="AC108" s="131"/>
      <c r="AD108" s="131"/>
      <c r="AE108" s="131"/>
      <c r="AF108" s="131"/>
      <c r="AG108" s="131"/>
    </row>
    <row r="109" spans="1:33" s="331" customFormat="1" ht="25.5" customHeight="1" x14ac:dyDescent="0.25">
      <c r="A109" s="119" t="s">
        <v>77</v>
      </c>
      <c r="B109" s="340" t="s">
        <v>378</v>
      </c>
      <c r="C109" s="334" t="s">
        <v>412</v>
      </c>
      <c r="D109" s="122" t="s">
        <v>112</v>
      </c>
      <c r="E109" s="336">
        <v>60</v>
      </c>
      <c r="F109" s="338">
        <v>165</v>
      </c>
      <c r="G109" s="125">
        <f t="shared" si="261"/>
        <v>9900</v>
      </c>
      <c r="H109" s="336">
        <v>60</v>
      </c>
      <c r="I109" s="338">
        <v>165</v>
      </c>
      <c r="J109" s="125">
        <f t="shared" si="262"/>
        <v>9900</v>
      </c>
      <c r="K109" s="123"/>
      <c r="L109" s="124"/>
      <c r="M109" s="125">
        <f t="shared" si="263"/>
        <v>0</v>
      </c>
      <c r="N109" s="123"/>
      <c r="O109" s="124"/>
      <c r="P109" s="125">
        <f t="shared" si="264"/>
        <v>0</v>
      </c>
      <c r="Q109" s="123"/>
      <c r="R109" s="124"/>
      <c r="S109" s="125">
        <f t="shared" si="265"/>
        <v>0</v>
      </c>
      <c r="T109" s="123"/>
      <c r="U109" s="124"/>
      <c r="V109" s="125">
        <f t="shared" si="266"/>
        <v>0</v>
      </c>
      <c r="W109" s="126">
        <f t="shared" si="267"/>
        <v>9900</v>
      </c>
      <c r="X109" s="127">
        <f t="shared" si="268"/>
        <v>9900</v>
      </c>
      <c r="Y109" s="127">
        <f t="shared" si="259"/>
        <v>0</v>
      </c>
      <c r="Z109" s="128">
        <f t="shared" si="260"/>
        <v>0</v>
      </c>
      <c r="AA109" s="129"/>
      <c r="AB109" s="131"/>
      <c r="AC109" s="131"/>
      <c r="AD109" s="131"/>
      <c r="AE109" s="131"/>
      <c r="AF109" s="131"/>
      <c r="AG109" s="131"/>
    </row>
    <row r="110" spans="1:33" s="331" customFormat="1" ht="30.75" customHeight="1" x14ac:dyDescent="0.25">
      <c r="A110" s="119" t="s">
        <v>77</v>
      </c>
      <c r="B110" s="340" t="s">
        <v>379</v>
      </c>
      <c r="C110" s="334" t="s">
        <v>413</v>
      </c>
      <c r="D110" s="122" t="s">
        <v>112</v>
      </c>
      <c r="E110" s="336">
        <v>60</v>
      </c>
      <c r="F110" s="338">
        <v>165</v>
      </c>
      <c r="G110" s="125">
        <f t="shared" si="261"/>
        <v>9900</v>
      </c>
      <c r="H110" s="336">
        <v>60</v>
      </c>
      <c r="I110" s="338">
        <v>165</v>
      </c>
      <c r="J110" s="125">
        <f t="shared" si="262"/>
        <v>9900</v>
      </c>
      <c r="K110" s="123"/>
      <c r="L110" s="124"/>
      <c r="M110" s="125">
        <f t="shared" si="263"/>
        <v>0</v>
      </c>
      <c r="N110" s="123"/>
      <c r="O110" s="124"/>
      <c r="P110" s="125">
        <f t="shared" si="264"/>
        <v>0</v>
      </c>
      <c r="Q110" s="123"/>
      <c r="R110" s="124"/>
      <c r="S110" s="125">
        <f t="shared" si="265"/>
        <v>0</v>
      </c>
      <c r="T110" s="123"/>
      <c r="U110" s="124"/>
      <c r="V110" s="125">
        <f t="shared" si="266"/>
        <v>0</v>
      </c>
      <c r="W110" s="126">
        <f t="shared" si="267"/>
        <v>9900</v>
      </c>
      <c r="X110" s="127">
        <f t="shared" si="268"/>
        <v>9900</v>
      </c>
      <c r="Y110" s="127">
        <f t="shared" si="259"/>
        <v>0</v>
      </c>
      <c r="Z110" s="128">
        <f t="shared" si="260"/>
        <v>0</v>
      </c>
      <c r="AA110" s="129"/>
      <c r="AB110" s="131"/>
      <c r="AC110" s="131"/>
      <c r="AD110" s="131"/>
      <c r="AE110" s="131"/>
      <c r="AF110" s="131"/>
      <c r="AG110" s="131"/>
    </row>
    <row r="111" spans="1:33" s="331" customFormat="1" ht="30" customHeight="1" x14ac:dyDescent="0.25">
      <c r="A111" s="119" t="s">
        <v>77</v>
      </c>
      <c r="B111" s="340" t="s">
        <v>380</v>
      </c>
      <c r="C111" s="334" t="s">
        <v>414</v>
      </c>
      <c r="D111" s="122" t="s">
        <v>112</v>
      </c>
      <c r="E111" s="336">
        <v>25</v>
      </c>
      <c r="F111" s="338">
        <v>360</v>
      </c>
      <c r="G111" s="125">
        <f t="shared" si="261"/>
        <v>9000</v>
      </c>
      <c r="H111" s="336">
        <v>25</v>
      </c>
      <c r="I111" s="338">
        <v>360</v>
      </c>
      <c r="J111" s="125">
        <f t="shared" si="262"/>
        <v>9000</v>
      </c>
      <c r="K111" s="123"/>
      <c r="L111" s="124"/>
      <c r="M111" s="125">
        <f t="shared" si="263"/>
        <v>0</v>
      </c>
      <c r="N111" s="123"/>
      <c r="O111" s="124"/>
      <c r="P111" s="125">
        <f t="shared" si="264"/>
        <v>0</v>
      </c>
      <c r="Q111" s="123"/>
      <c r="R111" s="124"/>
      <c r="S111" s="125">
        <f t="shared" si="265"/>
        <v>0</v>
      </c>
      <c r="T111" s="123"/>
      <c r="U111" s="124"/>
      <c r="V111" s="125">
        <f t="shared" si="266"/>
        <v>0</v>
      </c>
      <c r="W111" s="126">
        <f t="shared" si="267"/>
        <v>9000</v>
      </c>
      <c r="X111" s="127">
        <f t="shared" si="268"/>
        <v>9000</v>
      </c>
      <c r="Y111" s="127">
        <f t="shared" si="259"/>
        <v>0</v>
      </c>
      <c r="Z111" s="128">
        <f t="shared" si="260"/>
        <v>0</v>
      </c>
      <c r="AA111" s="129"/>
      <c r="AB111" s="131"/>
      <c r="AC111" s="131"/>
      <c r="AD111" s="131"/>
      <c r="AE111" s="131"/>
      <c r="AF111" s="131"/>
      <c r="AG111" s="131"/>
    </row>
    <row r="112" spans="1:33" s="331" customFormat="1" ht="15" customHeight="1" x14ac:dyDescent="0.25">
      <c r="A112" s="119" t="s">
        <v>77</v>
      </c>
      <c r="B112" s="340" t="s">
        <v>381</v>
      </c>
      <c r="C112" s="334" t="s">
        <v>353</v>
      </c>
      <c r="D112" s="122" t="s">
        <v>112</v>
      </c>
      <c r="E112" s="336">
        <v>12</v>
      </c>
      <c r="F112" s="338">
        <v>60</v>
      </c>
      <c r="G112" s="125">
        <f t="shared" si="261"/>
        <v>720</v>
      </c>
      <c r="H112" s="336">
        <v>12</v>
      </c>
      <c r="I112" s="338">
        <v>60</v>
      </c>
      <c r="J112" s="125">
        <f t="shared" si="262"/>
        <v>720</v>
      </c>
      <c r="K112" s="123"/>
      <c r="L112" s="124"/>
      <c r="M112" s="125">
        <f t="shared" si="263"/>
        <v>0</v>
      </c>
      <c r="N112" s="123"/>
      <c r="O112" s="124"/>
      <c r="P112" s="125">
        <f t="shared" si="264"/>
        <v>0</v>
      </c>
      <c r="Q112" s="123"/>
      <c r="R112" s="124"/>
      <c r="S112" s="125">
        <f t="shared" si="265"/>
        <v>0</v>
      </c>
      <c r="T112" s="123"/>
      <c r="U112" s="124"/>
      <c r="V112" s="125">
        <f t="shared" si="266"/>
        <v>0</v>
      </c>
      <c r="W112" s="126">
        <f t="shared" si="267"/>
        <v>720</v>
      </c>
      <c r="X112" s="127">
        <f t="shared" si="268"/>
        <v>720</v>
      </c>
      <c r="Y112" s="127">
        <f t="shared" si="259"/>
        <v>0</v>
      </c>
      <c r="Z112" s="128">
        <f t="shared" si="260"/>
        <v>0</v>
      </c>
      <c r="AA112" s="129"/>
      <c r="AB112" s="131"/>
      <c r="AC112" s="131"/>
      <c r="AD112" s="131"/>
      <c r="AE112" s="131"/>
      <c r="AF112" s="131"/>
      <c r="AG112" s="131"/>
    </row>
    <row r="113" spans="1:33" s="331" customFormat="1" ht="17.25" customHeight="1" x14ac:dyDescent="0.25">
      <c r="A113" s="119" t="s">
        <v>77</v>
      </c>
      <c r="B113" s="340" t="s">
        <v>382</v>
      </c>
      <c r="C113" s="334" t="s">
        <v>354</v>
      </c>
      <c r="D113" s="122" t="s">
        <v>112</v>
      </c>
      <c r="E113" s="336">
        <v>10</v>
      </c>
      <c r="F113" s="338">
        <v>70</v>
      </c>
      <c r="G113" s="125">
        <f t="shared" si="261"/>
        <v>700</v>
      </c>
      <c r="H113" s="336">
        <v>10</v>
      </c>
      <c r="I113" s="338">
        <v>70</v>
      </c>
      <c r="J113" s="125">
        <f t="shared" si="262"/>
        <v>700</v>
      </c>
      <c r="K113" s="123"/>
      <c r="L113" s="124"/>
      <c r="M113" s="125">
        <f t="shared" si="263"/>
        <v>0</v>
      </c>
      <c r="N113" s="123"/>
      <c r="O113" s="124"/>
      <c r="P113" s="125">
        <f t="shared" si="264"/>
        <v>0</v>
      </c>
      <c r="Q113" s="123"/>
      <c r="R113" s="124"/>
      <c r="S113" s="125">
        <f t="shared" si="265"/>
        <v>0</v>
      </c>
      <c r="T113" s="123"/>
      <c r="U113" s="124"/>
      <c r="V113" s="125">
        <f t="shared" si="266"/>
        <v>0</v>
      </c>
      <c r="W113" s="126">
        <f t="shared" si="267"/>
        <v>700</v>
      </c>
      <c r="X113" s="127">
        <f t="shared" si="268"/>
        <v>700</v>
      </c>
      <c r="Y113" s="127">
        <f t="shared" si="259"/>
        <v>0</v>
      </c>
      <c r="Z113" s="128">
        <f t="shared" si="260"/>
        <v>0</v>
      </c>
      <c r="AA113" s="129"/>
      <c r="AB113" s="131"/>
      <c r="AC113" s="131"/>
      <c r="AD113" s="131"/>
      <c r="AE113" s="131"/>
      <c r="AF113" s="131"/>
      <c r="AG113" s="131"/>
    </row>
    <row r="114" spans="1:33" s="331" customFormat="1" ht="30.75" customHeight="1" x14ac:dyDescent="0.25">
      <c r="A114" s="119" t="s">
        <v>77</v>
      </c>
      <c r="B114" s="340" t="s">
        <v>383</v>
      </c>
      <c r="C114" s="334" t="s">
        <v>355</v>
      </c>
      <c r="D114" s="122" t="s">
        <v>112</v>
      </c>
      <c r="E114" s="336">
        <v>20</v>
      </c>
      <c r="F114" s="338">
        <v>30</v>
      </c>
      <c r="G114" s="125">
        <f t="shared" si="261"/>
        <v>600</v>
      </c>
      <c r="H114" s="336">
        <v>20</v>
      </c>
      <c r="I114" s="338">
        <v>30</v>
      </c>
      <c r="J114" s="125">
        <f t="shared" si="262"/>
        <v>600</v>
      </c>
      <c r="K114" s="123"/>
      <c r="L114" s="124"/>
      <c r="M114" s="125">
        <f t="shared" si="263"/>
        <v>0</v>
      </c>
      <c r="N114" s="123"/>
      <c r="O114" s="124"/>
      <c r="P114" s="125">
        <f t="shared" si="264"/>
        <v>0</v>
      </c>
      <c r="Q114" s="123"/>
      <c r="R114" s="124"/>
      <c r="S114" s="125">
        <f t="shared" si="265"/>
        <v>0</v>
      </c>
      <c r="T114" s="123"/>
      <c r="U114" s="124"/>
      <c r="V114" s="125">
        <f t="shared" si="266"/>
        <v>0</v>
      </c>
      <c r="W114" s="126">
        <f t="shared" si="267"/>
        <v>600</v>
      </c>
      <c r="X114" s="127">
        <f t="shared" si="268"/>
        <v>600</v>
      </c>
      <c r="Y114" s="127">
        <f t="shared" si="259"/>
        <v>0</v>
      </c>
      <c r="Z114" s="128">
        <f t="shared" si="260"/>
        <v>0</v>
      </c>
      <c r="AA114" s="129"/>
      <c r="AB114" s="131"/>
      <c r="AC114" s="131"/>
      <c r="AD114" s="131"/>
      <c r="AE114" s="131"/>
      <c r="AF114" s="131"/>
      <c r="AG114" s="131"/>
    </row>
    <row r="115" spans="1:33" s="331" customFormat="1" ht="30" customHeight="1" x14ac:dyDescent="0.25">
      <c r="A115" s="119" t="s">
        <v>77</v>
      </c>
      <c r="B115" s="340" t="s">
        <v>384</v>
      </c>
      <c r="C115" s="335" t="s">
        <v>356</v>
      </c>
      <c r="D115" s="122" t="s">
        <v>112</v>
      </c>
      <c r="E115" s="337">
        <v>12</v>
      </c>
      <c r="F115" s="339">
        <v>980</v>
      </c>
      <c r="G115" s="125">
        <f t="shared" si="261"/>
        <v>11760</v>
      </c>
      <c r="H115" s="337">
        <v>12</v>
      </c>
      <c r="I115" s="339">
        <v>980</v>
      </c>
      <c r="J115" s="125">
        <f t="shared" si="262"/>
        <v>11760</v>
      </c>
      <c r="K115" s="123"/>
      <c r="L115" s="124"/>
      <c r="M115" s="125">
        <f t="shared" si="263"/>
        <v>0</v>
      </c>
      <c r="N115" s="123"/>
      <c r="O115" s="124"/>
      <c r="P115" s="125">
        <f t="shared" si="264"/>
        <v>0</v>
      </c>
      <c r="Q115" s="123"/>
      <c r="R115" s="124"/>
      <c r="S115" s="125">
        <f t="shared" si="265"/>
        <v>0</v>
      </c>
      <c r="T115" s="123"/>
      <c r="U115" s="124"/>
      <c r="V115" s="125">
        <f t="shared" si="266"/>
        <v>0</v>
      </c>
      <c r="W115" s="126">
        <f t="shared" si="267"/>
        <v>11760</v>
      </c>
      <c r="X115" s="127">
        <f t="shared" si="268"/>
        <v>11760</v>
      </c>
      <c r="Y115" s="127">
        <f t="shared" si="259"/>
        <v>0</v>
      </c>
      <c r="Z115" s="128">
        <f t="shared" si="260"/>
        <v>0</v>
      </c>
      <c r="AA115" s="129"/>
      <c r="AB115" s="131"/>
      <c r="AC115" s="131"/>
      <c r="AD115" s="131"/>
      <c r="AE115" s="131"/>
      <c r="AF115" s="131"/>
      <c r="AG115" s="131"/>
    </row>
    <row r="116" spans="1:33" s="331" customFormat="1" ht="30" customHeight="1" x14ac:dyDescent="0.25">
      <c r="A116" s="119" t="s">
        <v>77</v>
      </c>
      <c r="B116" s="340" t="s">
        <v>385</v>
      </c>
      <c r="C116" s="335" t="s">
        <v>357</v>
      </c>
      <c r="D116" s="122" t="s">
        <v>112</v>
      </c>
      <c r="E116" s="337">
        <v>22</v>
      </c>
      <c r="F116" s="339">
        <v>135</v>
      </c>
      <c r="G116" s="125">
        <f t="shared" si="261"/>
        <v>2970</v>
      </c>
      <c r="H116" s="337">
        <v>22</v>
      </c>
      <c r="I116" s="339">
        <v>135</v>
      </c>
      <c r="J116" s="125">
        <f t="shared" si="262"/>
        <v>2970</v>
      </c>
      <c r="K116" s="123"/>
      <c r="L116" s="124"/>
      <c r="M116" s="125">
        <f t="shared" si="263"/>
        <v>0</v>
      </c>
      <c r="N116" s="123"/>
      <c r="O116" s="124"/>
      <c r="P116" s="125">
        <f t="shared" si="264"/>
        <v>0</v>
      </c>
      <c r="Q116" s="123"/>
      <c r="R116" s="124"/>
      <c r="S116" s="125">
        <f t="shared" si="265"/>
        <v>0</v>
      </c>
      <c r="T116" s="123"/>
      <c r="U116" s="124"/>
      <c r="V116" s="125">
        <f t="shared" si="266"/>
        <v>0</v>
      </c>
      <c r="W116" s="126">
        <f t="shared" si="267"/>
        <v>2970</v>
      </c>
      <c r="X116" s="127">
        <f t="shared" si="268"/>
        <v>2970</v>
      </c>
      <c r="Y116" s="127">
        <f t="shared" si="259"/>
        <v>0</v>
      </c>
      <c r="Z116" s="128">
        <f t="shared" si="260"/>
        <v>0</v>
      </c>
      <c r="AA116" s="129"/>
      <c r="AB116" s="131"/>
      <c r="AC116" s="131"/>
      <c r="AD116" s="131"/>
      <c r="AE116" s="131"/>
      <c r="AF116" s="131"/>
      <c r="AG116" s="131"/>
    </row>
    <row r="117" spans="1:33" s="331" customFormat="1" ht="30" customHeight="1" x14ac:dyDescent="0.25">
      <c r="A117" s="119" t="s">
        <v>77</v>
      </c>
      <c r="B117" s="340" t="s">
        <v>386</v>
      </c>
      <c r="C117" s="335" t="s">
        <v>358</v>
      </c>
      <c r="D117" s="122" t="s">
        <v>112</v>
      </c>
      <c r="E117" s="337">
        <v>1</v>
      </c>
      <c r="F117" s="339">
        <v>780</v>
      </c>
      <c r="G117" s="125">
        <f t="shared" si="261"/>
        <v>780</v>
      </c>
      <c r="H117" s="337">
        <v>1</v>
      </c>
      <c r="I117" s="339">
        <v>780</v>
      </c>
      <c r="J117" s="125">
        <f t="shared" si="262"/>
        <v>780</v>
      </c>
      <c r="K117" s="123"/>
      <c r="L117" s="124"/>
      <c r="M117" s="125">
        <f t="shared" si="263"/>
        <v>0</v>
      </c>
      <c r="N117" s="123"/>
      <c r="O117" s="124"/>
      <c r="P117" s="125">
        <f t="shared" si="264"/>
        <v>0</v>
      </c>
      <c r="Q117" s="123"/>
      <c r="R117" s="124"/>
      <c r="S117" s="125">
        <f t="shared" si="265"/>
        <v>0</v>
      </c>
      <c r="T117" s="123"/>
      <c r="U117" s="124"/>
      <c r="V117" s="125">
        <f t="shared" si="266"/>
        <v>0</v>
      </c>
      <c r="W117" s="126">
        <f t="shared" si="267"/>
        <v>780</v>
      </c>
      <c r="X117" s="127">
        <f t="shared" si="268"/>
        <v>780</v>
      </c>
      <c r="Y117" s="127">
        <f t="shared" si="259"/>
        <v>0</v>
      </c>
      <c r="Z117" s="128">
        <f t="shared" si="260"/>
        <v>0</v>
      </c>
      <c r="AA117" s="129"/>
      <c r="AB117" s="131"/>
      <c r="AC117" s="131"/>
      <c r="AD117" s="131"/>
      <c r="AE117" s="131"/>
      <c r="AF117" s="131"/>
      <c r="AG117" s="131"/>
    </row>
    <row r="118" spans="1:33" s="331" customFormat="1" ht="30" customHeight="1" x14ac:dyDescent="0.25">
      <c r="A118" s="119" t="s">
        <v>77</v>
      </c>
      <c r="B118" s="340" t="s">
        <v>387</v>
      </c>
      <c r="C118" s="335" t="s">
        <v>359</v>
      </c>
      <c r="D118" s="122" t="s">
        <v>112</v>
      </c>
      <c r="E118" s="337">
        <v>1</v>
      </c>
      <c r="F118" s="339">
        <v>773</v>
      </c>
      <c r="G118" s="125">
        <f t="shared" si="261"/>
        <v>773</v>
      </c>
      <c r="H118" s="337">
        <v>1</v>
      </c>
      <c r="I118" s="339">
        <v>773</v>
      </c>
      <c r="J118" s="125">
        <f t="shared" si="262"/>
        <v>773</v>
      </c>
      <c r="K118" s="123"/>
      <c r="L118" s="124"/>
      <c r="M118" s="125">
        <f t="shared" si="263"/>
        <v>0</v>
      </c>
      <c r="N118" s="123"/>
      <c r="O118" s="124"/>
      <c r="P118" s="125">
        <f t="shared" si="264"/>
        <v>0</v>
      </c>
      <c r="Q118" s="123"/>
      <c r="R118" s="124"/>
      <c r="S118" s="125">
        <f t="shared" si="265"/>
        <v>0</v>
      </c>
      <c r="T118" s="123"/>
      <c r="U118" s="124"/>
      <c r="V118" s="125">
        <f t="shared" si="266"/>
        <v>0</v>
      </c>
      <c r="W118" s="126">
        <f t="shared" si="267"/>
        <v>773</v>
      </c>
      <c r="X118" s="127">
        <f t="shared" si="268"/>
        <v>773</v>
      </c>
      <c r="Y118" s="127">
        <f t="shared" si="259"/>
        <v>0</v>
      </c>
      <c r="Z118" s="128">
        <f t="shared" si="260"/>
        <v>0</v>
      </c>
      <c r="AA118" s="129"/>
      <c r="AB118" s="131"/>
      <c r="AC118" s="131"/>
      <c r="AD118" s="131"/>
      <c r="AE118" s="131"/>
      <c r="AF118" s="131"/>
      <c r="AG118" s="131"/>
    </row>
    <row r="119" spans="1:33" s="331" customFormat="1" ht="30" customHeight="1" x14ac:dyDescent="0.25">
      <c r="A119" s="119" t="s">
        <v>77</v>
      </c>
      <c r="B119" s="340" t="s">
        <v>388</v>
      </c>
      <c r="C119" s="335" t="s">
        <v>360</v>
      </c>
      <c r="D119" s="122" t="s">
        <v>112</v>
      </c>
      <c r="E119" s="337">
        <v>1</v>
      </c>
      <c r="F119" s="339">
        <v>801</v>
      </c>
      <c r="G119" s="125">
        <f t="shared" si="261"/>
        <v>801</v>
      </c>
      <c r="H119" s="337">
        <v>1</v>
      </c>
      <c r="I119" s="339">
        <v>801</v>
      </c>
      <c r="J119" s="125">
        <f t="shared" si="262"/>
        <v>801</v>
      </c>
      <c r="K119" s="123"/>
      <c r="L119" s="124"/>
      <c r="M119" s="125">
        <f t="shared" si="263"/>
        <v>0</v>
      </c>
      <c r="N119" s="123"/>
      <c r="O119" s="124"/>
      <c r="P119" s="125">
        <f t="shared" si="264"/>
        <v>0</v>
      </c>
      <c r="Q119" s="123"/>
      <c r="R119" s="124"/>
      <c r="S119" s="125">
        <f t="shared" si="265"/>
        <v>0</v>
      </c>
      <c r="T119" s="123"/>
      <c r="U119" s="124"/>
      <c r="V119" s="125">
        <f t="shared" si="266"/>
        <v>0</v>
      </c>
      <c r="W119" s="126">
        <f t="shared" si="267"/>
        <v>801</v>
      </c>
      <c r="X119" s="127">
        <f t="shared" si="268"/>
        <v>801</v>
      </c>
      <c r="Y119" s="127">
        <f t="shared" si="259"/>
        <v>0</v>
      </c>
      <c r="Z119" s="128">
        <f t="shared" si="260"/>
        <v>0</v>
      </c>
      <c r="AA119" s="129"/>
      <c r="AB119" s="131"/>
      <c r="AC119" s="131"/>
      <c r="AD119" s="131"/>
      <c r="AE119" s="131"/>
      <c r="AF119" s="131"/>
      <c r="AG119" s="131"/>
    </row>
    <row r="120" spans="1:33" s="331" customFormat="1" ht="30" customHeight="1" x14ac:dyDescent="0.25">
      <c r="A120" s="119" t="s">
        <v>77</v>
      </c>
      <c r="B120" s="340" t="s">
        <v>389</v>
      </c>
      <c r="C120" s="335" t="s">
        <v>361</v>
      </c>
      <c r="D120" s="122" t="s">
        <v>112</v>
      </c>
      <c r="E120" s="337">
        <v>1</v>
      </c>
      <c r="F120" s="339">
        <v>890</v>
      </c>
      <c r="G120" s="125">
        <f t="shared" si="261"/>
        <v>890</v>
      </c>
      <c r="H120" s="337">
        <v>1</v>
      </c>
      <c r="I120" s="339">
        <v>890</v>
      </c>
      <c r="J120" s="125">
        <f t="shared" si="262"/>
        <v>890</v>
      </c>
      <c r="K120" s="123"/>
      <c r="L120" s="124"/>
      <c r="M120" s="125">
        <f t="shared" si="263"/>
        <v>0</v>
      </c>
      <c r="N120" s="123"/>
      <c r="O120" s="124"/>
      <c r="P120" s="125">
        <f t="shared" si="264"/>
        <v>0</v>
      </c>
      <c r="Q120" s="123"/>
      <c r="R120" s="124"/>
      <c r="S120" s="125">
        <f t="shared" si="265"/>
        <v>0</v>
      </c>
      <c r="T120" s="123"/>
      <c r="U120" s="124"/>
      <c r="V120" s="125">
        <f t="shared" si="266"/>
        <v>0</v>
      </c>
      <c r="W120" s="126">
        <f t="shared" si="267"/>
        <v>890</v>
      </c>
      <c r="X120" s="127">
        <f t="shared" si="268"/>
        <v>890</v>
      </c>
      <c r="Y120" s="127">
        <f t="shared" si="259"/>
        <v>0</v>
      </c>
      <c r="Z120" s="128">
        <f t="shared" si="260"/>
        <v>0</v>
      </c>
      <c r="AA120" s="129"/>
      <c r="AB120" s="131"/>
      <c r="AC120" s="131"/>
      <c r="AD120" s="131"/>
      <c r="AE120" s="131"/>
      <c r="AF120" s="131"/>
      <c r="AG120" s="131"/>
    </row>
    <row r="121" spans="1:33" s="331" customFormat="1" ht="30" customHeight="1" x14ac:dyDescent="0.25">
      <c r="A121" s="119" t="s">
        <v>77</v>
      </c>
      <c r="B121" s="340" t="s">
        <v>390</v>
      </c>
      <c r="C121" s="335" t="s">
        <v>362</v>
      </c>
      <c r="D121" s="122" t="s">
        <v>112</v>
      </c>
      <c r="E121" s="337">
        <v>1</v>
      </c>
      <c r="F121" s="339">
        <v>290</v>
      </c>
      <c r="G121" s="125">
        <f t="shared" si="261"/>
        <v>290</v>
      </c>
      <c r="H121" s="337">
        <v>1</v>
      </c>
      <c r="I121" s="339">
        <v>290</v>
      </c>
      <c r="J121" s="125">
        <f t="shared" si="262"/>
        <v>290</v>
      </c>
      <c r="K121" s="123"/>
      <c r="L121" s="124"/>
      <c r="M121" s="125">
        <f t="shared" si="263"/>
        <v>0</v>
      </c>
      <c r="N121" s="123"/>
      <c r="O121" s="124"/>
      <c r="P121" s="125">
        <f t="shared" si="264"/>
        <v>0</v>
      </c>
      <c r="Q121" s="123"/>
      <c r="R121" s="124"/>
      <c r="S121" s="125">
        <f t="shared" si="265"/>
        <v>0</v>
      </c>
      <c r="T121" s="123"/>
      <c r="U121" s="124"/>
      <c r="V121" s="125">
        <f t="shared" si="266"/>
        <v>0</v>
      </c>
      <c r="W121" s="126">
        <f t="shared" si="267"/>
        <v>290</v>
      </c>
      <c r="X121" s="127">
        <f t="shared" si="268"/>
        <v>290</v>
      </c>
      <c r="Y121" s="127">
        <f t="shared" si="259"/>
        <v>0</v>
      </c>
      <c r="Z121" s="128">
        <f t="shared" si="260"/>
        <v>0</v>
      </c>
      <c r="AA121" s="129"/>
      <c r="AB121" s="131"/>
      <c r="AC121" s="131"/>
      <c r="AD121" s="131"/>
      <c r="AE121" s="131"/>
      <c r="AF121" s="131"/>
      <c r="AG121" s="131"/>
    </row>
    <row r="122" spans="1:33" s="331" customFormat="1" ht="30" customHeight="1" x14ac:dyDescent="0.25">
      <c r="A122" s="119" t="s">
        <v>77</v>
      </c>
      <c r="B122" s="340" t="s">
        <v>391</v>
      </c>
      <c r="C122" s="335" t="s">
        <v>363</v>
      </c>
      <c r="D122" s="122" t="s">
        <v>112</v>
      </c>
      <c r="E122" s="337">
        <v>1</v>
      </c>
      <c r="F122" s="339">
        <v>240</v>
      </c>
      <c r="G122" s="125">
        <f t="shared" si="261"/>
        <v>240</v>
      </c>
      <c r="H122" s="337">
        <v>1</v>
      </c>
      <c r="I122" s="339">
        <v>240</v>
      </c>
      <c r="J122" s="125">
        <f t="shared" si="262"/>
        <v>240</v>
      </c>
      <c r="K122" s="123"/>
      <c r="L122" s="124"/>
      <c r="M122" s="125">
        <f t="shared" si="263"/>
        <v>0</v>
      </c>
      <c r="N122" s="123"/>
      <c r="O122" s="124"/>
      <c r="P122" s="125">
        <f t="shared" si="264"/>
        <v>0</v>
      </c>
      <c r="Q122" s="123"/>
      <c r="R122" s="124"/>
      <c r="S122" s="125">
        <f t="shared" si="265"/>
        <v>0</v>
      </c>
      <c r="T122" s="123"/>
      <c r="U122" s="124"/>
      <c r="V122" s="125">
        <f t="shared" si="266"/>
        <v>0</v>
      </c>
      <c r="W122" s="126">
        <f t="shared" si="267"/>
        <v>240</v>
      </c>
      <c r="X122" s="127">
        <f t="shared" si="268"/>
        <v>240</v>
      </c>
      <c r="Y122" s="127">
        <f t="shared" si="259"/>
        <v>0</v>
      </c>
      <c r="Z122" s="128">
        <f t="shared" si="260"/>
        <v>0</v>
      </c>
      <c r="AA122" s="129"/>
      <c r="AB122" s="131"/>
      <c r="AC122" s="131"/>
      <c r="AD122" s="131"/>
      <c r="AE122" s="131"/>
      <c r="AF122" s="131"/>
      <c r="AG122" s="131"/>
    </row>
    <row r="123" spans="1:33" s="331" customFormat="1" ht="30" customHeight="1" x14ac:dyDescent="0.25">
      <c r="A123" s="119" t="s">
        <v>77</v>
      </c>
      <c r="B123" s="340" t="s">
        <v>392</v>
      </c>
      <c r="C123" s="335" t="s">
        <v>364</v>
      </c>
      <c r="D123" s="122" t="s">
        <v>112</v>
      </c>
      <c r="E123" s="337">
        <v>1</v>
      </c>
      <c r="F123" s="339">
        <v>190</v>
      </c>
      <c r="G123" s="125">
        <f t="shared" si="261"/>
        <v>190</v>
      </c>
      <c r="H123" s="337">
        <v>1</v>
      </c>
      <c r="I123" s="339">
        <v>190</v>
      </c>
      <c r="J123" s="125">
        <f t="shared" si="262"/>
        <v>190</v>
      </c>
      <c r="K123" s="123"/>
      <c r="L123" s="124"/>
      <c r="M123" s="125">
        <f t="shared" si="263"/>
        <v>0</v>
      </c>
      <c r="N123" s="123"/>
      <c r="O123" s="124"/>
      <c r="P123" s="125">
        <f t="shared" si="264"/>
        <v>0</v>
      </c>
      <c r="Q123" s="123"/>
      <c r="R123" s="124"/>
      <c r="S123" s="125">
        <f t="shared" si="265"/>
        <v>0</v>
      </c>
      <c r="T123" s="123"/>
      <c r="U123" s="124"/>
      <c r="V123" s="125">
        <f t="shared" si="266"/>
        <v>0</v>
      </c>
      <c r="W123" s="126">
        <f t="shared" si="267"/>
        <v>190</v>
      </c>
      <c r="X123" s="127">
        <f t="shared" si="268"/>
        <v>190</v>
      </c>
      <c r="Y123" s="127">
        <f t="shared" si="259"/>
        <v>0</v>
      </c>
      <c r="Z123" s="128">
        <f t="shared" si="260"/>
        <v>0</v>
      </c>
      <c r="AA123" s="129"/>
      <c r="AB123" s="131"/>
      <c r="AC123" s="131"/>
      <c r="AD123" s="131"/>
      <c r="AE123" s="131"/>
      <c r="AF123" s="131"/>
      <c r="AG123" s="131"/>
    </row>
    <row r="124" spans="1:33" s="331" customFormat="1" ht="30" customHeight="1" x14ac:dyDescent="0.25">
      <c r="A124" s="119" t="s">
        <v>77</v>
      </c>
      <c r="B124" s="340" t="s">
        <v>393</v>
      </c>
      <c r="C124" s="335" t="s">
        <v>365</v>
      </c>
      <c r="D124" s="122" t="s">
        <v>112</v>
      </c>
      <c r="E124" s="337">
        <v>3</v>
      </c>
      <c r="F124" s="339">
        <v>470</v>
      </c>
      <c r="G124" s="125">
        <f t="shared" si="261"/>
        <v>1410</v>
      </c>
      <c r="H124" s="337">
        <v>3</v>
      </c>
      <c r="I124" s="339">
        <v>470</v>
      </c>
      <c r="J124" s="125">
        <f t="shared" si="262"/>
        <v>1410</v>
      </c>
      <c r="K124" s="123"/>
      <c r="L124" s="124"/>
      <c r="M124" s="125">
        <f t="shared" si="263"/>
        <v>0</v>
      </c>
      <c r="N124" s="123"/>
      <c r="O124" s="124"/>
      <c r="P124" s="125">
        <f t="shared" si="264"/>
        <v>0</v>
      </c>
      <c r="Q124" s="123"/>
      <c r="R124" s="124"/>
      <c r="S124" s="125">
        <f t="shared" si="265"/>
        <v>0</v>
      </c>
      <c r="T124" s="123"/>
      <c r="U124" s="124"/>
      <c r="V124" s="125">
        <f t="shared" si="266"/>
        <v>0</v>
      </c>
      <c r="W124" s="126">
        <f t="shared" si="267"/>
        <v>1410</v>
      </c>
      <c r="X124" s="127">
        <f t="shared" si="268"/>
        <v>1410</v>
      </c>
      <c r="Y124" s="127">
        <f t="shared" si="259"/>
        <v>0</v>
      </c>
      <c r="Z124" s="128">
        <f t="shared" si="260"/>
        <v>0</v>
      </c>
      <c r="AA124" s="129"/>
      <c r="AB124" s="131"/>
      <c r="AC124" s="131"/>
      <c r="AD124" s="131"/>
      <c r="AE124" s="131"/>
      <c r="AF124" s="131"/>
      <c r="AG124" s="131"/>
    </row>
    <row r="125" spans="1:33" s="331" customFormat="1" ht="30" customHeight="1" x14ac:dyDescent="0.25">
      <c r="A125" s="119" t="s">
        <v>77</v>
      </c>
      <c r="B125" s="340" t="s">
        <v>394</v>
      </c>
      <c r="C125" s="335" t="s">
        <v>366</v>
      </c>
      <c r="D125" s="122" t="s">
        <v>112</v>
      </c>
      <c r="E125" s="337">
        <v>2</v>
      </c>
      <c r="F125" s="339">
        <v>165</v>
      </c>
      <c r="G125" s="125">
        <f t="shared" si="261"/>
        <v>330</v>
      </c>
      <c r="H125" s="337">
        <v>2</v>
      </c>
      <c r="I125" s="339">
        <v>165</v>
      </c>
      <c r="J125" s="125">
        <f t="shared" si="262"/>
        <v>330</v>
      </c>
      <c r="K125" s="123"/>
      <c r="L125" s="124"/>
      <c r="M125" s="125">
        <f t="shared" si="263"/>
        <v>0</v>
      </c>
      <c r="N125" s="123"/>
      <c r="O125" s="124"/>
      <c r="P125" s="125">
        <f t="shared" si="264"/>
        <v>0</v>
      </c>
      <c r="Q125" s="123"/>
      <c r="R125" s="124"/>
      <c r="S125" s="125">
        <f t="shared" si="265"/>
        <v>0</v>
      </c>
      <c r="T125" s="123"/>
      <c r="U125" s="124"/>
      <c r="V125" s="125">
        <f t="shared" si="266"/>
        <v>0</v>
      </c>
      <c r="W125" s="126">
        <f t="shared" si="267"/>
        <v>330</v>
      </c>
      <c r="X125" s="127">
        <f t="shared" si="268"/>
        <v>330</v>
      </c>
      <c r="Y125" s="127">
        <f t="shared" si="259"/>
        <v>0</v>
      </c>
      <c r="Z125" s="128">
        <f t="shared" si="260"/>
        <v>0</v>
      </c>
      <c r="AA125" s="129"/>
      <c r="AB125" s="131"/>
      <c r="AC125" s="131"/>
      <c r="AD125" s="131"/>
      <c r="AE125" s="131"/>
      <c r="AF125" s="131"/>
      <c r="AG125" s="131"/>
    </row>
    <row r="126" spans="1:33" s="331" customFormat="1" ht="30" customHeight="1" x14ac:dyDescent="0.25">
      <c r="A126" s="119" t="s">
        <v>77</v>
      </c>
      <c r="B126" s="340" t="s">
        <v>395</v>
      </c>
      <c r="C126" s="335" t="s">
        <v>367</v>
      </c>
      <c r="D126" s="122" t="s">
        <v>112</v>
      </c>
      <c r="E126" s="337">
        <v>1</v>
      </c>
      <c r="F126" s="339">
        <v>340</v>
      </c>
      <c r="G126" s="125">
        <f t="shared" si="261"/>
        <v>340</v>
      </c>
      <c r="H126" s="337">
        <v>1</v>
      </c>
      <c r="I126" s="339">
        <v>340</v>
      </c>
      <c r="J126" s="125">
        <f t="shared" si="262"/>
        <v>340</v>
      </c>
      <c r="K126" s="123"/>
      <c r="L126" s="124"/>
      <c r="M126" s="125">
        <f t="shared" si="263"/>
        <v>0</v>
      </c>
      <c r="N126" s="123"/>
      <c r="O126" s="124"/>
      <c r="P126" s="125">
        <f t="shared" si="264"/>
        <v>0</v>
      </c>
      <c r="Q126" s="123"/>
      <c r="R126" s="124"/>
      <c r="S126" s="125">
        <f t="shared" si="265"/>
        <v>0</v>
      </c>
      <c r="T126" s="123"/>
      <c r="U126" s="124"/>
      <c r="V126" s="125">
        <f t="shared" si="266"/>
        <v>0</v>
      </c>
      <c r="W126" s="126">
        <f t="shared" si="267"/>
        <v>340</v>
      </c>
      <c r="X126" s="127">
        <f t="shared" si="268"/>
        <v>340</v>
      </c>
      <c r="Y126" s="127">
        <f t="shared" si="259"/>
        <v>0</v>
      </c>
      <c r="Z126" s="128">
        <f t="shared" si="260"/>
        <v>0</v>
      </c>
      <c r="AA126" s="129"/>
      <c r="AB126" s="131"/>
      <c r="AC126" s="131"/>
      <c r="AD126" s="131"/>
      <c r="AE126" s="131"/>
      <c r="AF126" s="131"/>
      <c r="AG126" s="131"/>
    </row>
    <row r="127" spans="1:33" s="331" customFormat="1" ht="30" customHeight="1" x14ac:dyDescent="0.25">
      <c r="A127" s="119" t="s">
        <v>77</v>
      </c>
      <c r="B127" s="340" t="s">
        <v>396</v>
      </c>
      <c r="C127" s="335" t="s">
        <v>368</v>
      </c>
      <c r="D127" s="122" t="s">
        <v>112</v>
      </c>
      <c r="E127" s="337">
        <v>1</v>
      </c>
      <c r="F127" s="339">
        <v>209</v>
      </c>
      <c r="G127" s="125">
        <f t="shared" si="261"/>
        <v>209</v>
      </c>
      <c r="H127" s="337">
        <v>1</v>
      </c>
      <c r="I127" s="339">
        <v>209</v>
      </c>
      <c r="J127" s="125">
        <f t="shared" si="262"/>
        <v>209</v>
      </c>
      <c r="K127" s="123"/>
      <c r="L127" s="124"/>
      <c r="M127" s="125">
        <f t="shared" si="263"/>
        <v>0</v>
      </c>
      <c r="N127" s="123"/>
      <c r="O127" s="124"/>
      <c r="P127" s="125">
        <f t="shared" si="264"/>
        <v>0</v>
      </c>
      <c r="Q127" s="123"/>
      <c r="R127" s="124"/>
      <c r="S127" s="125">
        <f t="shared" si="265"/>
        <v>0</v>
      </c>
      <c r="T127" s="123"/>
      <c r="U127" s="124"/>
      <c r="V127" s="125">
        <f t="shared" si="266"/>
        <v>0</v>
      </c>
      <c r="W127" s="126">
        <f t="shared" si="267"/>
        <v>209</v>
      </c>
      <c r="X127" s="127">
        <f t="shared" si="268"/>
        <v>209</v>
      </c>
      <c r="Y127" s="127">
        <f t="shared" si="259"/>
        <v>0</v>
      </c>
      <c r="Z127" s="128">
        <f t="shared" si="260"/>
        <v>0</v>
      </c>
      <c r="AA127" s="129"/>
      <c r="AB127" s="131"/>
      <c r="AC127" s="131"/>
      <c r="AD127" s="131"/>
      <c r="AE127" s="131"/>
      <c r="AF127" s="131"/>
      <c r="AG127" s="131"/>
    </row>
    <row r="128" spans="1:33" s="331" customFormat="1" ht="39" customHeight="1" x14ac:dyDescent="0.25">
      <c r="A128" s="119" t="s">
        <v>77</v>
      </c>
      <c r="B128" s="340" t="s">
        <v>397</v>
      </c>
      <c r="C128" s="335" t="s">
        <v>369</v>
      </c>
      <c r="D128" s="122" t="s">
        <v>112</v>
      </c>
      <c r="E128" s="337">
        <v>30</v>
      </c>
      <c r="F128" s="339">
        <v>28</v>
      </c>
      <c r="G128" s="125">
        <f t="shared" si="261"/>
        <v>840</v>
      </c>
      <c r="H128" s="337">
        <v>30</v>
      </c>
      <c r="I128" s="339">
        <v>28</v>
      </c>
      <c r="J128" s="125">
        <f t="shared" si="262"/>
        <v>840</v>
      </c>
      <c r="K128" s="123"/>
      <c r="L128" s="124"/>
      <c r="M128" s="125">
        <f t="shared" si="263"/>
        <v>0</v>
      </c>
      <c r="N128" s="123"/>
      <c r="O128" s="124"/>
      <c r="P128" s="125">
        <f t="shared" si="264"/>
        <v>0</v>
      </c>
      <c r="Q128" s="123"/>
      <c r="R128" s="124"/>
      <c r="S128" s="125">
        <f t="shared" si="265"/>
        <v>0</v>
      </c>
      <c r="T128" s="123"/>
      <c r="U128" s="124"/>
      <c r="V128" s="125">
        <f t="shared" si="266"/>
        <v>0</v>
      </c>
      <c r="W128" s="126">
        <f t="shared" si="267"/>
        <v>840</v>
      </c>
      <c r="X128" s="127">
        <f t="shared" si="268"/>
        <v>840</v>
      </c>
      <c r="Y128" s="127">
        <f t="shared" si="259"/>
        <v>0</v>
      </c>
      <c r="Z128" s="128">
        <f t="shared" si="260"/>
        <v>0</v>
      </c>
      <c r="AA128" s="129"/>
      <c r="AB128" s="131"/>
      <c r="AC128" s="131"/>
      <c r="AD128" s="131"/>
      <c r="AE128" s="131"/>
      <c r="AF128" s="131"/>
      <c r="AG128" s="131"/>
    </row>
    <row r="129" spans="1:33" s="331" customFormat="1" ht="57.75" customHeight="1" x14ac:dyDescent="0.25">
      <c r="A129" s="119" t="s">
        <v>77</v>
      </c>
      <c r="B129" s="340" t="s">
        <v>398</v>
      </c>
      <c r="C129" s="333" t="s">
        <v>370</v>
      </c>
      <c r="D129" s="122" t="s">
        <v>112</v>
      </c>
      <c r="E129" s="337">
        <v>7</v>
      </c>
      <c r="F129" s="339">
        <v>550</v>
      </c>
      <c r="G129" s="125">
        <f t="shared" si="261"/>
        <v>3850</v>
      </c>
      <c r="H129" s="123">
        <v>7</v>
      </c>
      <c r="I129" s="124">
        <v>550</v>
      </c>
      <c r="J129" s="125">
        <f t="shared" si="262"/>
        <v>3850</v>
      </c>
      <c r="K129" s="123"/>
      <c r="L129" s="124"/>
      <c r="M129" s="125">
        <f t="shared" si="263"/>
        <v>0</v>
      </c>
      <c r="N129" s="123"/>
      <c r="O129" s="124"/>
      <c r="P129" s="125">
        <f t="shared" si="264"/>
        <v>0</v>
      </c>
      <c r="Q129" s="123"/>
      <c r="R129" s="124"/>
      <c r="S129" s="125">
        <f t="shared" si="265"/>
        <v>0</v>
      </c>
      <c r="T129" s="123"/>
      <c r="U129" s="124"/>
      <c r="V129" s="125">
        <f t="shared" si="266"/>
        <v>0</v>
      </c>
      <c r="W129" s="126">
        <f t="shared" si="267"/>
        <v>3850</v>
      </c>
      <c r="X129" s="127">
        <f t="shared" si="268"/>
        <v>3850</v>
      </c>
      <c r="Y129" s="127">
        <f t="shared" si="259"/>
        <v>0</v>
      </c>
      <c r="Z129" s="128">
        <f t="shared" si="260"/>
        <v>0</v>
      </c>
      <c r="AA129" s="129"/>
      <c r="AB129" s="131"/>
      <c r="AC129" s="131"/>
      <c r="AD129" s="131"/>
      <c r="AE129" s="131"/>
      <c r="AF129" s="131"/>
      <c r="AG129" s="131"/>
    </row>
    <row r="130" spans="1:33" s="331" customFormat="1" ht="30" customHeight="1" x14ac:dyDescent="0.25">
      <c r="A130" s="119" t="s">
        <v>77</v>
      </c>
      <c r="B130" s="340" t="s">
        <v>399</v>
      </c>
      <c r="C130" s="333" t="s">
        <v>371</v>
      </c>
      <c r="D130" s="122" t="s">
        <v>112</v>
      </c>
      <c r="E130" s="337">
        <v>7</v>
      </c>
      <c r="F130" s="338">
        <v>1000</v>
      </c>
      <c r="G130" s="125">
        <f t="shared" si="261"/>
        <v>7000</v>
      </c>
      <c r="H130" s="123">
        <v>7</v>
      </c>
      <c r="I130" s="124">
        <v>1000</v>
      </c>
      <c r="J130" s="125">
        <f t="shared" si="262"/>
        <v>7000</v>
      </c>
      <c r="K130" s="123"/>
      <c r="L130" s="124"/>
      <c r="M130" s="125">
        <f t="shared" si="263"/>
        <v>0</v>
      </c>
      <c r="N130" s="123"/>
      <c r="O130" s="124"/>
      <c r="P130" s="125">
        <f t="shared" si="264"/>
        <v>0</v>
      </c>
      <c r="Q130" s="123"/>
      <c r="R130" s="124"/>
      <c r="S130" s="125">
        <f t="shared" si="265"/>
        <v>0</v>
      </c>
      <c r="T130" s="123"/>
      <c r="U130" s="124"/>
      <c r="V130" s="125">
        <f t="shared" si="266"/>
        <v>0</v>
      </c>
      <c r="W130" s="126">
        <f t="shared" si="267"/>
        <v>7000</v>
      </c>
      <c r="X130" s="127">
        <f t="shared" si="268"/>
        <v>7000</v>
      </c>
      <c r="Y130" s="127">
        <f t="shared" si="259"/>
        <v>0</v>
      </c>
      <c r="Z130" s="128">
        <f t="shared" si="260"/>
        <v>0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25">
      <c r="A131" s="108" t="s">
        <v>72</v>
      </c>
      <c r="B131" s="155" t="s">
        <v>208</v>
      </c>
      <c r="C131" s="222" t="s">
        <v>209</v>
      </c>
      <c r="D131" s="141"/>
      <c r="E131" s="142">
        <f>SUM(E132:E134)</f>
        <v>4</v>
      </c>
      <c r="F131" s="143"/>
      <c r="G131" s="144">
        <f t="shared" ref="G131:H131" si="269">SUM(G132:G134)</f>
        <v>1600</v>
      </c>
      <c r="H131" s="142">
        <f t="shared" si="269"/>
        <v>4</v>
      </c>
      <c r="I131" s="143"/>
      <c r="J131" s="144">
        <f t="shared" ref="J131:K131" si="270">SUM(J132:J134)</f>
        <v>1600</v>
      </c>
      <c r="K131" s="142">
        <f t="shared" si="270"/>
        <v>0</v>
      </c>
      <c r="L131" s="143"/>
      <c r="M131" s="144">
        <f t="shared" ref="M131:N131" si="271">SUM(M132:M134)</f>
        <v>0</v>
      </c>
      <c r="N131" s="142">
        <f t="shared" si="271"/>
        <v>0</v>
      </c>
      <c r="O131" s="143"/>
      <c r="P131" s="144">
        <f t="shared" ref="P131:Q131" si="272">SUM(P132:P134)</f>
        <v>0</v>
      </c>
      <c r="Q131" s="142">
        <f t="shared" si="272"/>
        <v>0</v>
      </c>
      <c r="R131" s="143"/>
      <c r="S131" s="144">
        <f t="shared" ref="S131:T131" si="273">SUM(S132:S134)</f>
        <v>0</v>
      </c>
      <c r="T131" s="142">
        <f t="shared" si="273"/>
        <v>0</v>
      </c>
      <c r="U131" s="143"/>
      <c r="V131" s="144">
        <f t="shared" ref="V131:X131" si="274">SUM(V132:V134)</f>
        <v>0</v>
      </c>
      <c r="W131" s="144">
        <f t="shared" si="274"/>
        <v>1600</v>
      </c>
      <c r="X131" s="144">
        <f t="shared" si="274"/>
        <v>1600</v>
      </c>
      <c r="Y131" s="144">
        <f t="shared" si="259"/>
        <v>0</v>
      </c>
      <c r="Z131" s="144">
        <f t="shared" si="260"/>
        <v>0</v>
      </c>
      <c r="AA131" s="146"/>
      <c r="AB131" s="118"/>
      <c r="AC131" s="118"/>
      <c r="AD131" s="118"/>
      <c r="AE131" s="118"/>
      <c r="AF131" s="118"/>
      <c r="AG131" s="118"/>
    </row>
    <row r="132" spans="1:33" ht="30" customHeight="1" x14ac:dyDescent="0.25">
      <c r="A132" s="119" t="s">
        <v>77</v>
      </c>
      <c r="B132" s="120" t="s">
        <v>210</v>
      </c>
      <c r="C132" s="187" t="s">
        <v>411</v>
      </c>
      <c r="D132" s="122" t="s">
        <v>112</v>
      </c>
      <c r="E132" s="123">
        <v>4</v>
      </c>
      <c r="F132" s="124">
        <v>400</v>
      </c>
      <c r="G132" s="125">
        <f t="shared" ref="G132:G134" si="275">E132*F132</f>
        <v>1600</v>
      </c>
      <c r="H132" s="123">
        <v>4</v>
      </c>
      <c r="I132" s="124">
        <v>400</v>
      </c>
      <c r="J132" s="125">
        <f t="shared" ref="J132:J134" si="276">H132*I132</f>
        <v>1600</v>
      </c>
      <c r="K132" s="123"/>
      <c r="L132" s="124"/>
      <c r="M132" s="125">
        <f t="shared" ref="M132:M134" si="277">K132*L132</f>
        <v>0</v>
      </c>
      <c r="N132" s="123"/>
      <c r="O132" s="124"/>
      <c r="P132" s="125">
        <f t="shared" ref="P132:P134" si="278">N132*O132</f>
        <v>0</v>
      </c>
      <c r="Q132" s="123"/>
      <c r="R132" s="124"/>
      <c r="S132" s="125">
        <f t="shared" ref="S132:S134" si="279">Q132*R132</f>
        <v>0</v>
      </c>
      <c r="T132" s="123"/>
      <c r="U132" s="124"/>
      <c r="V132" s="125">
        <f t="shared" ref="V132:V134" si="280">T132*U132</f>
        <v>0</v>
      </c>
      <c r="W132" s="126">
        <f t="shared" ref="W132:W134" si="281">G132+M132+S132</f>
        <v>1600</v>
      </c>
      <c r="X132" s="127">
        <f t="shared" ref="X132:X134" si="282">J132+P132+V132</f>
        <v>1600</v>
      </c>
      <c r="Y132" s="127">
        <f t="shared" si="259"/>
        <v>0</v>
      </c>
      <c r="Z132" s="128">
        <f t="shared" si="260"/>
        <v>0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5">
      <c r="A133" s="119" t="s">
        <v>77</v>
      </c>
      <c r="B133" s="120" t="s">
        <v>211</v>
      </c>
      <c r="C133" s="187" t="s">
        <v>207</v>
      </c>
      <c r="D133" s="122" t="s">
        <v>112</v>
      </c>
      <c r="E133" s="123"/>
      <c r="F133" s="124"/>
      <c r="G133" s="125">
        <f t="shared" si="275"/>
        <v>0</v>
      </c>
      <c r="H133" s="123"/>
      <c r="I133" s="124"/>
      <c r="J133" s="125">
        <f t="shared" si="276"/>
        <v>0</v>
      </c>
      <c r="K133" s="123"/>
      <c r="L133" s="124"/>
      <c r="M133" s="125">
        <f t="shared" si="277"/>
        <v>0</v>
      </c>
      <c r="N133" s="123"/>
      <c r="O133" s="124"/>
      <c r="P133" s="125">
        <f t="shared" si="278"/>
        <v>0</v>
      </c>
      <c r="Q133" s="123"/>
      <c r="R133" s="124"/>
      <c r="S133" s="125">
        <f t="shared" si="279"/>
        <v>0</v>
      </c>
      <c r="T133" s="123"/>
      <c r="U133" s="124"/>
      <c r="V133" s="125">
        <f t="shared" si="280"/>
        <v>0</v>
      </c>
      <c r="W133" s="126">
        <f t="shared" si="281"/>
        <v>0</v>
      </c>
      <c r="X133" s="127">
        <f t="shared" si="282"/>
        <v>0</v>
      </c>
      <c r="Y133" s="127">
        <f t="shared" si="259"/>
        <v>0</v>
      </c>
      <c r="Z133" s="128" t="e">
        <f t="shared" si="260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25">
      <c r="A134" s="132" t="s">
        <v>77</v>
      </c>
      <c r="B134" s="133" t="s">
        <v>212</v>
      </c>
      <c r="C134" s="163" t="s">
        <v>207</v>
      </c>
      <c r="D134" s="134" t="s">
        <v>112</v>
      </c>
      <c r="E134" s="135"/>
      <c r="F134" s="136"/>
      <c r="G134" s="137">
        <f t="shared" si="275"/>
        <v>0</v>
      </c>
      <c r="H134" s="135"/>
      <c r="I134" s="136"/>
      <c r="J134" s="137">
        <f t="shared" si="276"/>
        <v>0</v>
      </c>
      <c r="K134" s="135"/>
      <c r="L134" s="136"/>
      <c r="M134" s="137">
        <f t="shared" si="277"/>
        <v>0</v>
      </c>
      <c r="N134" s="135"/>
      <c r="O134" s="136"/>
      <c r="P134" s="137">
        <f t="shared" si="278"/>
        <v>0</v>
      </c>
      <c r="Q134" s="135"/>
      <c r="R134" s="136"/>
      <c r="S134" s="137">
        <f t="shared" si="279"/>
        <v>0</v>
      </c>
      <c r="T134" s="135"/>
      <c r="U134" s="136"/>
      <c r="V134" s="137">
        <f t="shared" si="280"/>
        <v>0</v>
      </c>
      <c r="W134" s="138">
        <f t="shared" si="281"/>
        <v>0</v>
      </c>
      <c r="X134" s="127">
        <f t="shared" si="282"/>
        <v>0</v>
      </c>
      <c r="Y134" s="127">
        <f t="shared" si="259"/>
        <v>0</v>
      </c>
      <c r="Z134" s="128" t="e">
        <f t="shared" si="260"/>
        <v>#DIV/0!</v>
      </c>
      <c r="AA134" s="139"/>
      <c r="AB134" s="131"/>
      <c r="AC134" s="131"/>
      <c r="AD134" s="131"/>
      <c r="AE134" s="131"/>
      <c r="AF134" s="131"/>
      <c r="AG134" s="131"/>
    </row>
    <row r="135" spans="1:33" ht="30" customHeight="1" x14ac:dyDescent="0.25">
      <c r="A135" s="108" t="s">
        <v>72</v>
      </c>
      <c r="B135" s="155" t="s">
        <v>213</v>
      </c>
      <c r="C135" s="222" t="s">
        <v>214</v>
      </c>
      <c r="D135" s="141"/>
      <c r="E135" s="142">
        <f>SUM(E136:E138)</f>
        <v>0</v>
      </c>
      <c r="F135" s="143"/>
      <c r="G135" s="144">
        <f t="shared" ref="G135:H135" si="283">SUM(G136:G138)</f>
        <v>0</v>
      </c>
      <c r="H135" s="142">
        <f t="shared" si="283"/>
        <v>0</v>
      </c>
      <c r="I135" s="143"/>
      <c r="J135" s="144">
        <f t="shared" ref="J135:K135" si="284">SUM(J136:J138)</f>
        <v>0</v>
      </c>
      <c r="K135" s="142">
        <f t="shared" si="284"/>
        <v>0</v>
      </c>
      <c r="L135" s="143"/>
      <c r="M135" s="144">
        <f t="shared" ref="M135:N135" si="285">SUM(M136:M138)</f>
        <v>0</v>
      </c>
      <c r="N135" s="142">
        <f t="shared" si="285"/>
        <v>0</v>
      </c>
      <c r="O135" s="143"/>
      <c r="P135" s="144">
        <f t="shared" ref="P135:Q135" si="286">SUM(P136:P138)</f>
        <v>0</v>
      </c>
      <c r="Q135" s="142">
        <f t="shared" si="286"/>
        <v>0</v>
      </c>
      <c r="R135" s="143"/>
      <c r="S135" s="144">
        <f t="shared" ref="S135:T135" si="287">SUM(S136:S138)</f>
        <v>0</v>
      </c>
      <c r="T135" s="142">
        <f t="shared" si="287"/>
        <v>0</v>
      </c>
      <c r="U135" s="143"/>
      <c r="V135" s="144">
        <f t="shared" ref="V135:X135" si="288">SUM(V136:V138)</f>
        <v>0</v>
      </c>
      <c r="W135" s="144">
        <f t="shared" si="288"/>
        <v>0</v>
      </c>
      <c r="X135" s="144">
        <f t="shared" si="288"/>
        <v>0</v>
      </c>
      <c r="Y135" s="144">
        <f t="shared" si="259"/>
        <v>0</v>
      </c>
      <c r="Z135" s="144" t="e">
        <f t="shared" si="260"/>
        <v>#DIV/0!</v>
      </c>
      <c r="AA135" s="146"/>
      <c r="AB135" s="118"/>
      <c r="AC135" s="118"/>
      <c r="AD135" s="118"/>
      <c r="AE135" s="118"/>
      <c r="AF135" s="118"/>
      <c r="AG135" s="118"/>
    </row>
    <row r="136" spans="1:33" ht="30" customHeight="1" x14ac:dyDescent="0.25">
      <c r="A136" s="119" t="s">
        <v>77</v>
      </c>
      <c r="B136" s="120" t="s">
        <v>215</v>
      </c>
      <c r="C136" s="187" t="s">
        <v>207</v>
      </c>
      <c r="D136" s="122" t="s">
        <v>112</v>
      </c>
      <c r="E136" s="123"/>
      <c r="F136" s="124"/>
      <c r="G136" s="125">
        <f t="shared" ref="G136:G138" si="289">E136*F136</f>
        <v>0</v>
      </c>
      <c r="H136" s="123"/>
      <c r="I136" s="124"/>
      <c r="J136" s="125">
        <f t="shared" ref="J136:J138" si="290">H136*I136</f>
        <v>0</v>
      </c>
      <c r="K136" s="123"/>
      <c r="L136" s="124"/>
      <c r="M136" s="125">
        <f t="shared" ref="M136:M138" si="291">K136*L136</f>
        <v>0</v>
      </c>
      <c r="N136" s="123"/>
      <c r="O136" s="124"/>
      <c r="P136" s="125">
        <f t="shared" ref="P136:P138" si="292">N136*O136</f>
        <v>0</v>
      </c>
      <c r="Q136" s="123"/>
      <c r="R136" s="124"/>
      <c r="S136" s="125">
        <f t="shared" ref="S136:S138" si="293">Q136*R136</f>
        <v>0</v>
      </c>
      <c r="T136" s="123"/>
      <c r="U136" s="124"/>
      <c r="V136" s="125">
        <f t="shared" ref="V136:V138" si="294">T136*U136</f>
        <v>0</v>
      </c>
      <c r="W136" s="126">
        <f t="shared" ref="W136:W138" si="295">G136+M136+S136</f>
        <v>0</v>
      </c>
      <c r="X136" s="127">
        <f t="shared" ref="X136:X138" si="296">J136+P136+V136</f>
        <v>0</v>
      </c>
      <c r="Y136" s="127">
        <f t="shared" si="259"/>
        <v>0</v>
      </c>
      <c r="Z136" s="128" t="e">
        <f t="shared" si="260"/>
        <v>#DIV/0!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25">
      <c r="A137" s="119" t="s">
        <v>77</v>
      </c>
      <c r="B137" s="120" t="s">
        <v>216</v>
      </c>
      <c r="C137" s="187" t="s">
        <v>207</v>
      </c>
      <c r="D137" s="122" t="s">
        <v>112</v>
      </c>
      <c r="E137" s="123"/>
      <c r="F137" s="124"/>
      <c r="G137" s="125">
        <f t="shared" si="289"/>
        <v>0</v>
      </c>
      <c r="H137" s="123"/>
      <c r="I137" s="124"/>
      <c r="J137" s="125">
        <f t="shared" si="290"/>
        <v>0</v>
      </c>
      <c r="K137" s="123"/>
      <c r="L137" s="124"/>
      <c r="M137" s="125">
        <f t="shared" si="291"/>
        <v>0</v>
      </c>
      <c r="N137" s="123"/>
      <c r="O137" s="124"/>
      <c r="P137" s="125">
        <f t="shared" si="292"/>
        <v>0</v>
      </c>
      <c r="Q137" s="123"/>
      <c r="R137" s="124"/>
      <c r="S137" s="125">
        <f t="shared" si="293"/>
        <v>0</v>
      </c>
      <c r="T137" s="123"/>
      <c r="U137" s="124"/>
      <c r="V137" s="125">
        <f t="shared" si="294"/>
        <v>0</v>
      </c>
      <c r="W137" s="126">
        <f t="shared" si="295"/>
        <v>0</v>
      </c>
      <c r="X137" s="127">
        <f t="shared" si="296"/>
        <v>0</v>
      </c>
      <c r="Y137" s="127">
        <f t="shared" si="259"/>
        <v>0</v>
      </c>
      <c r="Z137" s="128" t="e">
        <f t="shared" si="260"/>
        <v>#DIV/0!</v>
      </c>
      <c r="AA137" s="129"/>
      <c r="AB137" s="131"/>
      <c r="AC137" s="131"/>
      <c r="AD137" s="131"/>
      <c r="AE137" s="131"/>
      <c r="AF137" s="131"/>
      <c r="AG137" s="131"/>
    </row>
    <row r="138" spans="1:33" ht="30" customHeight="1" x14ac:dyDescent="0.25">
      <c r="A138" s="132" t="s">
        <v>77</v>
      </c>
      <c r="B138" s="133" t="s">
        <v>217</v>
      </c>
      <c r="C138" s="163" t="s">
        <v>207</v>
      </c>
      <c r="D138" s="134" t="s">
        <v>112</v>
      </c>
      <c r="E138" s="149"/>
      <c r="F138" s="150"/>
      <c r="G138" s="151">
        <f t="shared" si="289"/>
        <v>0</v>
      </c>
      <c r="H138" s="149"/>
      <c r="I138" s="150"/>
      <c r="J138" s="151">
        <f t="shared" si="290"/>
        <v>0</v>
      </c>
      <c r="K138" s="149"/>
      <c r="L138" s="150"/>
      <c r="M138" s="151">
        <f t="shared" si="291"/>
        <v>0</v>
      </c>
      <c r="N138" s="149"/>
      <c r="O138" s="150"/>
      <c r="P138" s="151">
        <f t="shared" si="292"/>
        <v>0</v>
      </c>
      <c r="Q138" s="149"/>
      <c r="R138" s="150"/>
      <c r="S138" s="151">
        <f t="shared" si="293"/>
        <v>0</v>
      </c>
      <c r="T138" s="149"/>
      <c r="U138" s="150"/>
      <c r="V138" s="151">
        <f t="shared" si="294"/>
        <v>0</v>
      </c>
      <c r="W138" s="138">
        <f t="shared" si="295"/>
        <v>0</v>
      </c>
      <c r="X138" s="165">
        <f t="shared" si="296"/>
        <v>0</v>
      </c>
      <c r="Y138" s="165">
        <f t="shared" si="259"/>
        <v>0</v>
      </c>
      <c r="Z138" s="223" t="e">
        <f t="shared" si="260"/>
        <v>#DIV/0!</v>
      </c>
      <c r="AA138" s="139"/>
      <c r="AB138" s="131"/>
      <c r="AC138" s="131"/>
      <c r="AD138" s="131"/>
      <c r="AE138" s="131"/>
      <c r="AF138" s="131"/>
      <c r="AG138" s="131"/>
    </row>
    <row r="139" spans="1:33" ht="30" customHeight="1" thickBot="1" x14ac:dyDescent="0.3">
      <c r="A139" s="166" t="s">
        <v>218</v>
      </c>
      <c r="B139" s="167"/>
      <c r="C139" s="168"/>
      <c r="D139" s="169"/>
      <c r="E139" s="173">
        <f>E135+E131+E101</f>
        <v>365</v>
      </c>
      <c r="F139" s="189"/>
      <c r="G139" s="172">
        <f>G135+G131+G101</f>
        <v>79658.720000000001</v>
      </c>
      <c r="H139" s="173">
        <f>H135+H131+H101</f>
        <v>365</v>
      </c>
      <c r="I139" s="189"/>
      <c r="J139" s="172">
        <f>J135+J131+J101</f>
        <v>79658.720000000001</v>
      </c>
      <c r="K139" s="190">
        <f>K135+K131+K101</f>
        <v>0</v>
      </c>
      <c r="L139" s="189"/>
      <c r="M139" s="172">
        <f>M135+M131+M101</f>
        <v>0</v>
      </c>
      <c r="N139" s="190">
        <f>N135+N131+N101</f>
        <v>0</v>
      </c>
      <c r="O139" s="189"/>
      <c r="P139" s="172">
        <f>P135+P131+P101</f>
        <v>0</v>
      </c>
      <c r="Q139" s="190">
        <f>Q135+Q131+Q101</f>
        <v>0</v>
      </c>
      <c r="R139" s="189"/>
      <c r="S139" s="172">
        <f>S135+S131+S101</f>
        <v>0</v>
      </c>
      <c r="T139" s="190">
        <f>T135+T131+T101</f>
        <v>0</v>
      </c>
      <c r="U139" s="189"/>
      <c r="V139" s="174">
        <f>V135+V131+V101</f>
        <v>0</v>
      </c>
      <c r="W139" s="224">
        <f>W135+W131+W101</f>
        <v>79658.720000000001</v>
      </c>
      <c r="X139" s="225">
        <f>X135+X131+X101</f>
        <v>79658.720000000001</v>
      </c>
      <c r="Y139" s="225">
        <f t="shared" si="259"/>
        <v>0</v>
      </c>
      <c r="Z139" s="225">
        <f t="shared" si="260"/>
        <v>0</v>
      </c>
      <c r="AA139" s="226"/>
      <c r="AB139" s="7"/>
      <c r="AC139" s="7"/>
      <c r="AD139" s="7"/>
      <c r="AE139" s="7"/>
      <c r="AF139" s="7"/>
      <c r="AG139" s="7"/>
    </row>
    <row r="140" spans="1:33" ht="30" customHeight="1" thickBot="1" x14ac:dyDescent="0.3">
      <c r="A140" s="178" t="s">
        <v>72</v>
      </c>
      <c r="B140" s="208">
        <v>7</v>
      </c>
      <c r="C140" s="180" t="s">
        <v>219</v>
      </c>
      <c r="D140" s="350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227"/>
      <c r="X140" s="227"/>
      <c r="Y140" s="182"/>
      <c r="Z140" s="227"/>
      <c r="AA140" s="228"/>
      <c r="AB140" s="7"/>
      <c r="AC140" s="7"/>
      <c r="AD140" s="7"/>
      <c r="AE140" s="7"/>
      <c r="AF140" s="7"/>
      <c r="AG140" s="7"/>
    </row>
    <row r="141" spans="1:33" ht="30" customHeight="1" x14ac:dyDescent="0.25">
      <c r="A141" s="119" t="s">
        <v>77</v>
      </c>
      <c r="B141" s="120" t="s">
        <v>220</v>
      </c>
      <c r="C141" s="334" t="s">
        <v>400</v>
      </c>
      <c r="D141" s="351" t="s">
        <v>112</v>
      </c>
      <c r="E141" s="345">
        <v>25</v>
      </c>
      <c r="F141" s="124">
        <v>140</v>
      </c>
      <c r="G141" s="125">
        <f t="shared" ref="G141:G151" si="297">E141*F141</f>
        <v>3500</v>
      </c>
      <c r="H141" s="123">
        <v>25</v>
      </c>
      <c r="I141" s="124">
        <v>140</v>
      </c>
      <c r="J141" s="125">
        <f t="shared" ref="J141:J151" si="298">H141*I141</f>
        <v>3500</v>
      </c>
      <c r="K141" s="123"/>
      <c r="L141" s="124"/>
      <c r="M141" s="125">
        <f t="shared" ref="M141:M151" si="299">K141*L141</f>
        <v>0</v>
      </c>
      <c r="N141" s="123"/>
      <c r="O141" s="124"/>
      <c r="P141" s="125">
        <f t="shared" ref="P141:P151" si="300">N141*O141</f>
        <v>0</v>
      </c>
      <c r="Q141" s="123"/>
      <c r="R141" s="124"/>
      <c r="S141" s="125">
        <f t="shared" ref="S141:S151" si="301">Q141*R141</f>
        <v>0</v>
      </c>
      <c r="T141" s="123"/>
      <c r="U141" s="124"/>
      <c r="V141" s="229">
        <f t="shared" ref="V141:V151" si="302">T141*U141</f>
        <v>0</v>
      </c>
      <c r="W141" s="230">
        <f t="shared" ref="W141:W151" si="303">G141+M141+S141</f>
        <v>3500</v>
      </c>
      <c r="X141" s="231">
        <f t="shared" ref="X141:X151" si="304">J141+P141+V141</f>
        <v>3500</v>
      </c>
      <c r="Y141" s="231">
        <f t="shared" ref="Y141:Y152" si="305">W141-X141</f>
        <v>0</v>
      </c>
      <c r="Z141" s="232">
        <f t="shared" ref="Z141:Z152" si="306">Y141/W141</f>
        <v>0</v>
      </c>
      <c r="AA141" s="233"/>
      <c r="AB141" s="131"/>
      <c r="AC141" s="131"/>
      <c r="AD141" s="131"/>
      <c r="AE141" s="131"/>
      <c r="AF141" s="131"/>
      <c r="AG141" s="131"/>
    </row>
    <row r="142" spans="1:33" ht="30" customHeight="1" x14ac:dyDescent="0.25">
      <c r="A142" s="119" t="s">
        <v>77</v>
      </c>
      <c r="B142" s="120" t="s">
        <v>221</v>
      </c>
      <c r="C142" s="335" t="s">
        <v>401</v>
      </c>
      <c r="D142" s="352" t="s">
        <v>112</v>
      </c>
      <c r="E142" s="346">
        <v>36</v>
      </c>
      <c r="F142" s="124">
        <v>30</v>
      </c>
      <c r="G142" s="125">
        <f t="shared" si="297"/>
        <v>1080</v>
      </c>
      <c r="H142" s="123">
        <v>36</v>
      </c>
      <c r="I142" s="124">
        <v>30</v>
      </c>
      <c r="J142" s="125">
        <f t="shared" si="298"/>
        <v>1080</v>
      </c>
      <c r="K142" s="123"/>
      <c r="L142" s="124"/>
      <c r="M142" s="125">
        <f t="shared" si="299"/>
        <v>0</v>
      </c>
      <c r="N142" s="123"/>
      <c r="O142" s="124"/>
      <c r="P142" s="125">
        <f t="shared" si="300"/>
        <v>0</v>
      </c>
      <c r="Q142" s="123"/>
      <c r="R142" s="124"/>
      <c r="S142" s="125">
        <f t="shared" si="301"/>
        <v>0</v>
      </c>
      <c r="T142" s="123"/>
      <c r="U142" s="124"/>
      <c r="V142" s="229">
        <f t="shared" si="302"/>
        <v>0</v>
      </c>
      <c r="W142" s="234">
        <f t="shared" si="303"/>
        <v>1080</v>
      </c>
      <c r="X142" s="127">
        <f t="shared" si="304"/>
        <v>1080</v>
      </c>
      <c r="Y142" s="127">
        <f t="shared" si="305"/>
        <v>0</v>
      </c>
      <c r="Z142" s="128">
        <f t="shared" si="306"/>
        <v>0</v>
      </c>
      <c r="AA142" s="129"/>
      <c r="AB142" s="131"/>
      <c r="AC142" s="131"/>
      <c r="AD142" s="131"/>
      <c r="AE142" s="131"/>
      <c r="AF142" s="131"/>
      <c r="AG142" s="131"/>
    </row>
    <row r="143" spans="1:33" ht="30" customHeight="1" x14ac:dyDescent="0.25">
      <c r="A143" s="119" t="s">
        <v>77</v>
      </c>
      <c r="B143" s="120" t="s">
        <v>222</v>
      </c>
      <c r="C143" s="334" t="s">
        <v>224</v>
      </c>
      <c r="D143" s="352" t="s">
        <v>112</v>
      </c>
      <c r="E143" s="347">
        <v>500</v>
      </c>
      <c r="F143" s="124">
        <v>5</v>
      </c>
      <c r="G143" s="125">
        <f t="shared" si="297"/>
        <v>2500</v>
      </c>
      <c r="H143" s="123">
        <v>500</v>
      </c>
      <c r="I143" s="124">
        <v>5</v>
      </c>
      <c r="J143" s="125">
        <f t="shared" si="298"/>
        <v>2500</v>
      </c>
      <c r="K143" s="123"/>
      <c r="L143" s="124"/>
      <c r="M143" s="125">
        <f t="shared" si="299"/>
        <v>0</v>
      </c>
      <c r="N143" s="123"/>
      <c r="O143" s="124"/>
      <c r="P143" s="125">
        <f t="shared" si="300"/>
        <v>0</v>
      </c>
      <c r="Q143" s="123"/>
      <c r="R143" s="124"/>
      <c r="S143" s="125">
        <f t="shared" si="301"/>
        <v>0</v>
      </c>
      <c r="T143" s="123"/>
      <c r="U143" s="124"/>
      <c r="V143" s="229">
        <f t="shared" si="302"/>
        <v>0</v>
      </c>
      <c r="W143" s="234">
        <f t="shared" si="303"/>
        <v>2500</v>
      </c>
      <c r="X143" s="127">
        <f t="shared" si="304"/>
        <v>2500</v>
      </c>
      <c r="Y143" s="127">
        <f t="shared" si="305"/>
        <v>0</v>
      </c>
      <c r="Z143" s="128">
        <f t="shared" si="306"/>
        <v>0</v>
      </c>
      <c r="AA143" s="129"/>
      <c r="AB143" s="131"/>
      <c r="AC143" s="131"/>
      <c r="AD143" s="131"/>
      <c r="AE143" s="131"/>
      <c r="AF143" s="131"/>
      <c r="AG143" s="131"/>
    </row>
    <row r="144" spans="1:33" ht="30" customHeight="1" x14ac:dyDescent="0.25">
      <c r="A144" s="119" t="s">
        <v>77</v>
      </c>
      <c r="B144" s="120" t="s">
        <v>223</v>
      </c>
      <c r="C144" s="334" t="s">
        <v>402</v>
      </c>
      <c r="D144" s="352" t="s">
        <v>112</v>
      </c>
      <c r="E144" s="345">
        <v>1</v>
      </c>
      <c r="F144" s="124">
        <v>1250</v>
      </c>
      <c r="G144" s="125">
        <f t="shared" si="297"/>
        <v>1250</v>
      </c>
      <c r="H144" s="123">
        <v>1</v>
      </c>
      <c r="I144" s="124">
        <v>1250</v>
      </c>
      <c r="J144" s="125">
        <f t="shared" si="298"/>
        <v>1250</v>
      </c>
      <c r="K144" s="123"/>
      <c r="L144" s="124"/>
      <c r="M144" s="125">
        <f t="shared" si="299"/>
        <v>0</v>
      </c>
      <c r="N144" s="123"/>
      <c r="O144" s="124"/>
      <c r="P144" s="125">
        <f t="shared" si="300"/>
        <v>0</v>
      </c>
      <c r="Q144" s="123"/>
      <c r="R144" s="124"/>
      <c r="S144" s="125">
        <f t="shared" si="301"/>
        <v>0</v>
      </c>
      <c r="T144" s="123"/>
      <c r="U144" s="124"/>
      <c r="V144" s="229">
        <f t="shared" si="302"/>
        <v>0</v>
      </c>
      <c r="W144" s="234">
        <f t="shared" si="303"/>
        <v>1250</v>
      </c>
      <c r="X144" s="127">
        <f t="shared" si="304"/>
        <v>1250</v>
      </c>
      <c r="Y144" s="127">
        <f t="shared" si="305"/>
        <v>0</v>
      </c>
      <c r="Z144" s="128">
        <f t="shared" si="306"/>
        <v>0</v>
      </c>
      <c r="AA144" s="129"/>
      <c r="AB144" s="131"/>
      <c r="AC144" s="131"/>
      <c r="AD144" s="131"/>
      <c r="AE144" s="131"/>
      <c r="AF144" s="131"/>
      <c r="AG144" s="131"/>
    </row>
    <row r="145" spans="1:33" ht="30" customHeight="1" x14ac:dyDescent="0.25">
      <c r="A145" s="119" t="s">
        <v>77</v>
      </c>
      <c r="B145" s="120" t="s">
        <v>225</v>
      </c>
      <c r="C145" s="334" t="s">
        <v>403</v>
      </c>
      <c r="D145" s="352" t="s">
        <v>112</v>
      </c>
      <c r="E145" s="345">
        <v>100</v>
      </c>
      <c r="F145" s="124">
        <v>25</v>
      </c>
      <c r="G145" s="125">
        <f t="shared" si="297"/>
        <v>2500</v>
      </c>
      <c r="H145" s="123">
        <v>100</v>
      </c>
      <c r="I145" s="124">
        <v>25</v>
      </c>
      <c r="J145" s="125">
        <f t="shared" si="298"/>
        <v>2500</v>
      </c>
      <c r="K145" s="123"/>
      <c r="L145" s="124"/>
      <c r="M145" s="125">
        <f t="shared" si="299"/>
        <v>0</v>
      </c>
      <c r="N145" s="123"/>
      <c r="O145" s="124"/>
      <c r="P145" s="125">
        <f t="shared" si="300"/>
        <v>0</v>
      </c>
      <c r="Q145" s="123"/>
      <c r="R145" s="124"/>
      <c r="S145" s="125">
        <f t="shared" si="301"/>
        <v>0</v>
      </c>
      <c r="T145" s="123"/>
      <c r="U145" s="124"/>
      <c r="V145" s="229">
        <f t="shared" si="302"/>
        <v>0</v>
      </c>
      <c r="W145" s="234">
        <f t="shared" si="303"/>
        <v>2500</v>
      </c>
      <c r="X145" s="127">
        <f t="shared" si="304"/>
        <v>2500</v>
      </c>
      <c r="Y145" s="127">
        <f t="shared" si="305"/>
        <v>0</v>
      </c>
      <c r="Z145" s="128">
        <f t="shared" si="306"/>
        <v>0</v>
      </c>
      <c r="AA145" s="129"/>
      <c r="AB145" s="131"/>
      <c r="AC145" s="131"/>
      <c r="AD145" s="131"/>
      <c r="AE145" s="131"/>
      <c r="AF145" s="131"/>
      <c r="AG145" s="131"/>
    </row>
    <row r="146" spans="1:33" ht="30" customHeight="1" x14ac:dyDescent="0.25">
      <c r="A146" s="119" t="s">
        <v>77</v>
      </c>
      <c r="B146" s="120" t="s">
        <v>226</v>
      </c>
      <c r="C146" s="335" t="s">
        <v>404</v>
      </c>
      <c r="D146" s="352" t="s">
        <v>112</v>
      </c>
      <c r="E146" s="346">
        <v>2</v>
      </c>
      <c r="F146" s="124">
        <v>670</v>
      </c>
      <c r="G146" s="125">
        <f t="shared" si="297"/>
        <v>1340</v>
      </c>
      <c r="H146" s="123">
        <v>2</v>
      </c>
      <c r="I146" s="124">
        <v>670</v>
      </c>
      <c r="J146" s="125">
        <f t="shared" si="298"/>
        <v>1340</v>
      </c>
      <c r="K146" s="123"/>
      <c r="L146" s="124"/>
      <c r="M146" s="125">
        <f t="shared" si="299"/>
        <v>0</v>
      </c>
      <c r="N146" s="123"/>
      <c r="O146" s="124"/>
      <c r="P146" s="125">
        <f t="shared" si="300"/>
        <v>0</v>
      </c>
      <c r="Q146" s="123"/>
      <c r="R146" s="124"/>
      <c r="S146" s="125">
        <f t="shared" si="301"/>
        <v>0</v>
      </c>
      <c r="T146" s="123"/>
      <c r="U146" s="124"/>
      <c r="V146" s="229">
        <f t="shared" si="302"/>
        <v>0</v>
      </c>
      <c r="W146" s="234">
        <f t="shared" si="303"/>
        <v>1340</v>
      </c>
      <c r="X146" s="127">
        <f t="shared" si="304"/>
        <v>1340</v>
      </c>
      <c r="Y146" s="127">
        <f t="shared" si="305"/>
        <v>0</v>
      </c>
      <c r="Z146" s="128">
        <f t="shared" si="306"/>
        <v>0</v>
      </c>
      <c r="AA146" s="129"/>
      <c r="AB146" s="131"/>
      <c r="AC146" s="131"/>
      <c r="AD146" s="131"/>
      <c r="AE146" s="131"/>
      <c r="AF146" s="131"/>
      <c r="AG146" s="131"/>
    </row>
    <row r="147" spans="1:33" ht="30" customHeight="1" x14ac:dyDescent="0.25">
      <c r="A147" s="119" t="s">
        <v>77</v>
      </c>
      <c r="B147" s="120" t="s">
        <v>227</v>
      </c>
      <c r="C147" s="342" t="s">
        <v>405</v>
      </c>
      <c r="D147" s="352" t="s">
        <v>112</v>
      </c>
      <c r="E147" s="346">
        <v>1</v>
      </c>
      <c r="F147" s="124">
        <v>600</v>
      </c>
      <c r="G147" s="125">
        <f t="shared" si="297"/>
        <v>600</v>
      </c>
      <c r="H147" s="123">
        <v>1</v>
      </c>
      <c r="I147" s="124">
        <v>600</v>
      </c>
      <c r="J147" s="125">
        <f t="shared" si="298"/>
        <v>600</v>
      </c>
      <c r="K147" s="123"/>
      <c r="L147" s="124"/>
      <c r="M147" s="125">
        <f t="shared" si="299"/>
        <v>0</v>
      </c>
      <c r="N147" s="123"/>
      <c r="O147" s="124"/>
      <c r="P147" s="125">
        <f t="shared" si="300"/>
        <v>0</v>
      </c>
      <c r="Q147" s="123"/>
      <c r="R147" s="124"/>
      <c r="S147" s="125">
        <f t="shared" si="301"/>
        <v>0</v>
      </c>
      <c r="T147" s="123"/>
      <c r="U147" s="124"/>
      <c r="V147" s="229">
        <f t="shared" si="302"/>
        <v>0</v>
      </c>
      <c r="W147" s="234">
        <f t="shared" si="303"/>
        <v>600</v>
      </c>
      <c r="X147" s="127">
        <f t="shared" si="304"/>
        <v>600</v>
      </c>
      <c r="Y147" s="127">
        <f t="shared" si="305"/>
        <v>0</v>
      </c>
      <c r="Z147" s="128">
        <f t="shared" si="306"/>
        <v>0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25">
      <c r="A148" s="119" t="s">
        <v>77</v>
      </c>
      <c r="B148" s="120" t="s">
        <v>228</v>
      </c>
      <c r="C148" s="342" t="s">
        <v>406</v>
      </c>
      <c r="D148" s="352" t="s">
        <v>112</v>
      </c>
      <c r="E148" s="346">
        <v>2</v>
      </c>
      <c r="F148" s="124">
        <v>1360</v>
      </c>
      <c r="G148" s="125">
        <f t="shared" si="297"/>
        <v>2720</v>
      </c>
      <c r="H148" s="123">
        <v>2</v>
      </c>
      <c r="I148" s="124">
        <v>1360</v>
      </c>
      <c r="J148" s="125">
        <f t="shared" si="298"/>
        <v>2720</v>
      </c>
      <c r="K148" s="123"/>
      <c r="L148" s="124"/>
      <c r="M148" s="125">
        <f t="shared" si="299"/>
        <v>0</v>
      </c>
      <c r="N148" s="123"/>
      <c r="O148" s="124"/>
      <c r="P148" s="125">
        <f t="shared" si="300"/>
        <v>0</v>
      </c>
      <c r="Q148" s="123"/>
      <c r="R148" s="124"/>
      <c r="S148" s="125">
        <f t="shared" si="301"/>
        <v>0</v>
      </c>
      <c r="T148" s="123"/>
      <c r="U148" s="124"/>
      <c r="V148" s="229">
        <f t="shared" si="302"/>
        <v>0</v>
      </c>
      <c r="W148" s="234">
        <f t="shared" si="303"/>
        <v>2720</v>
      </c>
      <c r="X148" s="127">
        <f t="shared" si="304"/>
        <v>2720</v>
      </c>
      <c r="Y148" s="127">
        <f t="shared" si="305"/>
        <v>0</v>
      </c>
      <c r="Z148" s="128">
        <f t="shared" si="306"/>
        <v>0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25">
      <c r="A149" s="132" t="s">
        <v>77</v>
      </c>
      <c r="B149" s="120" t="s">
        <v>229</v>
      </c>
      <c r="C149" s="349" t="s">
        <v>407</v>
      </c>
      <c r="D149" s="352" t="s">
        <v>112</v>
      </c>
      <c r="E149" s="345">
        <v>1</v>
      </c>
      <c r="F149" s="136">
        <v>2500</v>
      </c>
      <c r="G149" s="125">
        <f t="shared" si="297"/>
        <v>2500</v>
      </c>
      <c r="H149" s="135">
        <v>1</v>
      </c>
      <c r="I149" s="136">
        <v>2500</v>
      </c>
      <c r="J149" s="125">
        <f t="shared" si="298"/>
        <v>2500</v>
      </c>
      <c r="K149" s="123"/>
      <c r="L149" s="124"/>
      <c r="M149" s="125">
        <f t="shared" si="299"/>
        <v>0</v>
      </c>
      <c r="N149" s="123"/>
      <c r="O149" s="124"/>
      <c r="P149" s="125">
        <f t="shared" si="300"/>
        <v>0</v>
      </c>
      <c r="Q149" s="123"/>
      <c r="R149" s="124"/>
      <c r="S149" s="125">
        <f t="shared" si="301"/>
        <v>0</v>
      </c>
      <c r="T149" s="123"/>
      <c r="U149" s="124"/>
      <c r="V149" s="229">
        <f t="shared" si="302"/>
        <v>0</v>
      </c>
      <c r="W149" s="234">
        <f t="shared" si="303"/>
        <v>2500</v>
      </c>
      <c r="X149" s="127">
        <f t="shared" si="304"/>
        <v>2500</v>
      </c>
      <c r="Y149" s="127">
        <f t="shared" si="305"/>
        <v>0</v>
      </c>
      <c r="Z149" s="128">
        <f t="shared" si="306"/>
        <v>0</v>
      </c>
      <c r="AA149" s="139"/>
      <c r="AB149" s="131"/>
      <c r="AC149" s="131"/>
      <c r="AD149" s="131"/>
      <c r="AE149" s="131"/>
      <c r="AF149" s="131"/>
      <c r="AG149" s="131"/>
    </row>
    <row r="150" spans="1:33" ht="66" customHeight="1" x14ac:dyDescent="0.25">
      <c r="A150" s="132" t="s">
        <v>77</v>
      </c>
      <c r="B150" s="120" t="s">
        <v>230</v>
      </c>
      <c r="C150" s="343" t="s">
        <v>408</v>
      </c>
      <c r="D150" s="353" t="s">
        <v>112</v>
      </c>
      <c r="E150" s="345">
        <v>1000</v>
      </c>
      <c r="F150" s="124">
        <v>1.5</v>
      </c>
      <c r="G150" s="125">
        <f t="shared" si="297"/>
        <v>1500</v>
      </c>
      <c r="H150" s="123">
        <v>1000</v>
      </c>
      <c r="I150" s="124">
        <v>1.5</v>
      </c>
      <c r="J150" s="125">
        <f t="shared" si="298"/>
        <v>1500</v>
      </c>
      <c r="K150" s="123"/>
      <c r="L150" s="124"/>
      <c r="M150" s="125">
        <f t="shared" si="299"/>
        <v>0</v>
      </c>
      <c r="N150" s="123"/>
      <c r="O150" s="124"/>
      <c r="P150" s="125">
        <f t="shared" si="300"/>
        <v>0</v>
      </c>
      <c r="Q150" s="123"/>
      <c r="R150" s="124"/>
      <c r="S150" s="125">
        <f t="shared" si="301"/>
        <v>0</v>
      </c>
      <c r="T150" s="123"/>
      <c r="U150" s="124"/>
      <c r="V150" s="229">
        <f t="shared" si="302"/>
        <v>0</v>
      </c>
      <c r="W150" s="234">
        <f t="shared" si="303"/>
        <v>1500</v>
      </c>
      <c r="X150" s="127">
        <f t="shared" si="304"/>
        <v>1500</v>
      </c>
      <c r="Y150" s="127">
        <f t="shared" si="305"/>
        <v>0</v>
      </c>
      <c r="Z150" s="128">
        <f t="shared" si="306"/>
        <v>0</v>
      </c>
      <c r="AA150" s="129"/>
      <c r="AB150" s="131"/>
      <c r="AC150" s="131"/>
      <c r="AD150" s="131"/>
      <c r="AE150" s="131"/>
      <c r="AF150" s="131"/>
      <c r="AG150" s="131"/>
    </row>
    <row r="151" spans="1:33" ht="30" customHeight="1" thickBot="1" x14ac:dyDescent="0.3">
      <c r="A151" s="132" t="s">
        <v>77</v>
      </c>
      <c r="B151" s="120" t="s">
        <v>231</v>
      </c>
      <c r="C151" s="344" t="s">
        <v>409</v>
      </c>
      <c r="D151" s="354"/>
      <c r="E151" s="260"/>
      <c r="F151" s="136">
        <v>0.22</v>
      </c>
      <c r="G151" s="137">
        <f t="shared" si="297"/>
        <v>0</v>
      </c>
      <c r="H151" s="135"/>
      <c r="I151" s="136">
        <v>0.22</v>
      </c>
      <c r="J151" s="137">
        <f t="shared" si="298"/>
        <v>0</v>
      </c>
      <c r="K151" s="135"/>
      <c r="L151" s="136">
        <v>0.22</v>
      </c>
      <c r="M151" s="137">
        <f t="shared" si="299"/>
        <v>0</v>
      </c>
      <c r="N151" s="135"/>
      <c r="O151" s="136">
        <v>0.22</v>
      </c>
      <c r="P151" s="137">
        <f t="shared" si="300"/>
        <v>0</v>
      </c>
      <c r="Q151" s="135"/>
      <c r="R151" s="136">
        <v>0.22</v>
      </c>
      <c r="S151" s="137">
        <f t="shared" si="301"/>
        <v>0</v>
      </c>
      <c r="T151" s="135"/>
      <c r="U151" s="136">
        <v>0.22</v>
      </c>
      <c r="V151" s="236">
        <f t="shared" si="302"/>
        <v>0</v>
      </c>
      <c r="W151" s="237">
        <f t="shared" si="303"/>
        <v>0</v>
      </c>
      <c r="X151" s="238">
        <f t="shared" si="304"/>
        <v>0</v>
      </c>
      <c r="Y151" s="238">
        <f t="shared" si="305"/>
        <v>0</v>
      </c>
      <c r="Z151" s="239" t="e">
        <f t="shared" si="306"/>
        <v>#DIV/0!</v>
      </c>
      <c r="AA151" s="152"/>
      <c r="AB151" s="7"/>
      <c r="AC151" s="7"/>
      <c r="AD151" s="7"/>
      <c r="AE151" s="7"/>
      <c r="AF151" s="7"/>
      <c r="AG151" s="7"/>
    </row>
    <row r="152" spans="1:33" ht="30" customHeight="1" thickBot="1" x14ac:dyDescent="0.3">
      <c r="A152" s="166" t="s">
        <v>232</v>
      </c>
      <c r="B152" s="240"/>
      <c r="C152" s="168"/>
      <c r="D152" s="281"/>
      <c r="E152" s="173">
        <f>SUM(E141:E150)</f>
        <v>1668</v>
      </c>
      <c r="F152" s="189"/>
      <c r="G152" s="172">
        <f>SUM(G141:G151)</f>
        <v>19490</v>
      </c>
      <c r="H152" s="173">
        <f>SUM(H141:H150)</f>
        <v>1668</v>
      </c>
      <c r="I152" s="189"/>
      <c r="J152" s="172">
        <f>SUM(J141:J151)</f>
        <v>19490</v>
      </c>
      <c r="K152" s="190">
        <f>SUM(K141:K150)</f>
        <v>0</v>
      </c>
      <c r="L152" s="189"/>
      <c r="M152" s="172">
        <f>SUM(M141:M151)</f>
        <v>0</v>
      </c>
      <c r="N152" s="190">
        <f>SUM(N141:N150)</f>
        <v>0</v>
      </c>
      <c r="O152" s="189"/>
      <c r="P152" s="172">
        <f>SUM(P141:P151)</f>
        <v>0</v>
      </c>
      <c r="Q152" s="190">
        <f>SUM(Q141:Q150)</f>
        <v>0</v>
      </c>
      <c r="R152" s="189"/>
      <c r="S152" s="172">
        <f>SUM(S141:S151)</f>
        <v>0</v>
      </c>
      <c r="T152" s="190">
        <f>SUM(T141:T150)</f>
        <v>0</v>
      </c>
      <c r="U152" s="189"/>
      <c r="V152" s="174">
        <f t="shared" ref="V152:X152" si="307">SUM(V141:V151)</f>
        <v>0</v>
      </c>
      <c r="W152" s="224">
        <f t="shared" si="307"/>
        <v>19490</v>
      </c>
      <c r="X152" s="225">
        <f t="shared" si="307"/>
        <v>19490</v>
      </c>
      <c r="Y152" s="225">
        <f t="shared" si="305"/>
        <v>0</v>
      </c>
      <c r="Z152" s="225">
        <f t="shared" si="306"/>
        <v>0</v>
      </c>
      <c r="AA152" s="226"/>
      <c r="AB152" s="7"/>
      <c r="AC152" s="7"/>
      <c r="AD152" s="7"/>
      <c r="AE152" s="7"/>
      <c r="AF152" s="7"/>
      <c r="AG152" s="7"/>
    </row>
    <row r="153" spans="1:33" ht="30" customHeight="1" thickBot="1" x14ac:dyDescent="0.3">
      <c r="A153" s="178" t="s">
        <v>72</v>
      </c>
      <c r="B153" s="208">
        <v>8</v>
      </c>
      <c r="C153" s="241" t="s">
        <v>233</v>
      </c>
      <c r="D153" s="181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118"/>
      <c r="AC153" s="118"/>
      <c r="AD153" s="118"/>
      <c r="AE153" s="118"/>
      <c r="AF153" s="118"/>
      <c r="AG153" s="118"/>
    </row>
    <row r="154" spans="1:33" ht="30" customHeight="1" x14ac:dyDescent="0.25">
      <c r="A154" s="119" t="s">
        <v>77</v>
      </c>
      <c r="B154" s="120" t="s">
        <v>234</v>
      </c>
      <c r="C154" s="187" t="s">
        <v>235</v>
      </c>
      <c r="D154" s="122" t="s">
        <v>236</v>
      </c>
      <c r="E154" s="123"/>
      <c r="F154" s="124"/>
      <c r="G154" s="125">
        <f t="shared" ref="G154:G159" si="308">E154*F154</f>
        <v>0</v>
      </c>
      <c r="H154" s="123"/>
      <c r="I154" s="124"/>
      <c r="J154" s="125">
        <f t="shared" ref="J154:J159" si="309">H154*I154</f>
        <v>0</v>
      </c>
      <c r="K154" s="123"/>
      <c r="L154" s="124"/>
      <c r="M154" s="125">
        <f t="shared" ref="M154:M159" si="310">K154*L154</f>
        <v>0</v>
      </c>
      <c r="N154" s="123"/>
      <c r="O154" s="124"/>
      <c r="P154" s="125">
        <f t="shared" ref="P154:P159" si="311">N154*O154</f>
        <v>0</v>
      </c>
      <c r="Q154" s="123"/>
      <c r="R154" s="124"/>
      <c r="S154" s="125">
        <f t="shared" ref="S154:S159" si="312">Q154*R154</f>
        <v>0</v>
      </c>
      <c r="T154" s="123"/>
      <c r="U154" s="124"/>
      <c r="V154" s="229">
        <f t="shared" ref="V154:V159" si="313">T154*U154</f>
        <v>0</v>
      </c>
      <c r="W154" s="230">
        <f t="shared" ref="W154:W159" si="314">G154+M154+S154</f>
        <v>0</v>
      </c>
      <c r="X154" s="231">
        <f t="shared" ref="X154:X159" si="315">J154+P154+V154</f>
        <v>0</v>
      </c>
      <c r="Y154" s="231">
        <f t="shared" ref="Y154:Y160" si="316">W154-X154</f>
        <v>0</v>
      </c>
      <c r="Z154" s="232" t="e">
        <f t="shared" ref="Z154:Z160" si="317">Y154/W154</f>
        <v>#DIV/0!</v>
      </c>
      <c r="AA154" s="233"/>
      <c r="AB154" s="131"/>
      <c r="AC154" s="131"/>
      <c r="AD154" s="131"/>
      <c r="AE154" s="131"/>
      <c r="AF154" s="131"/>
      <c r="AG154" s="131"/>
    </row>
    <row r="155" spans="1:33" ht="30" customHeight="1" x14ac:dyDescent="0.25">
      <c r="A155" s="119" t="s">
        <v>77</v>
      </c>
      <c r="B155" s="120" t="s">
        <v>237</v>
      </c>
      <c r="C155" s="187" t="s">
        <v>238</v>
      </c>
      <c r="D155" s="122" t="s">
        <v>236</v>
      </c>
      <c r="E155" s="123"/>
      <c r="F155" s="124"/>
      <c r="G155" s="125">
        <f t="shared" si="308"/>
        <v>0</v>
      </c>
      <c r="H155" s="123"/>
      <c r="I155" s="124"/>
      <c r="J155" s="125">
        <f t="shared" si="309"/>
        <v>0</v>
      </c>
      <c r="K155" s="123"/>
      <c r="L155" s="124"/>
      <c r="M155" s="125">
        <f t="shared" si="310"/>
        <v>0</v>
      </c>
      <c r="N155" s="123"/>
      <c r="O155" s="124"/>
      <c r="P155" s="125">
        <f t="shared" si="311"/>
        <v>0</v>
      </c>
      <c r="Q155" s="123"/>
      <c r="R155" s="124"/>
      <c r="S155" s="125">
        <f t="shared" si="312"/>
        <v>0</v>
      </c>
      <c r="T155" s="123"/>
      <c r="U155" s="124"/>
      <c r="V155" s="229">
        <f t="shared" si="313"/>
        <v>0</v>
      </c>
      <c r="W155" s="234">
        <f t="shared" si="314"/>
        <v>0</v>
      </c>
      <c r="X155" s="127">
        <f t="shared" si="315"/>
        <v>0</v>
      </c>
      <c r="Y155" s="127">
        <f t="shared" si="316"/>
        <v>0</v>
      </c>
      <c r="Z155" s="128" t="e">
        <f t="shared" si="317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119" t="s">
        <v>77</v>
      </c>
      <c r="B156" s="120" t="s">
        <v>239</v>
      </c>
      <c r="C156" s="187" t="s">
        <v>240</v>
      </c>
      <c r="D156" s="122" t="s">
        <v>241</v>
      </c>
      <c r="E156" s="242"/>
      <c r="F156" s="243"/>
      <c r="G156" s="125">
        <f t="shared" si="308"/>
        <v>0</v>
      </c>
      <c r="H156" s="242"/>
      <c r="I156" s="243"/>
      <c r="J156" s="125">
        <f t="shared" si="309"/>
        <v>0</v>
      </c>
      <c r="K156" s="123"/>
      <c r="L156" s="124"/>
      <c r="M156" s="125">
        <f t="shared" si="310"/>
        <v>0</v>
      </c>
      <c r="N156" s="123"/>
      <c r="O156" s="124"/>
      <c r="P156" s="125">
        <f t="shared" si="311"/>
        <v>0</v>
      </c>
      <c r="Q156" s="123"/>
      <c r="R156" s="124"/>
      <c r="S156" s="125">
        <f t="shared" si="312"/>
        <v>0</v>
      </c>
      <c r="T156" s="123"/>
      <c r="U156" s="124"/>
      <c r="V156" s="229">
        <f t="shared" si="313"/>
        <v>0</v>
      </c>
      <c r="W156" s="244">
        <f t="shared" si="314"/>
        <v>0</v>
      </c>
      <c r="X156" s="127">
        <f t="shared" si="315"/>
        <v>0</v>
      </c>
      <c r="Y156" s="127">
        <f t="shared" si="316"/>
        <v>0</v>
      </c>
      <c r="Z156" s="128" t="e">
        <f t="shared" si="317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25">
      <c r="A157" s="119" t="s">
        <v>77</v>
      </c>
      <c r="B157" s="120" t="s">
        <v>242</v>
      </c>
      <c r="C157" s="187" t="s">
        <v>243</v>
      </c>
      <c r="D157" s="122" t="s">
        <v>241</v>
      </c>
      <c r="E157" s="123"/>
      <c r="F157" s="124"/>
      <c r="G157" s="125">
        <f t="shared" si="308"/>
        <v>0</v>
      </c>
      <c r="H157" s="123"/>
      <c r="I157" s="124"/>
      <c r="J157" s="125">
        <f t="shared" si="309"/>
        <v>0</v>
      </c>
      <c r="K157" s="242"/>
      <c r="L157" s="243"/>
      <c r="M157" s="125">
        <f t="shared" si="310"/>
        <v>0</v>
      </c>
      <c r="N157" s="242"/>
      <c r="O157" s="243"/>
      <c r="P157" s="125">
        <f t="shared" si="311"/>
        <v>0</v>
      </c>
      <c r="Q157" s="242"/>
      <c r="R157" s="243"/>
      <c r="S157" s="125">
        <f t="shared" si="312"/>
        <v>0</v>
      </c>
      <c r="T157" s="242"/>
      <c r="U157" s="243"/>
      <c r="V157" s="229">
        <f t="shared" si="313"/>
        <v>0</v>
      </c>
      <c r="W157" s="244">
        <f t="shared" si="314"/>
        <v>0</v>
      </c>
      <c r="X157" s="127">
        <f t="shared" si="315"/>
        <v>0</v>
      </c>
      <c r="Y157" s="127">
        <f t="shared" si="316"/>
        <v>0</v>
      </c>
      <c r="Z157" s="128" t="e">
        <f t="shared" si="317"/>
        <v>#DIV/0!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25">
      <c r="A158" s="119" t="s">
        <v>77</v>
      </c>
      <c r="B158" s="120" t="s">
        <v>244</v>
      </c>
      <c r="C158" s="187" t="s">
        <v>245</v>
      </c>
      <c r="D158" s="122" t="s">
        <v>241</v>
      </c>
      <c r="E158" s="123"/>
      <c r="F158" s="124"/>
      <c r="G158" s="125">
        <f t="shared" si="308"/>
        <v>0</v>
      </c>
      <c r="H158" s="123"/>
      <c r="I158" s="124"/>
      <c r="J158" s="125">
        <f t="shared" si="309"/>
        <v>0</v>
      </c>
      <c r="K158" s="123"/>
      <c r="L158" s="124"/>
      <c r="M158" s="125">
        <f t="shared" si="310"/>
        <v>0</v>
      </c>
      <c r="N158" s="123"/>
      <c r="O158" s="124"/>
      <c r="P158" s="125">
        <f t="shared" si="311"/>
        <v>0</v>
      </c>
      <c r="Q158" s="123"/>
      <c r="R158" s="124"/>
      <c r="S158" s="125">
        <f t="shared" si="312"/>
        <v>0</v>
      </c>
      <c r="T158" s="123"/>
      <c r="U158" s="124"/>
      <c r="V158" s="229">
        <f t="shared" si="313"/>
        <v>0</v>
      </c>
      <c r="W158" s="234">
        <f t="shared" si="314"/>
        <v>0</v>
      </c>
      <c r="X158" s="127">
        <f t="shared" si="315"/>
        <v>0</v>
      </c>
      <c r="Y158" s="127">
        <f t="shared" si="316"/>
        <v>0</v>
      </c>
      <c r="Z158" s="128" t="e">
        <f t="shared" si="317"/>
        <v>#DIV/0!</v>
      </c>
      <c r="AA158" s="129"/>
      <c r="AB158" s="131"/>
      <c r="AC158" s="131"/>
      <c r="AD158" s="131"/>
      <c r="AE158" s="131"/>
      <c r="AF158" s="131"/>
      <c r="AG158" s="131"/>
    </row>
    <row r="159" spans="1:33" ht="30" customHeight="1" x14ac:dyDescent="0.25">
      <c r="A159" s="132" t="s">
        <v>77</v>
      </c>
      <c r="B159" s="154" t="s">
        <v>246</v>
      </c>
      <c r="C159" s="164" t="s">
        <v>247</v>
      </c>
      <c r="D159" s="134"/>
      <c r="E159" s="135"/>
      <c r="F159" s="136">
        <v>0.22</v>
      </c>
      <c r="G159" s="137">
        <f t="shared" si="308"/>
        <v>0</v>
      </c>
      <c r="H159" s="135"/>
      <c r="I159" s="136">
        <v>0.22</v>
      </c>
      <c r="J159" s="137">
        <f t="shared" si="309"/>
        <v>0</v>
      </c>
      <c r="K159" s="135"/>
      <c r="L159" s="136">
        <v>0.22</v>
      </c>
      <c r="M159" s="137">
        <f t="shared" si="310"/>
        <v>0</v>
      </c>
      <c r="N159" s="135"/>
      <c r="O159" s="136">
        <v>0.22</v>
      </c>
      <c r="P159" s="137">
        <f t="shared" si="311"/>
        <v>0</v>
      </c>
      <c r="Q159" s="135"/>
      <c r="R159" s="136">
        <v>0.22</v>
      </c>
      <c r="S159" s="137">
        <f t="shared" si="312"/>
        <v>0</v>
      </c>
      <c r="T159" s="135"/>
      <c r="U159" s="136">
        <v>0.22</v>
      </c>
      <c r="V159" s="236">
        <f t="shared" si="313"/>
        <v>0</v>
      </c>
      <c r="W159" s="237">
        <f t="shared" si="314"/>
        <v>0</v>
      </c>
      <c r="X159" s="238">
        <f t="shared" si="315"/>
        <v>0</v>
      </c>
      <c r="Y159" s="238">
        <f t="shared" si="316"/>
        <v>0</v>
      </c>
      <c r="Z159" s="239" t="e">
        <f t="shared" si="317"/>
        <v>#DIV/0!</v>
      </c>
      <c r="AA159" s="152"/>
      <c r="AB159" s="7"/>
      <c r="AC159" s="7"/>
      <c r="AD159" s="7"/>
      <c r="AE159" s="7"/>
      <c r="AF159" s="7"/>
      <c r="AG159" s="7"/>
    </row>
    <row r="160" spans="1:33" ht="30" customHeight="1" x14ac:dyDescent="0.25">
      <c r="A160" s="166" t="s">
        <v>248</v>
      </c>
      <c r="B160" s="245"/>
      <c r="C160" s="168"/>
      <c r="D160" s="169"/>
      <c r="E160" s="173">
        <f>SUM(E154:E158)</f>
        <v>0</v>
      </c>
      <c r="F160" s="189"/>
      <c r="G160" s="173">
        <f>SUM(G154:G159)</f>
        <v>0</v>
      </c>
      <c r="H160" s="173">
        <f>SUM(H154:H158)</f>
        <v>0</v>
      </c>
      <c r="I160" s="189"/>
      <c r="J160" s="173">
        <f>SUM(J154:J159)</f>
        <v>0</v>
      </c>
      <c r="K160" s="173">
        <f>SUM(K154:K158)</f>
        <v>0</v>
      </c>
      <c r="L160" s="189"/>
      <c r="M160" s="173">
        <f>SUM(M154:M159)</f>
        <v>0</v>
      </c>
      <c r="N160" s="173">
        <f>SUM(N154:N158)</f>
        <v>0</v>
      </c>
      <c r="O160" s="189"/>
      <c r="P160" s="173">
        <f>SUM(P154:P159)</f>
        <v>0</v>
      </c>
      <c r="Q160" s="173">
        <f>SUM(Q154:Q158)</f>
        <v>0</v>
      </c>
      <c r="R160" s="189"/>
      <c r="S160" s="173">
        <f>SUM(S154:S159)</f>
        <v>0</v>
      </c>
      <c r="T160" s="173">
        <f>SUM(T154:T158)</f>
        <v>0</v>
      </c>
      <c r="U160" s="189"/>
      <c r="V160" s="246">
        <f t="shared" ref="V160:X160" si="318">SUM(V154:V159)</f>
        <v>0</v>
      </c>
      <c r="W160" s="224">
        <f t="shared" si="318"/>
        <v>0</v>
      </c>
      <c r="X160" s="225">
        <f t="shared" si="318"/>
        <v>0</v>
      </c>
      <c r="Y160" s="225">
        <f t="shared" si="316"/>
        <v>0</v>
      </c>
      <c r="Z160" s="225" t="e">
        <f t="shared" si="317"/>
        <v>#DIV/0!</v>
      </c>
      <c r="AA160" s="226"/>
      <c r="AB160" s="7"/>
      <c r="AC160" s="7"/>
      <c r="AD160" s="7"/>
      <c r="AE160" s="7"/>
      <c r="AF160" s="7"/>
      <c r="AG160" s="7"/>
    </row>
    <row r="161" spans="1:33" ht="30" customHeight="1" thickBot="1" x14ac:dyDescent="0.3">
      <c r="A161" s="178" t="s">
        <v>72</v>
      </c>
      <c r="B161" s="179">
        <v>9</v>
      </c>
      <c r="C161" s="180" t="s">
        <v>249</v>
      </c>
      <c r="D161" s="181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247"/>
      <c r="X161" s="247"/>
      <c r="Y161" s="210"/>
      <c r="Z161" s="247"/>
      <c r="AA161" s="248"/>
      <c r="AB161" s="7"/>
      <c r="AC161" s="7"/>
      <c r="AD161" s="7"/>
      <c r="AE161" s="7"/>
      <c r="AF161" s="7"/>
      <c r="AG161" s="7"/>
    </row>
    <row r="162" spans="1:33" ht="30" customHeight="1" thickBot="1" x14ac:dyDescent="0.3">
      <c r="A162" s="249" t="s">
        <v>77</v>
      </c>
      <c r="B162" s="250">
        <v>43839</v>
      </c>
      <c r="C162" s="348" t="s">
        <v>250</v>
      </c>
      <c r="D162" s="251" t="s">
        <v>142</v>
      </c>
      <c r="E162" s="252">
        <v>1</v>
      </c>
      <c r="F162" s="253">
        <v>20000</v>
      </c>
      <c r="G162" s="254">
        <f t="shared" ref="G162:G166" si="319">E162*F162</f>
        <v>20000</v>
      </c>
      <c r="H162" s="355">
        <v>1</v>
      </c>
      <c r="I162" s="356">
        <v>20000</v>
      </c>
      <c r="J162" s="357">
        <f t="shared" ref="J162:J166" si="320">H162*I162</f>
        <v>20000</v>
      </c>
      <c r="K162" s="255"/>
      <c r="L162" s="253"/>
      <c r="M162" s="254">
        <f t="shared" ref="M162:M166" si="321">K162*L162</f>
        <v>0</v>
      </c>
      <c r="N162" s="255"/>
      <c r="O162" s="253"/>
      <c r="P162" s="254">
        <f t="shared" ref="P162:P166" si="322">N162*O162</f>
        <v>0</v>
      </c>
      <c r="Q162" s="255"/>
      <c r="R162" s="253"/>
      <c r="S162" s="254">
        <f t="shared" ref="S162:S166" si="323">Q162*R162</f>
        <v>0</v>
      </c>
      <c r="T162" s="255"/>
      <c r="U162" s="253"/>
      <c r="V162" s="254">
        <f t="shared" ref="V162:V166" si="324">T162*U162</f>
        <v>0</v>
      </c>
      <c r="W162" s="231">
        <f t="shared" ref="W162:W166" si="325">G162+M162+S162</f>
        <v>20000</v>
      </c>
      <c r="X162" s="127">
        <f t="shared" ref="X162:X166" si="326">J162+P162+V162</f>
        <v>20000</v>
      </c>
      <c r="Y162" s="127">
        <f t="shared" ref="Y162:Y167" si="327">W162-X162</f>
        <v>0</v>
      </c>
      <c r="Z162" s="128">
        <f t="shared" ref="Z162:Z167" si="328">Y162/W162</f>
        <v>0</v>
      </c>
      <c r="AA162" s="233"/>
      <c r="AB162" s="130"/>
      <c r="AC162" s="131"/>
      <c r="AD162" s="131"/>
      <c r="AE162" s="131"/>
      <c r="AF162" s="131"/>
      <c r="AG162" s="131"/>
    </row>
    <row r="163" spans="1:33" ht="30" customHeight="1" thickBot="1" x14ac:dyDescent="0.3">
      <c r="A163" s="119" t="s">
        <v>77</v>
      </c>
      <c r="B163" s="256">
        <v>43870</v>
      </c>
      <c r="C163" s="341" t="s">
        <v>251</v>
      </c>
      <c r="D163" s="251" t="s">
        <v>142</v>
      </c>
      <c r="E163" s="258">
        <v>1</v>
      </c>
      <c r="F163" s="124">
        <v>20000</v>
      </c>
      <c r="G163" s="125">
        <f t="shared" si="319"/>
        <v>20000</v>
      </c>
      <c r="H163" s="358">
        <v>1</v>
      </c>
      <c r="I163" s="359">
        <v>20000</v>
      </c>
      <c r="J163" s="360">
        <f t="shared" si="320"/>
        <v>20000</v>
      </c>
      <c r="K163" s="123"/>
      <c r="L163" s="124"/>
      <c r="M163" s="125">
        <f t="shared" si="321"/>
        <v>0</v>
      </c>
      <c r="N163" s="123"/>
      <c r="O163" s="124"/>
      <c r="P163" s="125">
        <f t="shared" si="322"/>
        <v>0</v>
      </c>
      <c r="Q163" s="123"/>
      <c r="R163" s="124"/>
      <c r="S163" s="125">
        <f t="shared" si="323"/>
        <v>0</v>
      </c>
      <c r="T163" s="123"/>
      <c r="U163" s="124"/>
      <c r="V163" s="125">
        <f t="shared" si="324"/>
        <v>0</v>
      </c>
      <c r="W163" s="126">
        <f t="shared" si="325"/>
        <v>20000</v>
      </c>
      <c r="X163" s="127">
        <f t="shared" si="326"/>
        <v>20000</v>
      </c>
      <c r="Y163" s="127">
        <f t="shared" si="327"/>
        <v>0</v>
      </c>
      <c r="Z163" s="128">
        <f t="shared" si="328"/>
        <v>0</v>
      </c>
      <c r="AA163" s="129"/>
      <c r="AB163" s="131"/>
      <c r="AC163" s="131"/>
      <c r="AD163" s="131"/>
      <c r="AE163" s="131"/>
      <c r="AF163" s="131"/>
      <c r="AG163" s="131"/>
    </row>
    <row r="164" spans="1:33" ht="30" customHeight="1" thickBot="1" x14ac:dyDescent="0.3">
      <c r="A164" s="119" t="s">
        <v>77</v>
      </c>
      <c r="B164" s="256">
        <v>43899</v>
      </c>
      <c r="C164" s="341" t="s">
        <v>410</v>
      </c>
      <c r="D164" s="251" t="s">
        <v>142</v>
      </c>
      <c r="E164" s="258">
        <v>25</v>
      </c>
      <c r="F164" s="124">
        <v>600</v>
      </c>
      <c r="G164" s="125">
        <f t="shared" si="319"/>
        <v>15000</v>
      </c>
      <c r="H164" s="358">
        <v>25</v>
      </c>
      <c r="I164" s="359">
        <v>600</v>
      </c>
      <c r="J164" s="360">
        <f t="shared" si="320"/>
        <v>15000</v>
      </c>
      <c r="K164" s="123"/>
      <c r="L164" s="124"/>
      <c r="M164" s="125">
        <f t="shared" si="321"/>
        <v>0</v>
      </c>
      <c r="N164" s="123"/>
      <c r="O164" s="124"/>
      <c r="P164" s="125">
        <f t="shared" si="322"/>
        <v>0</v>
      </c>
      <c r="Q164" s="123"/>
      <c r="R164" s="124"/>
      <c r="S164" s="125">
        <f t="shared" si="323"/>
        <v>0</v>
      </c>
      <c r="T164" s="123"/>
      <c r="U164" s="124"/>
      <c r="V164" s="125">
        <f t="shared" si="324"/>
        <v>0</v>
      </c>
      <c r="W164" s="126">
        <f t="shared" si="325"/>
        <v>15000</v>
      </c>
      <c r="X164" s="127">
        <f t="shared" si="326"/>
        <v>15000</v>
      </c>
      <c r="Y164" s="127">
        <f t="shared" si="327"/>
        <v>0</v>
      </c>
      <c r="Z164" s="128">
        <f t="shared" si="328"/>
        <v>0</v>
      </c>
      <c r="AA164" s="129"/>
      <c r="AB164" s="131"/>
      <c r="AC164" s="131"/>
      <c r="AD164" s="131"/>
      <c r="AE164" s="131"/>
      <c r="AF164" s="131"/>
      <c r="AG164" s="131"/>
    </row>
    <row r="165" spans="1:33" ht="30" customHeight="1" thickBot="1" x14ac:dyDescent="0.3">
      <c r="A165" s="119" t="s">
        <v>77</v>
      </c>
      <c r="B165" s="256">
        <v>43930</v>
      </c>
      <c r="C165" s="333" t="s">
        <v>252</v>
      </c>
      <c r="D165" s="251"/>
      <c r="E165" s="258"/>
      <c r="F165" s="124"/>
      <c r="G165" s="125">
        <f t="shared" si="319"/>
        <v>0</v>
      </c>
      <c r="H165" s="258"/>
      <c r="I165" s="124"/>
      <c r="J165" s="125">
        <f t="shared" si="320"/>
        <v>0</v>
      </c>
      <c r="K165" s="123"/>
      <c r="L165" s="124"/>
      <c r="M165" s="125">
        <f t="shared" si="321"/>
        <v>0</v>
      </c>
      <c r="N165" s="123"/>
      <c r="O165" s="124"/>
      <c r="P165" s="125">
        <f t="shared" si="322"/>
        <v>0</v>
      </c>
      <c r="Q165" s="123"/>
      <c r="R165" s="124"/>
      <c r="S165" s="125">
        <f t="shared" si="323"/>
        <v>0</v>
      </c>
      <c r="T165" s="123"/>
      <c r="U165" s="124"/>
      <c r="V165" s="125">
        <f t="shared" si="324"/>
        <v>0</v>
      </c>
      <c r="W165" s="126">
        <f t="shared" si="325"/>
        <v>0</v>
      </c>
      <c r="X165" s="127">
        <f t="shared" si="326"/>
        <v>0</v>
      </c>
      <c r="Y165" s="127">
        <f t="shared" si="327"/>
        <v>0</v>
      </c>
      <c r="Z165" s="128" t="e">
        <f t="shared" si="328"/>
        <v>#DIV/0!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thickBot="1" x14ac:dyDescent="0.3">
      <c r="A166" s="132" t="s">
        <v>77</v>
      </c>
      <c r="B166" s="256">
        <v>45786</v>
      </c>
      <c r="C166" s="235" t="s">
        <v>253</v>
      </c>
      <c r="D166" s="251"/>
      <c r="E166" s="135"/>
      <c r="F166" s="136">
        <v>0.22</v>
      </c>
      <c r="G166" s="137">
        <f t="shared" si="319"/>
        <v>0</v>
      </c>
      <c r="H166" s="135"/>
      <c r="I166" s="136">
        <v>0.22</v>
      </c>
      <c r="J166" s="137">
        <f t="shared" si="320"/>
        <v>0</v>
      </c>
      <c r="K166" s="135"/>
      <c r="L166" s="136">
        <v>0.22</v>
      </c>
      <c r="M166" s="137">
        <f t="shared" si="321"/>
        <v>0</v>
      </c>
      <c r="N166" s="135"/>
      <c r="O166" s="136">
        <v>0.22</v>
      </c>
      <c r="P166" s="137">
        <f t="shared" si="322"/>
        <v>0</v>
      </c>
      <c r="Q166" s="135"/>
      <c r="R166" s="136">
        <v>0.22</v>
      </c>
      <c r="S166" s="137">
        <f t="shared" si="323"/>
        <v>0</v>
      </c>
      <c r="T166" s="135"/>
      <c r="U166" s="136">
        <v>0.22</v>
      </c>
      <c r="V166" s="137">
        <f t="shared" si="324"/>
        <v>0</v>
      </c>
      <c r="W166" s="138">
        <f t="shared" si="325"/>
        <v>0</v>
      </c>
      <c r="X166" s="165">
        <f t="shared" si="326"/>
        <v>0</v>
      </c>
      <c r="Y166" s="165">
        <f t="shared" si="327"/>
        <v>0</v>
      </c>
      <c r="Z166" s="223" t="e">
        <f t="shared" si="328"/>
        <v>#DIV/0!</v>
      </c>
      <c r="AA166" s="139"/>
      <c r="AB166" s="7"/>
      <c r="AC166" s="7"/>
      <c r="AD166" s="7"/>
      <c r="AE166" s="7"/>
      <c r="AF166" s="7"/>
      <c r="AG166" s="7"/>
    </row>
    <row r="167" spans="1:33" ht="30" customHeight="1" thickBot="1" x14ac:dyDescent="0.3">
      <c r="A167" s="166" t="s">
        <v>254</v>
      </c>
      <c r="B167" s="167"/>
      <c r="C167" s="168"/>
      <c r="D167" s="169"/>
      <c r="E167" s="173">
        <f>SUM(E162:E165)</f>
        <v>27</v>
      </c>
      <c r="F167" s="189"/>
      <c r="G167" s="172">
        <f>SUM(G162:G166)</f>
        <v>55000</v>
      </c>
      <c r="H167" s="173">
        <f>SUM(H162:H165)</f>
        <v>27</v>
      </c>
      <c r="I167" s="189"/>
      <c r="J167" s="172">
        <f>SUM(J162:J166)</f>
        <v>55000</v>
      </c>
      <c r="K167" s="190">
        <f>SUM(K162:K165)</f>
        <v>0</v>
      </c>
      <c r="L167" s="189"/>
      <c r="M167" s="172">
        <f>SUM(M162:M166)</f>
        <v>0</v>
      </c>
      <c r="N167" s="190">
        <f>SUM(N162:N165)</f>
        <v>0</v>
      </c>
      <c r="O167" s="189"/>
      <c r="P167" s="172">
        <f>SUM(P162:P166)</f>
        <v>0</v>
      </c>
      <c r="Q167" s="190">
        <f>SUM(Q162:Q165)</f>
        <v>0</v>
      </c>
      <c r="R167" s="189"/>
      <c r="S167" s="172">
        <f>SUM(S162:S166)</f>
        <v>0</v>
      </c>
      <c r="T167" s="190">
        <f>SUM(T162:T165)</f>
        <v>0</v>
      </c>
      <c r="U167" s="189"/>
      <c r="V167" s="174">
        <f>SUM(V162:V166)</f>
        <v>0</v>
      </c>
      <c r="W167" s="224">
        <f>SUM(W162:W166)</f>
        <v>55000</v>
      </c>
      <c r="X167" s="225">
        <f>SUM(X162:X166)</f>
        <v>55000</v>
      </c>
      <c r="Y167" s="225">
        <f t="shared" si="327"/>
        <v>0</v>
      </c>
      <c r="Z167" s="225">
        <f t="shared" si="328"/>
        <v>0</v>
      </c>
      <c r="AA167" s="226"/>
      <c r="AB167" s="7"/>
      <c r="AC167" s="7"/>
      <c r="AD167" s="7"/>
      <c r="AE167" s="7"/>
      <c r="AF167" s="7"/>
      <c r="AG167" s="7"/>
    </row>
    <row r="168" spans="1:33" ht="30" customHeight="1" x14ac:dyDescent="0.25">
      <c r="A168" s="178" t="s">
        <v>72</v>
      </c>
      <c r="B168" s="208">
        <v>10</v>
      </c>
      <c r="C168" s="241" t="s">
        <v>255</v>
      </c>
      <c r="D168" s="181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227"/>
      <c r="X168" s="227"/>
      <c r="Y168" s="182"/>
      <c r="Z168" s="227"/>
      <c r="AA168" s="228"/>
      <c r="AB168" s="7"/>
      <c r="AC168" s="7"/>
      <c r="AD168" s="7"/>
      <c r="AE168" s="7"/>
      <c r="AF168" s="7"/>
      <c r="AG168" s="7"/>
    </row>
    <row r="169" spans="1:33" ht="30" customHeight="1" x14ac:dyDescent="0.25">
      <c r="A169" s="119" t="s">
        <v>77</v>
      </c>
      <c r="B169" s="256">
        <v>43840</v>
      </c>
      <c r="C169" s="261" t="s">
        <v>256</v>
      </c>
      <c r="D169" s="251"/>
      <c r="E169" s="262"/>
      <c r="F169" s="160"/>
      <c r="G169" s="161">
        <f t="shared" ref="G169:G173" si="329">E169*F169</f>
        <v>0</v>
      </c>
      <c r="H169" s="262"/>
      <c r="I169" s="160"/>
      <c r="J169" s="161">
        <f t="shared" ref="J169:J173" si="330">H169*I169</f>
        <v>0</v>
      </c>
      <c r="K169" s="159"/>
      <c r="L169" s="160"/>
      <c r="M169" s="161">
        <f t="shared" ref="M169:M173" si="331">K169*L169</f>
        <v>0</v>
      </c>
      <c r="N169" s="159"/>
      <c r="O169" s="160"/>
      <c r="P169" s="161">
        <f t="shared" ref="P169:P173" si="332">N169*O169</f>
        <v>0</v>
      </c>
      <c r="Q169" s="159"/>
      <c r="R169" s="160"/>
      <c r="S169" s="161">
        <f t="shared" ref="S169:S173" si="333">Q169*R169</f>
        <v>0</v>
      </c>
      <c r="T169" s="159"/>
      <c r="U169" s="160"/>
      <c r="V169" s="263">
        <f t="shared" ref="V169:V173" si="334">T169*U169</f>
        <v>0</v>
      </c>
      <c r="W169" s="264">
        <f t="shared" ref="W169:W173" si="335">G169+M169+S169</f>
        <v>0</v>
      </c>
      <c r="X169" s="231">
        <f t="shared" ref="X169:X173" si="336">J169+P169+V169</f>
        <v>0</v>
      </c>
      <c r="Y169" s="231">
        <f t="shared" ref="Y169:Y174" si="337">W169-X169</f>
        <v>0</v>
      </c>
      <c r="Z169" s="232" t="e">
        <f t="shared" ref="Z169:Z174" si="338">Y169/W169</f>
        <v>#DIV/0!</v>
      </c>
      <c r="AA169" s="265"/>
      <c r="AB169" s="131"/>
      <c r="AC169" s="131"/>
      <c r="AD169" s="131"/>
      <c r="AE169" s="131"/>
      <c r="AF169" s="131"/>
      <c r="AG169" s="131"/>
    </row>
    <row r="170" spans="1:33" ht="30" customHeight="1" x14ac:dyDescent="0.25">
      <c r="A170" s="119" t="s">
        <v>77</v>
      </c>
      <c r="B170" s="256">
        <v>43871</v>
      </c>
      <c r="C170" s="261" t="s">
        <v>256</v>
      </c>
      <c r="D170" s="257"/>
      <c r="E170" s="258"/>
      <c r="F170" s="124"/>
      <c r="G170" s="125">
        <f t="shared" si="329"/>
        <v>0</v>
      </c>
      <c r="H170" s="258"/>
      <c r="I170" s="124"/>
      <c r="J170" s="125">
        <f t="shared" si="330"/>
        <v>0</v>
      </c>
      <c r="K170" s="123"/>
      <c r="L170" s="124"/>
      <c r="M170" s="125">
        <f t="shared" si="331"/>
        <v>0</v>
      </c>
      <c r="N170" s="123"/>
      <c r="O170" s="124"/>
      <c r="P170" s="125">
        <f t="shared" si="332"/>
        <v>0</v>
      </c>
      <c r="Q170" s="123"/>
      <c r="R170" s="124"/>
      <c r="S170" s="125">
        <f t="shared" si="333"/>
        <v>0</v>
      </c>
      <c r="T170" s="123"/>
      <c r="U170" s="124"/>
      <c r="V170" s="229">
        <f t="shared" si="334"/>
        <v>0</v>
      </c>
      <c r="W170" s="234">
        <f t="shared" si="335"/>
        <v>0</v>
      </c>
      <c r="X170" s="127">
        <f t="shared" si="336"/>
        <v>0</v>
      </c>
      <c r="Y170" s="127">
        <f t="shared" si="337"/>
        <v>0</v>
      </c>
      <c r="Z170" s="128" t="e">
        <f t="shared" si="338"/>
        <v>#DIV/0!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19" t="s">
        <v>77</v>
      </c>
      <c r="B171" s="256">
        <v>43900</v>
      </c>
      <c r="C171" s="261" t="s">
        <v>256</v>
      </c>
      <c r="D171" s="257"/>
      <c r="E171" s="258"/>
      <c r="F171" s="124"/>
      <c r="G171" s="125">
        <f t="shared" si="329"/>
        <v>0</v>
      </c>
      <c r="H171" s="258"/>
      <c r="I171" s="124"/>
      <c r="J171" s="125">
        <f t="shared" si="330"/>
        <v>0</v>
      </c>
      <c r="K171" s="123"/>
      <c r="L171" s="124"/>
      <c r="M171" s="125">
        <f t="shared" si="331"/>
        <v>0</v>
      </c>
      <c r="N171" s="123"/>
      <c r="O171" s="124"/>
      <c r="P171" s="125">
        <f t="shared" si="332"/>
        <v>0</v>
      </c>
      <c r="Q171" s="123"/>
      <c r="R171" s="124"/>
      <c r="S171" s="125">
        <f t="shared" si="333"/>
        <v>0</v>
      </c>
      <c r="T171" s="123"/>
      <c r="U171" s="124"/>
      <c r="V171" s="229">
        <f t="shared" si="334"/>
        <v>0</v>
      </c>
      <c r="W171" s="234">
        <f t="shared" si="335"/>
        <v>0</v>
      </c>
      <c r="X171" s="127">
        <f t="shared" si="336"/>
        <v>0</v>
      </c>
      <c r="Y171" s="127">
        <f t="shared" si="337"/>
        <v>0</v>
      </c>
      <c r="Z171" s="128" t="e">
        <f t="shared" si="338"/>
        <v>#DIV/0!</v>
      </c>
      <c r="AA171" s="129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32" t="s">
        <v>77</v>
      </c>
      <c r="B172" s="266">
        <v>43931</v>
      </c>
      <c r="C172" s="163" t="s">
        <v>257</v>
      </c>
      <c r="D172" s="259" t="s">
        <v>80</v>
      </c>
      <c r="E172" s="260"/>
      <c r="F172" s="136"/>
      <c r="G172" s="125">
        <f t="shared" si="329"/>
        <v>0</v>
      </c>
      <c r="H172" s="260"/>
      <c r="I172" s="136"/>
      <c r="J172" s="125">
        <f t="shared" si="330"/>
        <v>0</v>
      </c>
      <c r="K172" s="135"/>
      <c r="L172" s="136"/>
      <c r="M172" s="137">
        <f t="shared" si="331"/>
        <v>0</v>
      </c>
      <c r="N172" s="135"/>
      <c r="O172" s="136"/>
      <c r="P172" s="137">
        <f t="shared" si="332"/>
        <v>0</v>
      </c>
      <c r="Q172" s="135"/>
      <c r="R172" s="136"/>
      <c r="S172" s="137">
        <f t="shared" si="333"/>
        <v>0</v>
      </c>
      <c r="T172" s="135"/>
      <c r="U172" s="136"/>
      <c r="V172" s="236">
        <f t="shared" si="334"/>
        <v>0</v>
      </c>
      <c r="W172" s="267">
        <f t="shared" si="335"/>
        <v>0</v>
      </c>
      <c r="X172" s="127">
        <f t="shared" si="336"/>
        <v>0</v>
      </c>
      <c r="Y172" s="127">
        <f t="shared" si="337"/>
        <v>0</v>
      </c>
      <c r="Z172" s="128" t="e">
        <f t="shared" si="338"/>
        <v>#DIV/0!</v>
      </c>
      <c r="AA172" s="220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32" t="s">
        <v>77</v>
      </c>
      <c r="B173" s="268">
        <v>43961</v>
      </c>
      <c r="C173" s="235" t="s">
        <v>258</v>
      </c>
      <c r="D173" s="269"/>
      <c r="E173" s="135"/>
      <c r="F173" s="136">
        <v>0.22</v>
      </c>
      <c r="G173" s="137">
        <f t="shared" si="329"/>
        <v>0</v>
      </c>
      <c r="H173" s="135"/>
      <c r="I173" s="136">
        <v>0.22</v>
      </c>
      <c r="J173" s="137">
        <f t="shared" si="330"/>
        <v>0</v>
      </c>
      <c r="K173" s="135"/>
      <c r="L173" s="136">
        <v>0.22</v>
      </c>
      <c r="M173" s="137">
        <f t="shared" si="331"/>
        <v>0</v>
      </c>
      <c r="N173" s="135"/>
      <c r="O173" s="136">
        <v>0.22</v>
      </c>
      <c r="P173" s="137">
        <f t="shared" si="332"/>
        <v>0</v>
      </c>
      <c r="Q173" s="135"/>
      <c r="R173" s="136">
        <v>0.22</v>
      </c>
      <c r="S173" s="137">
        <f t="shared" si="333"/>
        <v>0</v>
      </c>
      <c r="T173" s="135"/>
      <c r="U173" s="136">
        <v>0.22</v>
      </c>
      <c r="V173" s="236">
        <f t="shared" si="334"/>
        <v>0</v>
      </c>
      <c r="W173" s="237">
        <f t="shared" si="335"/>
        <v>0</v>
      </c>
      <c r="X173" s="238">
        <f t="shared" si="336"/>
        <v>0</v>
      </c>
      <c r="Y173" s="238">
        <f t="shared" si="337"/>
        <v>0</v>
      </c>
      <c r="Z173" s="239" t="e">
        <f t="shared" si="338"/>
        <v>#DIV/0!</v>
      </c>
      <c r="AA173" s="270"/>
      <c r="AB173" s="7"/>
      <c r="AC173" s="7"/>
      <c r="AD173" s="7"/>
      <c r="AE173" s="7"/>
      <c r="AF173" s="7"/>
      <c r="AG173" s="7"/>
    </row>
    <row r="174" spans="1:33" ht="30" customHeight="1" x14ac:dyDescent="0.25">
      <c r="A174" s="166" t="s">
        <v>259</v>
      </c>
      <c r="B174" s="167"/>
      <c r="C174" s="168"/>
      <c r="D174" s="169"/>
      <c r="E174" s="173">
        <f>SUM(E169:E172)</f>
        <v>0</v>
      </c>
      <c r="F174" s="189"/>
      <c r="G174" s="172">
        <f>SUM(G169:G173)</f>
        <v>0</v>
      </c>
      <c r="H174" s="173">
        <f>SUM(H169:H172)</f>
        <v>0</v>
      </c>
      <c r="I174" s="189"/>
      <c r="J174" s="172">
        <f>SUM(J169:J173)</f>
        <v>0</v>
      </c>
      <c r="K174" s="190">
        <f>SUM(K169:K172)</f>
        <v>0</v>
      </c>
      <c r="L174" s="189"/>
      <c r="M174" s="172">
        <f>SUM(M169:M173)</f>
        <v>0</v>
      </c>
      <c r="N174" s="190">
        <f>SUM(N169:N172)</f>
        <v>0</v>
      </c>
      <c r="O174" s="189"/>
      <c r="P174" s="172">
        <f>SUM(P169:P173)</f>
        <v>0</v>
      </c>
      <c r="Q174" s="190">
        <f>SUM(Q169:Q172)</f>
        <v>0</v>
      </c>
      <c r="R174" s="189"/>
      <c r="S174" s="172">
        <f>SUM(S169:S173)</f>
        <v>0</v>
      </c>
      <c r="T174" s="190">
        <f>SUM(T169:T172)</f>
        <v>0</v>
      </c>
      <c r="U174" s="189"/>
      <c r="V174" s="174">
        <f t="shared" ref="V174:X174" si="339">SUM(V169:V173)</f>
        <v>0</v>
      </c>
      <c r="W174" s="224">
        <f t="shared" si="339"/>
        <v>0</v>
      </c>
      <c r="X174" s="225">
        <f t="shared" si="339"/>
        <v>0</v>
      </c>
      <c r="Y174" s="225">
        <f t="shared" si="337"/>
        <v>0</v>
      </c>
      <c r="Z174" s="225" t="e">
        <f t="shared" si="338"/>
        <v>#DIV/0!</v>
      </c>
      <c r="AA174" s="226"/>
      <c r="AB174" s="7"/>
      <c r="AC174" s="7"/>
      <c r="AD174" s="7"/>
      <c r="AE174" s="7"/>
      <c r="AF174" s="7"/>
      <c r="AG174" s="7"/>
    </row>
    <row r="175" spans="1:33" ht="30" customHeight="1" x14ac:dyDescent="0.25">
      <c r="A175" s="178" t="s">
        <v>72</v>
      </c>
      <c r="B175" s="208">
        <v>11</v>
      </c>
      <c r="C175" s="180" t="s">
        <v>260</v>
      </c>
      <c r="D175" s="181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227"/>
      <c r="X175" s="227"/>
      <c r="Y175" s="182"/>
      <c r="Z175" s="227"/>
      <c r="AA175" s="228"/>
      <c r="AB175" s="7"/>
      <c r="AC175" s="7"/>
      <c r="AD175" s="7"/>
      <c r="AE175" s="7"/>
      <c r="AF175" s="7"/>
      <c r="AG175" s="7"/>
    </row>
    <row r="176" spans="1:33" ht="30" customHeight="1" x14ac:dyDescent="0.25">
      <c r="A176" s="271" t="s">
        <v>77</v>
      </c>
      <c r="B176" s="256">
        <v>43841</v>
      </c>
      <c r="C176" s="261" t="s">
        <v>261</v>
      </c>
      <c r="D176" s="158" t="s">
        <v>112</v>
      </c>
      <c r="E176" s="159"/>
      <c r="F176" s="160"/>
      <c r="G176" s="161">
        <f t="shared" ref="G176:G177" si="340">E176*F176</f>
        <v>0</v>
      </c>
      <c r="H176" s="159"/>
      <c r="I176" s="160"/>
      <c r="J176" s="161">
        <f t="shared" ref="J176:J177" si="341">H176*I176</f>
        <v>0</v>
      </c>
      <c r="K176" s="159"/>
      <c r="L176" s="160"/>
      <c r="M176" s="161">
        <f t="shared" ref="M176:M177" si="342">K176*L176</f>
        <v>0</v>
      </c>
      <c r="N176" s="159"/>
      <c r="O176" s="160"/>
      <c r="P176" s="161">
        <f t="shared" ref="P176:P177" si="343">N176*O176</f>
        <v>0</v>
      </c>
      <c r="Q176" s="159"/>
      <c r="R176" s="160"/>
      <c r="S176" s="161">
        <f t="shared" ref="S176:S177" si="344">Q176*R176</f>
        <v>0</v>
      </c>
      <c r="T176" s="159"/>
      <c r="U176" s="160"/>
      <c r="V176" s="263">
        <f t="shared" ref="V176:V177" si="345">T176*U176</f>
        <v>0</v>
      </c>
      <c r="W176" s="264">
        <f t="shared" ref="W176:W177" si="346">G176+M176+S176</f>
        <v>0</v>
      </c>
      <c r="X176" s="231">
        <f t="shared" ref="X176:X177" si="347">J176+P176+V176</f>
        <v>0</v>
      </c>
      <c r="Y176" s="231">
        <f t="shared" ref="Y176:Y178" si="348">W176-X176</f>
        <v>0</v>
      </c>
      <c r="Z176" s="232" t="e">
        <f t="shared" ref="Z176:Z178" si="349">Y176/W176</f>
        <v>#DIV/0!</v>
      </c>
      <c r="AA176" s="265"/>
      <c r="AB176" s="131"/>
      <c r="AC176" s="131"/>
      <c r="AD176" s="131"/>
      <c r="AE176" s="131"/>
      <c r="AF176" s="131"/>
      <c r="AG176" s="131"/>
    </row>
    <row r="177" spans="1:33" ht="30" customHeight="1" x14ac:dyDescent="0.25">
      <c r="A177" s="272" t="s">
        <v>77</v>
      </c>
      <c r="B177" s="256">
        <v>43872</v>
      </c>
      <c r="C177" s="163" t="s">
        <v>261</v>
      </c>
      <c r="D177" s="134" t="s">
        <v>112</v>
      </c>
      <c r="E177" s="135"/>
      <c r="F177" s="136"/>
      <c r="G177" s="125">
        <f t="shared" si="340"/>
        <v>0</v>
      </c>
      <c r="H177" s="135"/>
      <c r="I177" s="136"/>
      <c r="J177" s="125">
        <f t="shared" si="341"/>
        <v>0</v>
      </c>
      <c r="K177" s="135"/>
      <c r="L177" s="136"/>
      <c r="M177" s="137">
        <f t="shared" si="342"/>
        <v>0</v>
      </c>
      <c r="N177" s="135"/>
      <c r="O177" s="136"/>
      <c r="P177" s="137">
        <f t="shared" si="343"/>
        <v>0</v>
      </c>
      <c r="Q177" s="135"/>
      <c r="R177" s="136"/>
      <c r="S177" s="137">
        <f t="shared" si="344"/>
        <v>0</v>
      </c>
      <c r="T177" s="135"/>
      <c r="U177" s="136"/>
      <c r="V177" s="236">
        <f t="shared" si="345"/>
        <v>0</v>
      </c>
      <c r="W177" s="273">
        <f t="shared" si="346"/>
        <v>0</v>
      </c>
      <c r="X177" s="238">
        <f t="shared" si="347"/>
        <v>0</v>
      </c>
      <c r="Y177" s="238">
        <f t="shared" si="348"/>
        <v>0</v>
      </c>
      <c r="Z177" s="239" t="e">
        <f t="shared" si="349"/>
        <v>#DIV/0!</v>
      </c>
      <c r="AA177" s="270"/>
      <c r="AB177" s="130"/>
      <c r="AC177" s="131"/>
      <c r="AD177" s="131"/>
      <c r="AE177" s="131"/>
      <c r="AF177" s="131"/>
      <c r="AG177" s="131"/>
    </row>
    <row r="178" spans="1:33" ht="30" customHeight="1" x14ac:dyDescent="0.25">
      <c r="A178" s="398" t="s">
        <v>262</v>
      </c>
      <c r="B178" s="399"/>
      <c r="C178" s="399"/>
      <c r="D178" s="400"/>
      <c r="E178" s="173">
        <f>SUM(E176:E177)</f>
        <v>0</v>
      </c>
      <c r="F178" s="189"/>
      <c r="G178" s="172">
        <f t="shared" ref="G178:H178" si="350">SUM(G176:G177)</f>
        <v>0</v>
      </c>
      <c r="H178" s="173">
        <f t="shared" si="350"/>
        <v>0</v>
      </c>
      <c r="I178" s="189"/>
      <c r="J178" s="172">
        <f t="shared" ref="J178:K178" si="351">SUM(J176:J177)</f>
        <v>0</v>
      </c>
      <c r="K178" s="190">
        <f t="shared" si="351"/>
        <v>0</v>
      </c>
      <c r="L178" s="189"/>
      <c r="M178" s="172">
        <f t="shared" ref="M178:N178" si="352">SUM(M176:M177)</f>
        <v>0</v>
      </c>
      <c r="N178" s="190">
        <f t="shared" si="352"/>
        <v>0</v>
      </c>
      <c r="O178" s="189"/>
      <c r="P178" s="172">
        <f t="shared" ref="P178:Q178" si="353">SUM(P176:P177)</f>
        <v>0</v>
      </c>
      <c r="Q178" s="190">
        <f t="shared" si="353"/>
        <v>0</v>
      </c>
      <c r="R178" s="189"/>
      <c r="S178" s="172">
        <f t="shared" ref="S178:T178" si="354">SUM(S176:S177)</f>
        <v>0</v>
      </c>
      <c r="T178" s="190">
        <f t="shared" si="354"/>
        <v>0</v>
      </c>
      <c r="U178" s="189"/>
      <c r="V178" s="174">
        <f t="shared" ref="V178:X178" si="355">SUM(V176:V177)</f>
        <v>0</v>
      </c>
      <c r="W178" s="224">
        <f t="shared" si="355"/>
        <v>0</v>
      </c>
      <c r="X178" s="225">
        <f t="shared" si="355"/>
        <v>0</v>
      </c>
      <c r="Y178" s="225">
        <f t="shared" si="348"/>
        <v>0</v>
      </c>
      <c r="Z178" s="225" t="e">
        <f t="shared" si="349"/>
        <v>#DIV/0!</v>
      </c>
      <c r="AA178" s="226"/>
      <c r="AB178" s="7"/>
      <c r="AC178" s="7"/>
      <c r="AD178" s="7"/>
      <c r="AE178" s="7"/>
      <c r="AF178" s="7"/>
      <c r="AG178" s="7"/>
    </row>
    <row r="179" spans="1:33" ht="30" customHeight="1" x14ac:dyDescent="0.25">
      <c r="A179" s="207" t="s">
        <v>72</v>
      </c>
      <c r="B179" s="208">
        <v>12</v>
      </c>
      <c r="C179" s="209" t="s">
        <v>263</v>
      </c>
      <c r="D179" s="274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227"/>
      <c r="X179" s="227"/>
      <c r="Y179" s="182"/>
      <c r="Z179" s="227"/>
      <c r="AA179" s="228"/>
      <c r="AB179" s="7"/>
      <c r="AC179" s="7"/>
      <c r="AD179" s="7"/>
      <c r="AE179" s="7"/>
      <c r="AF179" s="7"/>
      <c r="AG179" s="7"/>
    </row>
    <row r="180" spans="1:33" ht="30" customHeight="1" x14ac:dyDescent="0.25">
      <c r="A180" s="156" t="s">
        <v>77</v>
      </c>
      <c r="B180" s="275">
        <v>43842</v>
      </c>
      <c r="C180" s="276" t="s">
        <v>264</v>
      </c>
      <c r="D180" s="251" t="s">
        <v>265</v>
      </c>
      <c r="E180" s="262"/>
      <c r="F180" s="160"/>
      <c r="G180" s="161">
        <f t="shared" ref="G180:G183" si="356">E180*F180</f>
        <v>0</v>
      </c>
      <c r="H180" s="262"/>
      <c r="I180" s="160"/>
      <c r="J180" s="161">
        <f t="shared" ref="J180:J183" si="357">H180*I180</f>
        <v>0</v>
      </c>
      <c r="K180" s="159"/>
      <c r="L180" s="160"/>
      <c r="M180" s="161">
        <f t="shared" ref="M180:M183" si="358">K180*L180</f>
        <v>0</v>
      </c>
      <c r="N180" s="159"/>
      <c r="O180" s="160"/>
      <c r="P180" s="161">
        <f t="shared" ref="P180:P183" si="359">N180*O180</f>
        <v>0</v>
      </c>
      <c r="Q180" s="159"/>
      <c r="R180" s="160"/>
      <c r="S180" s="161">
        <f t="shared" ref="S180:S183" si="360">Q180*R180</f>
        <v>0</v>
      </c>
      <c r="T180" s="159"/>
      <c r="U180" s="160"/>
      <c r="V180" s="263">
        <f t="shared" ref="V180:V183" si="361">T180*U180</f>
        <v>0</v>
      </c>
      <c r="W180" s="264">
        <f t="shared" ref="W180:W183" si="362">G180+M180+S180</f>
        <v>0</v>
      </c>
      <c r="X180" s="231">
        <f t="shared" ref="X180:X183" si="363">J180+P180+V180</f>
        <v>0</v>
      </c>
      <c r="Y180" s="231">
        <f t="shared" ref="Y180:Y184" si="364">W180-X180</f>
        <v>0</v>
      </c>
      <c r="Z180" s="232" t="e">
        <f t="shared" ref="Z180:Z184" si="365">Y180/W180</f>
        <v>#DIV/0!</v>
      </c>
      <c r="AA180" s="277"/>
      <c r="AB180" s="130"/>
      <c r="AC180" s="131"/>
      <c r="AD180" s="131"/>
      <c r="AE180" s="131"/>
      <c r="AF180" s="131"/>
      <c r="AG180" s="131"/>
    </row>
    <row r="181" spans="1:33" ht="30" customHeight="1" x14ac:dyDescent="0.25">
      <c r="A181" s="119" t="s">
        <v>77</v>
      </c>
      <c r="B181" s="256">
        <v>43873</v>
      </c>
      <c r="C181" s="187" t="s">
        <v>266</v>
      </c>
      <c r="D181" s="257" t="s">
        <v>236</v>
      </c>
      <c r="E181" s="258"/>
      <c r="F181" s="124"/>
      <c r="G181" s="125">
        <f t="shared" si="356"/>
        <v>0</v>
      </c>
      <c r="H181" s="258"/>
      <c r="I181" s="124"/>
      <c r="J181" s="125">
        <f t="shared" si="357"/>
        <v>0</v>
      </c>
      <c r="K181" s="123"/>
      <c r="L181" s="124"/>
      <c r="M181" s="125">
        <f t="shared" si="358"/>
        <v>0</v>
      </c>
      <c r="N181" s="123"/>
      <c r="O181" s="124"/>
      <c r="P181" s="125">
        <f t="shared" si="359"/>
        <v>0</v>
      </c>
      <c r="Q181" s="123"/>
      <c r="R181" s="124"/>
      <c r="S181" s="125">
        <f t="shared" si="360"/>
        <v>0</v>
      </c>
      <c r="T181" s="123"/>
      <c r="U181" s="124"/>
      <c r="V181" s="229">
        <f t="shared" si="361"/>
        <v>0</v>
      </c>
      <c r="W181" s="278">
        <f t="shared" si="362"/>
        <v>0</v>
      </c>
      <c r="X181" s="127">
        <f t="shared" si="363"/>
        <v>0</v>
      </c>
      <c r="Y181" s="127">
        <f t="shared" si="364"/>
        <v>0</v>
      </c>
      <c r="Z181" s="128" t="e">
        <f t="shared" si="365"/>
        <v>#DIV/0!</v>
      </c>
      <c r="AA181" s="279"/>
      <c r="AB181" s="131"/>
      <c r="AC181" s="131"/>
      <c r="AD181" s="131"/>
      <c r="AE181" s="131"/>
      <c r="AF181" s="131"/>
      <c r="AG181" s="131"/>
    </row>
    <row r="182" spans="1:33" ht="30" customHeight="1" x14ac:dyDescent="0.25">
      <c r="A182" s="132" t="s">
        <v>77</v>
      </c>
      <c r="B182" s="266">
        <v>43902</v>
      </c>
      <c r="C182" s="163" t="s">
        <v>267</v>
      </c>
      <c r="D182" s="259" t="s">
        <v>236</v>
      </c>
      <c r="E182" s="260"/>
      <c r="F182" s="136"/>
      <c r="G182" s="137">
        <f t="shared" si="356"/>
        <v>0</v>
      </c>
      <c r="H182" s="260"/>
      <c r="I182" s="136"/>
      <c r="J182" s="137">
        <f t="shared" si="357"/>
        <v>0</v>
      </c>
      <c r="K182" s="135"/>
      <c r="L182" s="136"/>
      <c r="M182" s="137">
        <f t="shared" si="358"/>
        <v>0</v>
      </c>
      <c r="N182" s="135"/>
      <c r="O182" s="136"/>
      <c r="P182" s="137">
        <f t="shared" si="359"/>
        <v>0</v>
      </c>
      <c r="Q182" s="135"/>
      <c r="R182" s="136"/>
      <c r="S182" s="137">
        <f t="shared" si="360"/>
        <v>0</v>
      </c>
      <c r="T182" s="135"/>
      <c r="U182" s="136"/>
      <c r="V182" s="236">
        <f t="shared" si="361"/>
        <v>0</v>
      </c>
      <c r="W182" s="267">
        <f t="shared" si="362"/>
        <v>0</v>
      </c>
      <c r="X182" s="127">
        <f t="shared" si="363"/>
        <v>0</v>
      </c>
      <c r="Y182" s="127">
        <f t="shared" si="364"/>
        <v>0</v>
      </c>
      <c r="Z182" s="128" t="e">
        <f t="shared" si="365"/>
        <v>#DIV/0!</v>
      </c>
      <c r="AA182" s="280"/>
      <c r="AB182" s="131"/>
      <c r="AC182" s="131"/>
      <c r="AD182" s="131"/>
      <c r="AE182" s="131"/>
      <c r="AF182" s="131"/>
      <c r="AG182" s="131"/>
    </row>
    <row r="183" spans="1:33" ht="30" customHeight="1" x14ac:dyDescent="0.25">
      <c r="A183" s="132" t="s">
        <v>77</v>
      </c>
      <c r="B183" s="266">
        <v>43933</v>
      </c>
      <c r="C183" s="235" t="s">
        <v>268</v>
      </c>
      <c r="D183" s="269"/>
      <c r="E183" s="260"/>
      <c r="F183" s="136">
        <v>0.22</v>
      </c>
      <c r="G183" s="137">
        <f t="shared" si="356"/>
        <v>0</v>
      </c>
      <c r="H183" s="260"/>
      <c r="I183" s="136">
        <v>0.22</v>
      </c>
      <c r="J183" s="137">
        <f t="shared" si="357"/>
        <v>0</v>
      </c>
      <c r="K183" s="135"/>
      <c r="L183" s="136">
        <v>0.22</v>
      </c>
      <c r="M183" s="137">
        <f t="shared" si="358"/>
        <v>0</v>
      </c>
      <c r="N183" s="135"/>
      <c r="O183" s="136">
        <v>0.22</v>
      </c>
      <c r="P183" s="137">
        <f t="shared" si="359"/>
        <v>0</v>
      </c>
      <c r="Q183" s="135"/>
      <c r="R183" s="136">
        <v>0.22</v>
      </c>
      <c r="S183" s="137">
        <f t="shared" si="360"/>
        <v>0</v>
      </c>
      <c r="T183" s="135"/>
      <c r="U183" s="136">
        <v>0.22</v>
      </c>
      <c r="V183" s="236">
        <f t="shared" si="361"/>
        <v>0</v>
      </c>
      <c r="W183" s="237">
        <f t="shared" si="362"/>
        <v>0</v>
      </c>
      <c r="X183" s="238">
        <f t="shared" si="363"/>
        <v>0</v>
      </c>
      <c r="Y183" s="238">
        <f t="shared" si="364"/>
        <v>0</v>
      </c>
      <c r="Z183" s="239" t="e">
        <f t="shared" si="365"/>
        <v>#DIV/0!</v>
      </c>
      <c r="AA183" s="152"/>
      <c r="AB183" s="7"/>
      <c r="AC183" s="7"/>
      <c r="AD183" s="7"/>
      <c r="AE183" s="7"/>
      <c r="AF183" s="7"/>
      <c r="AG183" s="7"/>
    </row>
    <row r="184" spans="1:33" ht="30" customHeight="1" x14ac:dyDescent="0.25">
      <c r="A184" s="166" t="s">
        <v>269</v>
      </c>
      <c r="B184" s="167"/>
      <c r="C184" s="168"/>
      <c r="D184" s="281"/>
      <c r="E184" s="173">
        <f>SUM(E180:E182)</f>
        <v>0</v>
      </c>
      <c r="F184" s="189"/>
      <c r="G184" s="172">
        <f>SUM(G180:G183)</f>
        <v>0</v>
      </c>
      <c r="H184" s="173">
        <f>SUM(H180:H182)</f>
        <v>0</v>
      </c>
      <c r="I184" s="189"/>
      <c r="J184" s="172">
        <f>SUM(J180:J183)</f>
        <v>0</v>
      </c>
      <c r="K184" s="190">
        <f>SUM(K180:K182)</f>
        <v>0</v>
      </c>
      <c r="L184" s="189"/>
      <c r="M184" s="172">
        <f>SUM(M180:M183)</f>
        <v>0</v>
      </c>
      <c r="N184" s="190">
        <f>SUM(N180:N182)</f>
        <v>0</v>
      </c>
      <c r="O184" s="189"/>
      <c r="P184" s="172">
        <f>SUM(P180:P183)</f>
        <v>0</v>
      </c>
      <c r="Q184" s="190">
        <f>SUM(Q180:Q182)</f>
        <v>0</v>
      </c>
      <c r="R184" s="189"/>
      <c r="S184" s="172">
        <f>SUM(S180:S183)</f>
        <v>0</v>
      </c>
      <c r="T184" s="190">
        <f>SUM(T180:T182)</f>
        <v>0</v>
      </c>
      <c r="U184" s="189"/>
      <c r="V184" s="174">
        <f t="shared" ref="V184:X184" si="366">SUM(V180:V183)</f>
        <v>0</v>
      </c>
      <c r="W184" s="224">
        <f t="shared" si="366"/>
        <v>0</v>
      </c>
      <c r="X184" s="225">
        <f t="shared" si="366"/>
        <v>0</v>
      </c>
      <c r="Y184" s="225">
        <f t="shared" si="364"/>
        <v>0</v>
      </c>
      <c r="Z184" s="225" t="e">
        <f t="shared" si="365"/>
        <v>#DIV/0!</v>
      </c>
      <c r="AA184" s="226"/>
      <c r="AB184" s="7"/>
      <c r="AC184" s="7"/>
      <c r="AD184" s="7"/>
      <c r="AE184" s="7"/>
      <c r="AF184" s="7"/>
      <c r="AG184" s="7"/>
    </row>
    <row r="185" spans="1:33" ht="30" customHeight="1" x14ac:dyDescent="0.25">
      <c r="A185" s="207" t="s">
        <v>72</v>
      </c>
      <c r="B185" s="282">
        <v>13</v>
      </c>
      <c r="C185" s="209" t="s">
        <v>270</v>
      </c>
      <c r="D185" s="104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227"/>
      <c r="X185" s="227"/>
      <c r="Y185" s="182"/>
      <c r="Z185" s="227"/>
      <c r="AA185" s="228"/>
      <c r="AB185" s="6"/>
      <c r="AC185" s="7"/>
      <c r="AD185" s="7"/>
      <c r="AE185" s="7"/>
      <c r="AF185" s="7"/>
      <c r="AG185" s="7"/>
    </row>
    <row r="186" spans="1:33" ht="30" customHeight="1" x14ac:dyDescent="0.25">
      <c r="A186" s="108" t="s">
        <v>74</v>
      </c>
      <c r="B186" s="155" t="s">
        <v>271</v>
      </c>
      <c r="C186" s="283" t="s">
        <v>272</v>
      </c>
      <c r="D186" s="141"/>
      <c r="E186" s="142">
        <f>SUM(E187:E189)</f>
        <v>0</v>
      </c>
      <c r="F186" s="143"/>
      <c r="G186" s="144">
        <f>SUM(G187:G190)</f>
        <v>0</v>
      </c>
      <c r="H186" s="142">
        <f>SUM(H187:H189)</f>
        <v>0</v>
      </c>
      <c r="I186" s="143"/>
      <c r="J186" s="144">
        <f>SUM(J187:J190)</f>
        <v>0</v>
      </c>
      <c r="K186" s="142">
        <f>SUM(K187:K189)</f>
        <v>0</v>
      </c>
      <c r="L186" s="143"/>
      <c r="M186" s="144">
        <f>SUM(M187:M190)</f>
        <v>0</v>
      </c>
      <c r="N186" s="142">
        <f>SUM(N187:N189)</f>
        <v>0</v>
      </c>
      <c r="O186" s="143"/>
      <c r="P186" s="144">
        <f>SUM(P187:P190)</f>
        <v>0</v>
      </c>
      <c r="Q186" s="142">
        <f>SUM(Q187:Q189)</f>
        <v>0</v>
      </c>
      <c r="R186" s="143"/>
      <c r="S186" s="144">
        <f>SUM(S187:S190)</f>
        <v>0</v>
      </c>
      <c r="T186" s="142">
        <f>SUM(T187:T189)</f>
        <v>0</v>
      </c>
      <c r="U186" s="143"/>
      <c r="V186" s="284">
        <f t="shared" ref="V186:X186" si="367">SUM(V187:V190)</f>
        <v>0</v>
      </c>
      <c r="W186" s="285">
        <f t="shared" si="367"/>
        <v>0</v>
      </c>
      <c r="X186" s="144">
        <f t="shared" si="367"/>
        <v>0</v>
      </c>
      <c r="Y186" s="144">
        <f t="shared" ref="Y186:Y209" si="368">W186-X186</f>
        <v>0</v>
      </c>
      <c r="Z186" s="144" t="e">
        <f t="shared" ref="Z186:Z210" si="369">Y186/W186</f>
        <v>#DIV/0!</v>
      </c>
      <c r="AA186" s="146"/>
      <c r="AB186" s="118"/>
      <c r="AC186" s="118"/>
      <c r="AD186" s="118"/>
      <c r="AE186" s="118"/>
      <c r="AF186" s="118"/>
      <c r="AG186" s="118"/>
    </row>
    <row r="187" spans="1:33" ht="30" customHeight="1" x14ac:dyDescent="0.25">
      <c r="A187" s="119" t="s">
        <v>77</v>
      </c>
      <c r="B187" s="120" t="s">
        <v>273</v>
      </c>
      <c r="C187" s="286" t="s">
        <v>274</v>
      </c>
      <c r="D187" s="122" t="s">
        <v>142</v>
      </c>
      <c r="E187" s="123"/>
      <c r="F187" s="124"/>
      <c r="G187" s="125">
        <f t="shared" ref="G187:G190" si="370">E187*F187</f>
        <v>0</v>
      </c>
      <c r="H187" s="123"/>
      <c r="I187" s="124"/>
      <c r="J187" s="125">
        <f t="shared" ref="J187:J190" si="371">H187*I187</f>
        <v>0</v>
      </c>
      <c r="K187" s="123"/>
      <c r="L187" s="124"/>
      <c r="M187" s="125">
        <f t="shared" ref="M187:M190" si="372">K187*L187</f>
        <v>0</v>
      </c>
      <c r="N187" s="123"/>
      <c r="O187" s="124"/>
      <c r="P187" s="125">
        <f t="shared" ref="P187:P190" si="373">N187*O187</f>
        <v>0</v>
      </c>
      <c r="Q187" s="123"/>
      <c r="R187" s="124"/>
      <c r="S187" s="125">
        <f t="shared" ref="S187:S190" si="374">Q187*R187</f>
        <v>0</v>
      </c>
      <c r="T187" s="123"/>
      <c r="U187" s="124"/>
      <c r="V187" s="229">
        <f t="shared" ref="V187:V190" si="375">T187*U187</f>
        <v>0</v>
      </c>
      <c r="W187" s="234">
        <f t="shared" ref="W187:W190" si="376">G187+M187+S187</f>
        <v>0</v>
      </c>
      <c r="X187" s="127">
        <f t="shared" ref="X187:X190" si="377">J187+P187+V187</f>
        <v>0</v>
      </c>
      <c r="Y187" s="127">
        <f t="shared" si="368"/>
        <v>0</v>
      </c>
      <c r="Z187" s="128" t="e">
        <f t="shared" si="369"/>
        <v>#DIV/0!</v>
      </c>
      <c r="AA187" s="129"/>
      <c r="AB187" s="131"/>
      <c r="AC187" s="131"/>
      <c r="AD187" s="131"/>
      <c r="AE187" s="131"/>
      <c r="AF187" s="131"/>
      <c r="AG187" s="131"/>
    </row>
    <row r="188" spans="1:33" ht="30" customHeight="1" x14ac:dyDescent="0.25">
      <c r="A188" s="119" t="s">
        <v>77</v>
      </c>
      <c r="B188" s="120" t="s">
        <v>275</v>
      </c>
      <c r="C188" s="287" t="s">
        <v>276</v>
      </c>
      <c r="D188" s="122" t="s">
        <v>142</v>
      </c>
      <c r="E188" s="123"/>
      <c r="F188" s="124"/>
      <c r="G188" s="125">
        <f t="shared" si="370"/>
        <v>0</v>
      </c>
      <c r="H188" s="123"/>
      <c r="I188" s="124"/>
      <c r="J188" s="125">
        <f t="shared" si="371"/>
        <v>0</v>
      </c>
      <c r="K188" s="123"/>
      <c r="L188" s="124"/>
      <c r="M188" s="125">
        <f t="shared" si="372"/>
        <v>0</v>
      </c>
      <c r="N188" s="123"/>
      <c r="O188" s="124"/>
      <c r="P188" s="125">
        <f t="shared" si="373"/>
        <v>0</v>
      </c>
      <c r="Q188" s="123"/>
      <c r="R188" s="124"/>
      <c r="S188" s="125">
        <f t="shared" si="374"/>
        <v>0</v>
      </c>
      <c r="T188" s="123"/>
      <c r="U188" s="124"/>
      <c r="V188" s="229">
        <f t="shared" si="375"/>
        <v>0</v>
      </c>
      <c r="W188" s="234">
        <f t="shared" si="376"/>
        <v>0</v>
      </c>
      <c r="X188" s="127">
        <f t="shared" si="377"/>
        <v>0</v>
      </c>
      <c r="Y188" s="127">
        <f t="shared" si="368"/>
        <v>0</v>
      </c>
      <c r="Z188" s="128" t="e">
        <f t="shared" si="369"/>
        <v>#DIV/0!</v>
      </c>
      <c r="AA188" s="129"/>
      <c r="AB188" s="131"/>
      <c r="AC188" s="131"/>
      <c r="AD188" s="131"/>
      <c r="AE188" s="131"/>
      <c r="AF188" s="131"/>
      <c r="AG188" s="131"/>
    </row>
    <row r="189" spans="1:33" ht="30" customHeight="1" x14ac:dyDescent="0.25">
      <c r="A189" s="119" t="s">
        <v>77</v>
      </c>
      <c r="B189" s="120" t="s">
        <v>277</v>
      </c>
      <c r="C189" s="287" t="s">
        <v>278</v>
      </c>
      <c r="D189" s="122" t="s">
        <v>142</v>
      </c>
      <c r="E189" s="123"/>
      <c r="F189" s="124"/>
      <c r="G189" s="125">
        <f t="shared" si="370"/>
        <v>0</v>
      </c>
      <c r="H189" s="123"/>
      <c r="I189" s="124"/>
      <c r="J189" s="125">
        <f t="shared" si="371"/>
        <v>0</v>
      </c>
      <c r="K189" s="123"/>
      <c r="L189" s="124"/>
      <c r="M189" s="125">
        <f t="shared" si="372"/>
        <v>0</v>
      </c>
      <c r="N189" s="123"/>
      <c r="O189" s="124"/>
      <c r="P189" s="125">
        <f t="shared" si="373"/>
        <v>0</v>
      </c>
      <c r="Q189" s="123"/>
      <c r="R189" s="124"/>
      <c r="S189" s="125">
        <f t="shared" si="374"/>
        <v>0</v>
      </c>
      <c r="T189" s="123"/>
      <c r="U189" s="124"/>
      <c r="V189" s="229">
        <f t="shared" si="375"/>
        <v>0</v>
      </c>
      <c r="W189" s="234">
        <f t="shared" si="376"/>
        <v>0</v>
      </c>
      <c r="X189" s="127">
        <f t="shared" si="377"/>
        <v>0</v>
      </c>
      <c r="Y189" s="127">
        <f t="shared" si="368"/>
        <v>0</v>
      </c>
      <c r="Z189" s="128" t="e">
        <f t="shared" si="369"/>
        <v>#DIV/0!</v>
      </c>
      <c r="AA189" s="129"/>
      <c r="AB189" s="131"/>
      <c r="AC189" s="131"/>
      <c r="AD189" s="131"/>
      <c r="AE189" s="131"/>
      <c r="AF189" s="131"/>
      <c r="AG189" s="131"/>
    </row>
    <row r="190" spans="1:33" ht="30" customHeight="1" x14ac:dyDescent="0.25">
      <c r="A190" s="147" t="s">
        <v>77</v>
      </c>
      <c r="B190" s="154" t="s">
        <v>279</v>
      </c>
      <c r="C190" s="287" t="s">
        <v>280</v>
      </c>
      <c r="D190" s="148"/>
      <c r="E190" s="149"/>
      <c r="F190" s="150">
        <v>0.22</v>
      </c>
      <c r="G190" s="151">
        <f t="shared" si="370"/>
        <v>0</v>
      </c>
      <c r="H190" s="149"/>
      <c r="I190" s="150">
        <v>0.22</v>
      </c>
      <c r="J190" s="151">
        <f t="shared" si="371"/>
        <v>0</v>
      </c>
      <c r="K190" s="149"/>
      <c r="L190" s="150">
        <v>0.22</v>
      </c>
      <c r="M190" s="151">
        <f t="shared" si="372"/>
        <v>0</v>
      </c>
      <c r="N190" s="149"/>
      <c r="O190" s="150">
        <v>0.22</v>
      </c>
      <c r="P190" s="151">
        <f t="shared" si="373"/>
        <v>0</v>
      </c>
      <c r="Q190" s="149"/>
      <c r="R190" s="150">
        <v>0.22</v>
      </c>
      <c r="S190" s="151">
        <f t="shared" si="374"/>
        <v>0</v>
      </c>
      <c r="T190" s="149"/>
      <c r="U190" s="150">
        <v>0.22</v>
      </c>
      <c r="V190" s="288">
        <f t="shared" si="375"/>
        <v>0</v>
      </c>
      <c r="W190" s="237">
        <f t="shared" si="376"/>
        <v>0</v>
      </c>
      <c r="X190" s="238">
        <f t="shared" si="377"/>
        <v>0</v>
      </c>
      <c r="Y190" s="238">
        <f t="shared" si="368"/>
        <v>0</v>
      </c>
      <c r="Z190" s="239" t="e">
        <f t="shared" si="369"/>
        <v>#DIV/0!</v>
      </c>
      <c r="AA190" s="152"/>
      <c r="AB190" s="131"/>
      <c r="AC190" s="131"/>
      <c r="AD190" s="131"/>
      <c r="AE190" s="131"/>
      <c r="AF190" s="131"/>
      <c r="AG190" s="131"/>
    </row>
    <row r="191" spans="1:33" ht="30" customHeight="1" x14ac:dyDescent="0.25">
      <c r="A191" s="289" t="s">
        <v>74</v>
      </c>
      <c r="B191" s="290" t="s">
        <v>281</v>
      </c>
      <c r="C191" s="222" t="s">
        <v>282</v>
      </c>
      <c r="D191" s="111"/>
      <c r="E191" s="112">
        <f>SUM(E192:E194)</f>
        <v>0</v>
      </c>
      <c r="F191" s="113"/>
      <c r="G191" s="114">
        <f>SUM(G192:G195)</f>
        <v>0</v>
      </c>
      <c r="H191" s="112">
        <f>SUM(H192:H194)</f>
        <v>0</v>
      </c>
      <c r="I191" s="113"/>
      <c r="J191" s="114">
        <f>SUM(J192:J195)</f>
        <v>0</v>
      </c>
      <c r="K191" s="112">
        <f>SUM(K192:K194)</f>
        <v>0</v>
      </c>
      <c r="L191" s="113"/>
      <c r="M191" s="114">
        <f>SUM(M192:M195)</f>
        <v>0</v>
      </c>
      <c r="N191" s="112">
        <f>SUM(N192:N194)</f>
        <v>0</v>
      </c>
      <c r="O191" s="113"/>
      <c r="P191" s="114">
        <f>SUM(P192:P195)</f>
        <v>0</v>
      </c>
      <c r="Q191" s="112">
        <f>SUM(Q192:Q194)</f>
        <v>0</v>
      </c>
      <c r="R191" s="113"/>
      <c r="S191" s="114">
        <f>SUM(S192:S195)</f>
        <v>0</v>
      </c>
      <c r="T191" s="112">
        <f>SUM(T192:T194)</f>
        <v>0</v>
      </c>
      <c r="U191" s="113"/>
      <c r="V191" s="114">
        <f t="shared" ref="V191:X191" si="378">SUM(V192:V195)</f>
        <v>0</v>
      </c>
      <c r="W191" s="114">
        <f t="shared" si="378"/>
        <v>0</v>
      </c>
      <c r="X191" s="114">
        <f t="shared" si="378"/>
        <v>0</v>
      </c>
      <c r="Y191" s="114">
        <f t="shared" si="368"/>
        <v>0</v>
      </c>
      <c r="Z191" s="114" t="e">
        <f t="shared" si="369"/>
        <v>#DIV/0!</v>
      </c>
      <c r="AA191" s="114"/>
      <c r="AB191" s="118"/>
      <c r="AC191" s="118"/>
      <c r="AD191" s="118"/>
      <c r="AE191" s="118"/>
      <c r="AF191" s="118"/>
      <c r="AG191" s="118"/>
    </row>
    <row r="192" spans="1:33" ht="30" customHeight="1" x14ac:dyDescent="0.25">
      <c r="A192" s="119" t="s">
        <v>77</v>
      </c>
      <c r="B192" s="120" t="s">
        <v>283</v>
      </c>
      <c r="C192" s="187" t="s">
        <v>284</v>
      </c>
      <c r="D192" s="122"/>
      <c r="E192" s="123"/>
      <c r="F192" s="124"/>
      <c r="G192" s="125">
        <f t="shared" ref="G192:G195" si="379">E192*F192</f>
        <v>0</v>
      </c>
      <c r="H192" s="123"/>
      <c r="I192" s="124"/>
      <c r="J192" s="125">
        <f t="shared" ref="J192:J195" si="380">H192*I192</f>
        <v>0</v>
      </c>
      <c r="K192" s="123"/>
      <c r="L192" s="124"/>
      <c r="M192" s="125">
        <f t="shared" ref="M192:M195" si="381">K192*L192</f>
        <v>0</v>
      </c>
      <c r="N192" s="123"/>
      <c r="O192" s="124"/>
      <c r="P192" s="125">
        <f t="shared" ref="P192:P195" si="382">N192*O192</f>
        <v>0</v>
      </c>
      <c r="Q192" s="123"/>
      <c r="R192" s="124"/>
      <c r="S192" s="125">
        <f t="shared" ref="S192:S195" si="383">Q192*R192</f>
        <v>0</v>
      </c>
      <c r="T192" s="123"/>
      <c r="U192" s="124"/>
      <c r="V192" s="125">
        <f t="shared" ref="V192:V195" si="384">T192*U192</f>
        <v>0</v>
      </c>
      <c r="W192" s="126">
        <f t="shared" ref="W192:W195" si="385">G192+M192+S192</f>
        <v>0</v>
      </c>
      <c r="X192" s="127">
        <f t="shared" ref="X192:X195" si="386">J192+P192+V192</f>
        <v>0</v>
      </c>
      <c r="Y192" s="127">
        <f t="shared" si="368"/>
        <v>0</v>
      </c>
      <c r="Z192" s="128" t="e">
        <f t="shared" si="369"/>
        <v>#DIV/0!</v>
      </c>
      <c r="AA192" s="129"/>
      <c r="AB192" s="131"/>
      <c r="AC192" s="131"/>
      <c r="AD192" s="131"/>
      <c r="AE192" s="131"/>
      <c r="AF192" s="131"/>
      <c r="AG192" s="131"/>
    </row>
    <row r="193" spans="1:33" ht="30" customHeight="1" x14ac:dyDescent="0.25">
      <c r="A193" s="119" t="s">
        <v>77</v>
      </c>
      <c r="B193" s="120" t="s">
        <v>285</v>
      </c>
      <c r="C193" s="187" t="s">
        <v>284</v>
      </c>
      <c r="D193" s="122"/>
      <c r="E193" s="123"/>
      <c r="F193" s="124"/>
      <c r="G193" s="125">
        <f t="shared" si="379"/>
        <v>0</v>
      </c>
      <c r="H193" s="123"/>
      <c r="I193" s="124"/>
      <c r="J193" s="125">
        <f t="shared" si="380"/>
        <v>0</v>
      </c>
      <c r="K193" s="123"/>
      <c r="L193" s="124"/>
      <c r="M193" s="125">
        <f t="shared" si="381"/>
        <v>0</v>
      </c>
      <c r="N193" s="123"/>
      <c r="O193" s="124"/>
      <c r="P193" s="125">
        <f t="shared" si="382"/>
        <v>0</v>
      </c>
      <c r="Q193" s="123"/>
      <c r="R193" s="124"/>
      <c r="S193" s="125">
        <f t="shared" si="383"/>
        <v>0</v>
      </c>
      <c r="T193" s="123"/>
      <c r="U193" s="124"/>
      <c r="V193" s="125">
        <f t="shared" si="384"/>
        <v>0</v>
      </c>
      <c r="W193" s="126">
        <f t="shared" si="385"/>
        <v>0</v>
      </c>
      <c r="X193" s="127">
        <f t="shared" si="386"/>
        <v>0</v>
      </c>
      <c r="Y193" s="127">
        <f t="shared" si="368"/>
        <v>0</v>
      </c>
      <c r="Z193" s="128" t="e">
        <f t="shared" si="369"/>
        <v>#DIV/0!</v>
      </c>
      <c r="AA193" s="129"/>
      <c r="AB193" s="131"/>
      <c r="AC193" s="131"/>
      <c r="AD193" s="131"/>
      <c r="AE193" s="131"/>
      <c r="AF193" s="131"/>
      <c r="AG193" s="131"/>
    </row>
    <row r="194" spans="1:33" ht="30" customHeight="1" x14ac:dyDescent="0.25">
      <c r="A194" s="132" t="s">
        <v>77</v>
      </c>
      <c r="B194" s="133" t="s">
        <v>286</v>
      </c>
      <c r="C194" s="187" t="s">
        <v>284</v>
      </c>
      <c r="D194" s="134"/>
      <c r="E194" s="135"/>
      <c r="F194" s="136"/>
      <c r="G194" s="137">
        <f t="shared" si="379"/>
        <v>0</v>
      </c>
      <c r="H194" s="135"/>
      <c r="I194" s="136"/>
      <c r="J194" s="137">
        <f t="shared" si="380"/>
        <v>0</v>
      </c>
      <c r="K194" s="135"/>
      <c r="L194" s="136"/>
      <c r="M194" s="137">
        <f t="shared" si="381"/>
        <v>0</v>
      </c>
      <c r="N194" s="135"/>
      <c r="O194" s="136"/>
      <c r="P194" s="137">
        <f t="shared" si="382"/>
        <v>0</v>
      </c>
      <c r="Q194" s="135"/>
      <c r="R194" s="136"/>
      <c r="S194" s="137">
        <f t="shared" si="383"/>
        <v>0</v>
      </c>
      <c r="T194" s="135"/>
      <c r="U194" s="136"/>
      <c r="V194" s="137">
        <f t="shared" si="384"/>
        <v>0</v>
      </c>
      <c r="W194" s="138">
        <f t="shared" si="385"/>
        <v>0</v>
      </c>
      <c r="X194" s="127">
        <f t="shared" si="386"/>
        <v>0</v>
      </c>
      <c r="Y194" s="127">
        <f t="shared" si="368"/>
        <v>0</v>
      </c>
      <c r="Z194" s="128" t="e">
        <f t="shared" si="369"/>
        <v>#DIV/0!</v>
      </c>
      <c r="AA194" s="139"/>
      <c r="AB194" s="131"/>
      <c r="AC194" s="131"/>
      <c r="AD194" s="131"/>
      <c r="AE194" s="131"/>
      <c r="AF194" s="131"/>
      <c r="AG194" s="131"/>
    </row>
    <row r="195" spans="1:33" ht="30" customHeight="1" x14ac:dyDescent="0.25">
      <c r="A195" s="132" t="s">
        <v>77</v>
      </c>
      <c r="B195" s="133" t="s">
        <v>287</v>
      </c>
      <c r="C195" s="188" t="s">
        <v>288</v>
      </c>
      <c r="D195" s="148"/>
      <c r="E195" s="135"/>
      <c r="F195" s="136">
        <v>0.22</v>
      </c>
      <c r="G195" s="137">
        <f t="shared" si="379"/>
        <v>0</v>
      </c>
      <c r="H195" s="135"/>
      <c r="I195" s="136">
        <v>0.22</v>
      </c>
      <c r="J195" s="137">
        <f t="shared" si="380"/>
        <v>0</v>
      </c>
      <c r="K195" s="135"/>
      <c r="L195" s="136">
        <v>0.22</v>
      </c>
      <c r="M195" s="137">
        <f t="shared" si="381"/>
        <v>0</v>
      </c>
      <c r="N195" s="135"/>
      <c r="O195" s="136">
        <v>0.22</v>
      </c>
      <c r="P195" s="137">
        <f t="shared" si="382"/>
        <v>0</v>
      </c>
      <c r="Q195" s="135"/>
      <c r="R195" s="136">
        <v>0.22</v>
      </c>
      <c r="S195" s="137">
        <f t="shared" si="383"/>
        <v>0</v>
      </c>
      <c r="T195" s="135"/>
      <c r="U195" s="136">
        <v>0.22</v>
      </c>
      <c r="V195" s="137">
        <f t="shared" si="384"/>
        <v>0</v>
      </c>
      <c r="W195" s="138">
        <f t="shared" si="385"/>
        <v>0</v>
      </c>
      <c r="X195" s="127">
        <f t="shared" si="386"/>
        <v>0</v>
      </c>
      <c r="Y195" s="127">
        <f t="shared" si="368"/>
        <v>0</v>
      </c>
      <c r="Z195" s="128" t="e">
        <f t="shared" si="369"/>
        <v>#DIV/0!</v>
      </c>
      <c r="AA195" s="152"/>
      <c r="AB195" s="131"/>
      <c r="AC195" s="131"/>
      <c r="AD195" s="131"/>
      <c r="AE195" s="131"/>
      <c r="AF195" s="131"/>
      <c r="AG195" s="131"/>
    </row>
    <row r="196" spans="1:33" ht="30" customHeight="1" x14ac:dyDescent="0.25">
      <c r="A196" s="108" t="s">
        <v>74</v>
      </c>
      <c r="B196" s="155" t="s">
        <v>289</v>
      </c>
      <c r="C196" s="222" t="s">
        <v>290</v>
      </c>
      <c r="D196" s="141"/>
      <c r="E196" s="142">
        <f>SUM(E197:E199)</f>
        <v>0</v>
      </c>
      <c r="F196" s="143"/>
      <c r="G196" s="144">
        <f t="shared" ref="G196:H196" si="387">SUM(G197:G199)</f>
        <v>0</v>
      </c>
      <c r="H196" s="142">
        <f t="shared" si="387"/>
        <v>0</v>
      </c>
      <c r="I196" s="143"/>
      <c r="J196" s="144">
        <f t="shared" ref="J196:K196" si="388">SUM(J197:J199)</f>
        <v>0</v>
      </c>
      <c r="K196" s="142">
        <f t="shared" si="388"/>
        <v>0</v>
      </c>
      <c r="L196" s="143"/>
      <c r="M196" s="144">
        <f t="shared" ref="M196:N196" si="389">SUM(M197:M199)</f>
        <v>0</v>
      </c>
      <c r="N196" s="142">
        <f t="shared" si="389"/>
        <v>0</v>
      </c>
      <c r="O196" s="143"/>
      <c r="P196" s="144">
        <f t="shared" ref="P196:Q196" si="390">SUM(P197:P199)</f>
        <v>0</v>
      </c>
      <c r="Q196" s="142">
        <f t="shared" si="390"/>
        <v>0</v>
      </c>
      <c r="R196" s="143"/>
      <c r="S196" s="144">
        <f t="shared" ref="S196:T196" si="391">SUM(S197:S199)</f>
        <v>0</v>
      </c>
      <c r="T196" s="142">
        <f t="shared" si="391"/>
        <v>0</v>
      </c>
      <c r="U196" s="143"/>
      <c r="V196" s="144">
        <f t="shared" ref="V196:X196" si="392">SUM(V197:V199)</f>
        <v>0</v>
      </c>
      <c r="W196" s="144">
        <f t="shared" si="392"/>
        <v>0</v>
      </c>
      <c r="X196" s="144">
        <f t="shared" si="392"/>
        <v>0</v>
      </c>
      <c r="Y196" s="144">
        <f t="shared" si="368"/>
        <v>0</v>
      </c>
      <c r="Z196" s="144" t="e">
        <f t="shared" si="369"/>
        <v>#DIV/0!</v>
      </c>
      <c r="AA196" s="291"/>
      <c r="AB196" s="118"/>
      <c r="AC196" s="118"/>
      <c r="AD196" s="118"/>
      <c r="AE196" s="118"/>
      <c r="AF196" s="118"/>
      <c r="AG196" s="118"/>
    </row>
    <row r="197" spans="1:33" ht="30" customHeight="1" x14ac:dyDescent="0.25">
      <c r="A197" s="119" t="s">
        <v>77</v>
      </c>
      <c r="B197" s="120" t="s">
        <v>291</v>
      </c>
      <c r="C197" s="187" t="s">
        <v>292</v>
      </c>
      <c r="D197" s="122"/>
      <c r="E197" s="123"/>
      <c r="F197" s="124"/>
      <c r="G197" s="125">
        <f t="shared" ref="G197:G199" si="393">E197*F197</f>
        <v>0</v>
      </c>
      <c r="H197" s="123"/>
      <c r="I197" s="124"/>
      <c r="J197" s="125">
        <f t="shared" ref="J197:J199" si="394">H197*I197</f>
        <v>0</v>
      </c>
      <c r="K197" s="123"/>
      <c r="L197" s="124"/>
      <c r="M197" s="125">
        <f t="shared" ref="M197:M199" si="395">K197*L197</f>
        <v>0</v>
      </c>
      <c r="N197" s="123"/>
      <c r="O197" s="124"/>
      <c r="P197" s="125">
        <f t="shared" ref="P197:P199" si="396">N197*O197</f>
        <v>0</v>
      </c>
      <c r="Q197" s="123"/>
      <c r="R197" s="124"/>
      <c r="S197" s="125">
        <f t="shared" ref="S197:S199" si="397">Q197*R197</f>
        <v>0</v>
      </c>
      <c r="T197" s="123"/>
      <c r="U197" s="124"/>
      <c r="V197" s="125">
        <f t="shared" ref="V197:V199" si="398">T197*U197</f>
        <v>0</v>
      </c>
      <c r="W197" s="126">
        <f t="shared" ref="W197:W199" si="399">G197+M197+S197</f>
        <v>0</v>
      </c>
      <c r="X197" s="127">
        <f t="shared" ref="X197:X199" si="400">J197+P197+V197</f>
        <v>0</v>
      </c>
      <c r="Y197" s="127">
        <f t="shared" si="368"/>
        <v>0</v>
      </c>
      <c r="Z197" s="128" t="e">
        <f t="shared" si="369"/>
        <v>#DIV/0!</v>
      </c>
      <c r="AA197" s="279"/>
      <c r="AB197" s="131"/>
      <c r="AC197" s="131"/>
      <c r="AD197" s="131"/>
      <c r="AE197" s="131"/>
      <c r="AF197" s="131"/>
      <c r="AG197" s="131"/>
    </row>
    <row r="198" spans="1:33" ht="30" customHeight="1" x14ac:dyDescent="0.25">
      <c r="A198" s="119" t="s">
        <v>77</v>
      </c>
      <c r="B198" s="120" t="s">
        <v>293</v>
      </c>
      <c r="C198" s="187" t="s">
        <v>292</v>
      </c>
      <c r="D198" s="122"/>
      <c r="E198" s="123"/>
      <c r="F198" s="124"/>
      <c r="G198" s="125">
        <f t="shared" si="393"/>
        <v>0</v>
      </c>
      <c r="H198" s="123"/>
      <c r="I198" s="124"/>
      <c r="J198" s="125">
        <f t="shared" si="394"/>
        <v>0</v>
      </c>
      <c r="K198" s="123"/>
      <c r="L198" s="124"/>
      <c r="M198" s="125">
        <f t="shared" si="395"/>
        <v>0</v>
      </c>
      <c r="N198" s="123"/>
      <c r="O198" s="124"/>
      <c r="P198" s="125">
        <f t="shared" si="396"/>
        <v>0</v>
      </c>
      <c r="Q198" s="123"/>
      <c r="R198" s="124"/>
      <c r="S198" s="125">
        <f t="shared" si="397"/>
        <v>0</v>
      </c>
      <c r="T198" s="123"/>
      <c r="U198" s="124"/>
      <c r="V198" s="125">
        <f t="shared" si="398"/>
        <v>0</v>
      </c>
      <c r="W198" s="126">
        <f t="shared" si="399"/>
        <v>0</v>
      </c>
      <c r="X198" s="127">
        <f t="shared" si="400"/>
        <v>0</v>
      </c>
      <c r="Y198" s="127">
        <f t="shared" si="368"/>
        <v>0</v>
      </c>
      <c r="Z198" s="128" t="e">
        <f t="shared" si="369"/>
        <v>#DIV/0!</v>
      </c>
      <c r="AA198" s="279"/>
      <c r="AB198" s="131"/>
      <c r="AC198" s="131"/>
      <c r="AD198" s="131"/>
      <c r="AE198" s="131"/>
      <c r="AF198" s="131"/>
      <c r="AG198" s="131"/>
    </row>
    <row r="199" spans="1:33" ht="30" customHeight="1" x14ac:dyDescent="0.25">
      <c r="A199" s="132" t="s">
        <v>77</v>
      </c>
      <c r="B199" s="133" t="s">
        <v>294</v>
      </c>
      <c r="C199" s="163" t="s">
        <v>292</v>
      </c>
      <c r="D199" s="134"/>
      <c r="E199" s="135"/>
      <c r="F199" s="136"/>
      <c r="G199" s="137">
        <f t="shared" si="393"/>
        <v>0</v>
      </c>
      <c r="H199" s="135"/>
      <c r="I199" s="136"/>
      <c r="J199" s="137">
        <f t="shared" si="394"/>
        <v>0</v>
      </c>
      <c r="K199" s="135"/>
      <c r="L199" s="136"/>
      <c r="M199" s="137">
        <f t="shared" si="395"/>
        <v>0</v>
      </c>
      <c r="N199" s="135"/>
      <c r="O199" s="136"/>
      <c r="P199" s="137">
        <f t="shared" si="396"/>
        <v>0</v>
      </c>
      <c r="Q199" s="135"/>
      <c r="R199" s="136"/>
      <c r="S199" s="137">
        <f t="shared" si="397"/>
        <v>0</v>
      </c>
      <c r="T199" s="135"/>
      <c r="U199" s="136"/>
      <c r="V199" s="137">
        <f t="shared" si="398"/>
        <v>0</v>
      </c>
      <c r="W199" s="138">
        <f t="shared" si="399"/>
        <v>0</v>
      </c>
      <c r="X199" s="127">
        <f t="shared" si="400"/>
        <v>0</v>
      </c>
      <c r="Y199" s="127">
        <f t="shared" si="368"/>
        <v>0</v>
      </c>
      <c r="Z199" s="128" t="e">
        <f t="shared" si="369"/>
        <v>#DIV/0!</v>
      </c>
      <c r="AA199" s="280"/>
      <c r="AB199" s="131"/>
      <c r="AC199" s="131"/>
      <c r="AD199" s="131"/>
      <c r="AE199" s="131"/>
      <c r="AF199" s="131"/>
      <c r="AG199" s="131"/>
    </row>
    <row r="200" spans="1:33" ht="30" customHeight="1" x14ac:dyDescent="0.25">
      <c r="A200" s="108" t="s">
        <v>74</v>
      </c>
      <c r="B200" s="155" t="s">
        <v>295</v>
      </c>
      <c r="C200" s="292" t="s">
        <v>270</v>
      </c>
      <c r="D200" s="141"/>
      <c r="E200" s="142">
        <f>SUM(E201:E207)</f>
        <v>0</v>
      </c>
      <c r="F200" s="143"/>
      <c r="G200" s="144">
        <f>SUM(G201:G208)</f>
        <v>0</v>
      </c>
      <c r="H200" s="142">
        <f>SUM(H201:H207)</f>
        <v>0</v>
      </c>
      <c r="I200" s="143"/>
      <c r="J200" s="144">
        <f>SUM(J201:J208)</f>
        <v>0</v>
      </c>
      <c r="K200" s="142">
        <f>SUM(K201:K207)</f>
        <v>0</v>
      </c>
      <c r="L200" s="143"/>
      <c r="M200" s="144">
        <f>SUM(M201:M208)</f>
        <v>0</v>
      </c>
      <c r="N200" s="142">
        <f>SUM(N201:N207)</f>
        <v>0</v>
      </c>
      <c r="O200" s="143"/>
      <c r="P200" s="144">
        <f>SUM(P201:P208)</f>
        <v>0</v>
      </c>
      <c r="Q200" s="142">
        <f>SUM(Q201:Q207)</f>
        <v>0</v>
      </c>
      <c r="R200" s="143"/>
      <c r="S200" s="144">
        <f>SUM(S201:S208)</f>
        <v>0</v>
      </c>
      <c r="T200" s="142">
        <f>SUM(T201:T207)</f>
        <v>0</v>
      </c>
      <c r="U200" s="143"/>
      <c r="V200" s="144">
        <f t="shared" ref="V200:X200" si="401">SUM(V201:V208)</f>
        <v>0</v>
      </c>
      <c r="W200" s="144">
        <f t="shared" si="401"/>
        <v>0</v>
      </c>
      <c r="X200" s="144">
        <f t="shared" si="401"/>
        <v>0</v>
      </c>
      <c r="Y200" s="144">
        <f t="shared" si="368"/>
        <v>0</v>
      </c>
      <c r="Z200" s="144" t="e">
        <f t="shared" si="369"/>
        <v>#DIV/0!</v>
      </c>
      <c r="AA200" s="291"/>
      <c r="AB200" s="118"/>
      <c r="AC200" s="118"/>
      <c r="AD200" s="118"/>
      <c r="AE200" s="118"/>
      <c r="AF200" s="118"/>
      <c r="AG200" s="118"/>
    </row>
    <row r="201" spans="1:33" ht="30" customHeight="1" x14ac:dyDescent="0.25">
      <c r="A201" s="119" t="s">
        <v>77</v>
      </c>
      <c r="B201" s="120" t="s">
        <v>296</v>
      </c>
      <c r="C201" s="187" t="s">
        <v>297</v>
      </c>
      <c r="D201" s="122"/>
      <c r="E201" s="123"/>
      <c r="F201" s="124"/>
      <c r="G201" s="125">
        <f t="shared" ref="G201:G208" si="402">E201*F201</f>
        <v>0</v>
      </c>
      <c r="H201" s="123"/>
      <c r="I201" s="124"/>
      <c r="J201" s="125">
        <f t="shared" ref="J201:J208" si="403">H201*I201</f>
        <v>0</v>
      </c>
      <c r="K201" s="123"/>
      <c r="L201" s="124"/>
      <c r="M201" s="125">
        <f t="shared" ref="M201:M208" si="404">K201*L201</f>
        <v>0</v>
      </c>
      <c r="N201" s="123"/>
      <c r="O201" s="124"/>
      <c r="P201" s="125">
        <f t="shared" ref="P201:P208" si="405">N201*O201</f>
        <v>0</v>
      </c>
      <c r="Q201" s="123"/>
      <c r="R201" s="124"/>
      <c r="S201" s="125">
        <f t="shared" ref="S201:S208" si="406">Q201*R201</f>
        <v>0</v>
      </c>
      <c r="T201" s="123"/>
      <c r="U201" s="124"/>
      <c r="V201" s="125">
        <f t="shared" ref="V201:V208" si="407">T201*U201</f>
        <v>0</v>
      </c>
      <c r="W201" s="126">
        <f t="shared" ref="W201:W208" si="408">G201+M201+S201</f>
        <v>0</v>
      </c>
      <c r="X201" s="127">
        <f t="shared" ref="X201:X208" si="409">J201+P201+V201</f>
        <v>0</v>
      </c>
      <c r="Y201" s="127">
        <f t="shared" si="368"/>
        <v>0</v>
      </c>
      <c r="Z201" s="128" t="e">
        <f t="shared" si="369"/>
        <v>#DIV/0!</v>
      </c>
      <c r="AA201" s="279"/>
      <c r="AB201" s="131"/>
      <c r="AC201" s="131"/>
      <c r="AD201" s="131"/>
      <c r="AE201" s="131"/>
      <c r="AF201" s="131"/>
      <c r="AG201" s="131"/>
    </row>
    <row r="202" spans="1:33" ht="30" customHeight="1" x14ac:dyDescent="0.25">
      <c r="A202" s="119" t="s">
        <v>77</v>
      </c>
      <c r="B202" s="120" t="s">
        <v>298</v>
      </c>
      <c r="C202" s="187" t="s">
        <v>299</v>
      </c>
      <c r="D202" s="122"/>
      <c r="E202" s="123"/>
      <c r="F202" s="124"/>
      <c r="G202" s="125">
        <f t="shared" si="402"/>
        <v>0</v>
      </c>
      <c r="H202" s="123"/>
      <c r="I202" s="124"/>
      <c r="J202" s="125">
        <f t="shared" si="403"/>
        <v>0</v>
      </c>
      <c r="K202" s="123"/>
      <c r="L202" s="124"/>
      <c r="M202" s="125">
        <f t="shared" si="404"/>
        <v>0</v>
      </c>
      <c r="N202" s="123"/>
      <c r="O202" s="124"/>
      <c r="P202" s="125">
        <f t="shared" si="405"/>
        <v>0</v>
      </c>
      <c r="Q202" s="123"/>
      <c r="R202" s="124"/>
      <c r="S202" s="125">
        <f t="shared" si="406"/>
        <v>0</v>
      </c>
      <c r="T202" s="123"/>
      <c r="U202" s="124"/>
      <c r="V202" s="125">
        <f t="shared" si="407"/>
        <v>0</v>
      </c>
      <c r="W202" s="138">
        <f t="shared" si="408"/>
        <v>0</v>
      </c>
      <c r="X202" s="127">
        <f t="shared" si="409"/>
        <v>0</v>
      </c>
      <c r="Y202" s="127">
        <f t="shared" si="368"/>
        <v>0</v>
      </c>
      <c r="Z202" s="128" t="e">
        <f t="shared" si="369"/>
        <v>#DIV/0!</v>
      </c>
      <c r="AA202" s="279"/>
      <c r="AB202" s="131"/>
      <c r="AC202" s="131"/>
      <c r="AD202" s="131"/>
      <c r="AE202" s="131"/>
      <c r="AF202" s="131"/>
      <c r="AG202" s="131"/>
    </row>
    <row r="203" spans="1:33" ht="30" customHeight="1" x14ac:dyDescent="0.25">
      <c r="A203" s="119" t="s">
        <v>77</v>
      </c>
      <c r="B203" s="120" t="s">
        <v>300</v>
      </c>
      <c r="C203" s="187" t="s">
        <v>301</v>
      </c>
      <c r="D203" s="122"/>
      <c r="E203" s="123"/>
      <c r="F203" s="124"/>
      <c r="G203" s="125">
        <f t="shared" si="402"/>
        <v>0</v>
      </c>
      <c r="H203" s="123"/>
      <c r="I203" s="124"/>
      <c r="J203" s="125">
        <f t="shared" si="403"/>
        <v>0</v>
      </c>
      <c r="K203" s="123"/>
      <c r="L203" s="124"/>
      <c r="M203" s="125">
        <f t="shared" si="404"/>
        <v>0</v>
      </c>
      <c r="N203" s="123"/>
      <c r="O203" s="124"/>
      <c r="P203" s="125">
        <f t="shared" si="405"/>
        <v>0</v>
      </c>
      <c r="Q203" s="123"/>
      <c r="R203" s="124"/>
      <c r="S203" s="125">
        <f t="shared" si="406"/>
        <v>0</v>
      </c>
      <c r="T203" s="123"/>
      <c r="U203" s="124"/>
      <c r="V203" s="125">
        <f t="shared" si="407"/>
        <v>0</v>
      </c>
      <c r="W203" s="138">
        <f t="shared" si="408"/>
        <v>0</v>
      </c>
      <c r="X203" s="127">
        <f t="shared" si="409"/>
        <v>0</v>
      </c>
      <c r="Y203" s="127">
        <f t="shared" si="368"/>
        <v>0</v>
      </c>
      <c r="Z203" s="128" t="e">
        <f t="shared" si="369"/>
        <v>#DIV/0!</v>
      </c>
      <c r="AA203" s="279"/>
      <c r="AB203" s="131"/>
      <c r="AC203" s="131"/>
      <c r="AD203" s="131"/>
      <c r="AE203" s="131"/>
      <c r="AF203" s="131"/>
      <c r="AG203" s="131"/>
    </row>
    <row r="204" spans="1:33" ht="30" customHeight="1" x14ac:dyDescent="0.25">
      <c r="A204" s="119" t="s">
        <v>77</v>
      </c>
      <c r="B204" s="120" t="s">
        <v>302</v>
      </c>
      <c r="C204" s="187" t="s">
        <v>303</v>
      </c>
      <c r="D204" s="122"/>
      <c r="E204" s="123"/>
      <c r="F204" s="124"/>
      <c r="G204" s="125">
        <f t="shared" si="402"/>
        <v>0</v>
      </c>
      <c r="H204" s="123"/>
      <c r="I204" s="124"/>
      <c r="J204" s="125">
        <f t="shared" si="403"/>
        <v>0</v>
      </c>
      <c r="K204" s="123"/>
      <c r="L204" s="124"/>
      <c r="M204" s="125">
        <f t="shared" si="404"/>
        <v>0</v>
      </c>
      <c r="N204" s="123"/>
      <c r="O204" s="124"/>
      <c r="P204" s="125">
        <f t="shared" si="405"/>
        <v>0</v>
      </c>
      <c r="Q204" s="123"/>
      <c r="R204" s="124"/>
      <c r="S204" s="125">
        <f t="shared" si="406"/>
        <v>0</v>
      </c>
      <c r="T204" s="123"/>
      <c r="U204" s="124"/>
      <c r="V204" s="125">
        <f t="shared" si="407"/>
        <v>0</v>
      </c>
      <c r="W204" s="138">
        <f t="shared" si="408"/>
        <v>0</v>
      </c>
      <c r="X204" s="127">
        <f t="shared" si="409"/>
        <v>0</v>
      </c>
      <c r="Y204" s="127">
        <f t="shared" si="368"/>
        <v>0</v>
      </c>
      <c r="Z204" s="128" t="e">
        <f t="shared" si="369"/>
        <v>#DIV/0!</v>
      </c>
      <c r="AA204" s="279"/>
      <c r="AB204" s="131"/>
      <c r="AC204" s="131"/>
      <c r="AD204" s="131"/>
      <c r="AE204" s="131"/>
      <c r="AF204" s="131"/>
      <c r="AG204" s="131"/>
    </row>
    <row r="205" spans="1:33" ht="30" customHeight="1" x14ac:dyDescent="0.25">
      <c r="A205" s="119" t="s">
        <v>77</v>
      </c>
      <c r="B205" s="120" t="s">
        <v>304</v>
      </c>
      <c r="C205" s="163" t="s">
        <v>305</v>
      </c>
      <c r="D205" s="122"/>
      <c r="E205" s="123"/>
      <c r="F205" s="124"/>
      <c r="G205" s="125">
        <f t="shared" si="402"/>
        <v>0</v>
      </c>
      <c r="H205" s="123"/>
      <c r="I205" s="124"/>
      <c r="J205" s="125">
        <f t="shared" si="403"/>
        <v>0</v>
      </c>
      <c r="K205" s="123"/>
      <c r="L205" s="124"/>
      <c r="M205" s="125">
        <f t="shared" si="404"/>
        <v>0</v>
      </c>
      <c r="N205" s="123"/>
      <c r="O205" s="124"/>
      <c r="P205" s="125">
        <f t="shared" si="405"/>
        <v>0</v>
      </c>
      <c r="Q205" s="123"/>
      <c r="R205" s="124"/>
      <c r="S205" s="125">
        <f t="shared" si="406"/>
        <v>0</v>
      </c>
      <c r="T205" s="123"/>
      <c r="U205" s="124"/>
      <c r="V205" s="125">
        <f t="shared" si="407"/>
        <v>0</v>
      </c>
      <c r="W205" s="138">
        <f t="shared" si="408"/>
        <v>0</v>
      </c>
      <c r="X205" s="127">
        <f t="shared" si="409"/>
        <v>0</v>
      </c>
      <c r="Y205" s="127">
        <f t="shared" si="368"/>
        <v>0</v>
      </c>
      <c r="Z205" s="128" t="e">
        <f t="shared" si="369"/>
        <v>#DIV/0!</v>
      </c>
      <c r="AA205" s="279"/>
      <c r="AB205" s="130"/>
      <c r="AC205" s="131"/>
      <c r="AD205" s="131"/>
      <c r="AE205" s="131"/>
      <c r="AF205" s="131"/>
      <c r="AG205" s="131"/>
    </row>
    <row r="206" spans="1:33" ht="30" customHeight="1" x14ac:dyDescent="0.25">
      <c r="A206" s="119" t="s">
        <v>77</v>
      </c>
      <c r="B206" s="120" t="s">
        <v>306</v>
      </c>
      <c r="C206" s="163" t="s">
        <v>305</v>
      </c>
      <c r="D206" s="122"/>
      <c r="E206" s="123"/>
      <c r="F206" s="124"/>
      <c r="G206" s="125">
        <f t="shared" si="402"/>
        <v>0</v>
      </c>
      <c r="H206" s="123"/>
      <c r="I206" s="124"/>
      <c r="J206" s="125">
        <f t="shared" si="403"/>
        <v>0</v>
      </c>
      <c r="K206" s="123"/>
      <c r="L206" s="124"/>
      <c r="M206" s="125">
        <f t="shared" si="404"/>
        <v>0</v>
      </c>
      <c r="N206" s="123"/>
      <c r="O206" s="124"/>
      <c r="P206" s="125">
        <f t="shared" si="405"/>
        <v>0</v>
      </c>
      <c r="Q206" s="123"/>
      <c r="R206" s="124"/>
      <c r="S206" s="125">
        <f t="shared" si="406"/>
        <v>0</v>
      </c>
      <c r="T206" s="123"/>
      <c r="U206" s="124"/>
      <c r="V206" s="125">
        <f t="shared" si="407"/>
        <v>0</v>
      </c>
      <c r="W206" s="138">
        <f t="shared" si="408"/>
        <v>0</v>
      </c>
      <c r="X206" s="127">
        <f t="shared" si="409"/>
        <v>0</v>
      </c>
      <c r="Y206" s="127">
        <f t="shared" si="368"/>
        <v>0</v>
      </c>
      <c r="Z206" s="128" t="e">
        <f t="shared" si="369"/>
        <v>#DIV/0!</v>
      </c>
      <c r="AA206" s="279"/>
      <c r="AB206" s="131"/>
      <c r="AC206" s="131"/>
      <c r="AD206" s="131"/>
      <c r="AE206" s="131"/>
      <c r="AF206" s="131"/>
      <c r="AG206" s="131"/>
    </row>
    <row r="207" spans="1:33" ht="30" customHeight="1" x14ac:dyDescent="0.25">
      <c r="A207" s="132" t="s">
        <v>77</v>
      </c>
      <c r="B207" s="133" t="s">
        <v>307</v>
      </c>
      <c r="C207" s="163" t="s">
        <v>305</v>
      </c>
      <c r="D207" s="134"/>
      <c r="E207" s="135"/>
      <c r="F207" s="136"/>
      <c r="G207" s="137">
        <f t="shared" si="402"/>
        <v>0</v>
      </c>
      <c r="H207" s="135"/>
      <c r="I207" s="136"/>
      <c r="J207" s="137">
        <f t="shared" si="403"/>
        <v>0</v>
      </c>
      <c r="K207" s="135"/>
      <c r="L207" s="136"/>
      <c r="M207" s="137">
        <f t="shared" si="404"/>
        <v>0</v>
      </c>
      <c r="N207" s="135"/>
      <c r="O207" s="136"/>
      <c r="P207" s="137">
        <f t="shared" si="405"/>
        <v>0</v>
      </c>
      <c r="Q207" s="135"/>
      <c r="R207" s="136"/>
      <c r="S207" s="137">
        <f t="shared" si="406"/>
        <v>0</v>
      </c>
      <c r="T207" s="135"/>
      <c r="U207" s="136"/>
      <c r="V207" s="137">
        <f t="shared" si="407"/>
        <v>0</v>
      </c>
      <c r="W207" s="138">
        <f t="shared" si="408"/>
        <v>0</v>
      </c>
      <c r="X207" s="127">
        <f t="shared" si="409"/>
        <v>0</v>
      </c>
      <c r="Y207" s="127">
        <f t="shared" si="368"/>
        <v>0</v>
      </c>
      <c r="Z207" s="128" t="e">
        <f t="shared" si="369"/>
        <v>#DIV/0!</v>
      </c>
      <c r="AA207" s="280"/>
      <c r="AB207" s="131"/>
      <c r="AC207" s="131"/>
      <c r="AD207" s="131"/>
      <c r="AE207" s="131"/>
      <c r="AF207" s="131"/>
      <c r="AG207" s="131"/>
    </row>
    <row r="208" spans="1:33" ht="30" customHeight="1" x14ac:dyDescent="0.25">
      <c r="A208" s="132" t="s">
        <v>77</v>
      </c>
      <c r="B208" s="154" t="s">
        <v>308</v>
      </c>
      <c r="C208" s="188" t="s">
        <v>309</v>
      </c>
      <c r="D208" s="148"/>
      <c r="E208" s="135"/>
      <c r="F208" s="136">
        <v>0.22</v>
      </c>
      <c r="G208" s="137">
        <f t="shared" si="402"/>
        <v>0</v>
      </c>
      <c r="H208" s="135"/>
      <c r="I208" s="136">
        <v>0.22</v>
      </c>
      <c r="J208" s="137">
        <f t="shared" si="403"/>
        <v>0</v>
      </c>
      <c r="K208" s="135"/>
      <c r="L208" s="136">
        <v>0.22</v>
      </c>
      <c r="M208" s="137">
        <f t="shared" si="404"/>
        <v>0</v>
      </c>
      <c r="N208" s="135"/>
      <c r="O208" s="136">
        <v>0.22</v>
      </c>
      <c r="P208" s="137">
        <f t="shared" si="405"/>
        <v>0</v>
      </c>
      <c r="Q208" s="135"/>
      <c r="R208" s="136">
        <v>0.22</v>
      </c>
      <c r="S208" s="137">
        <f t="shared" si="406"/>
        <v>0</v>
      </c>
      <c r="T208" s="135"/>
      <c r="U208" s="136">
        <v>0.22</v>
      </c>
      <c r="V208" s="137">
        <f t="shared" si="407"/>
        <v>0</v>
      </c>
      <c r="W208" s="138">
        <f t="shared" si="408"/>
        <v>0</v>
      </c>
      <c r="X208" s="127">
        <f t="shared" si="409"/>
        <v>0</v>
      </c>
      <c r="Y208" s="127">
        <f t="shared" si="368"/>
        <v>0</v>
      </c>
      <c r="Z208" s="128" t="e">
        <f t="shared" si="369"/>
        <v>#DIV/0!</v>
      </c>
      <c r="AA208" s="152"/>
      <c r="AB208" s="7"/>
      <c r="AC208" s="7"/>
      <c r="AD208" s="7"/>
      <c r="AE208" s="7"/>
      <c r="AF208" s="7"/>
      <c r="AG208" s="7"/>
    </row>
    <row r="209" spans="1:33" ht="30" customHeight="1" x14ac:dyDescent="0.25">
      <c r="A209" s="293" t="s">
        <v>310</v>
      </c>
      <c r="B209" s="294"/>
      <c r="C209" s="295"/>
      <c r="D209" s="296"/>
      <c r="E209" s="173">
        <f>E200+E196+E191+E186</f>
        <v>0</v>
      </c>
      <c r="F209" s="189"/>
      <c r="G209" s="297">
        <f t="shared" ref="G209:H209" si="410">G200+G196+G191+G186</f>
        <v>0</v>
      </c>
      <c r="H209" s="173">
        <f t="shared" si="410"/>
        <v>0</v>
      </c>
      <c r="I209" s="189"/>
      <c r="J209" s="297">
        <f t="shared" ref="J209:K209" si="411">J200+J196+J191+J186</f>
        <v>0</v>
      </c>
      <c r="K209" s="173">
        <f t="shared" si="411"/>
        <v>0</v>
      </c>
      <c r="L209" s="189"/>
      <c r="M209" s="297">
        <f t="shared" ref="M209:N209" si="412">M200+M196+M191+M186</f>
        <v>0</v>
      </c>
      <c r="N209" s="173">
        <f t="shared" si="412"/>
        <v>0</v>
      </c>
      <c r="O209" s="189"/>
      <c r="P209" s="297">
        <f t="shared" ref="P209:Q209" si="413">P200+P196+P191+P186</f>
        <v>0</v>
      </c>
      <c r="Q209" s="173">
        <f t="shared" si="413"/>
        <v>0</v>
      </c>
      <c r="R209" s="189"/>
      <c r="S209" s="297">
        <f t="shared" ref="S209:T209" si="414">S200+S196+S191+S186</f>
        <v>0</v>
      </c>
      <c r="T209" s="173">
        <f t="shared" si="414"/>
        <v>0</v>
      </c>
      <c r="U209" s="189"/>
      <c r="V209" s="297">
        <f>V200+V196+V191+V186</f>
        <v>0</v>
      </c>
      <c r="W209" s="225">
        <f t="shared" ref="W209:X209" si="415">W200+W186+W196+W191</f>
        <v>0</v>
      </c>
      <c r="X209" s="225">
        <f t="shared" si="415"/>
        <v>0</v>
      </c>
      <c r="Y209" s="225">
        <f t="shared" si="368"/>
        <v>0</v>
      </c>
      <c r="Z209" s="225" t="e">
        <f t="shared" si="369"/>
        <v>#DIV/0!</v>
      </c>
      <c r="AA209" s="226"/>
      <c r="AB209" s="7"/>
      <c r="AC209" s="7"/>
      <c r="AD209" s="7"/>
      <c r="AE209" s="7"/>
      <c r="AF209" s="7"/>
      <c r="AG209" s="7"/>
    </row>
    <row r="210" spans="1:33" ht="30" customHeight="1" x14ac:dyDescent="0.25">
      <c r="A210" s="298" t="s">
        <v>311</v>
      </c>
      <c r="B210" s="299"/>
      <c r="C210" s="300"/>
      <c r="D210" s="301"/>
      <c r="E210" s="302"/>
      <c r="F210" s="303"/>
      <c r="G210" s="304">
        <f>G40+G54+G63+G85+G99+G139+G152+G160+G167+G174+G178+G184+G209</f>
        <v>999170.42999999993</v>
      </c>
      <c r="H210" s="302"/>
      <c r="I210" s="303"/>
      <c r="J210" s="304">
        <f>J40+J54+J63+J85+J99+J139+J152+J160+J167+J174+J178+J184+J209</f>
        <v>999070.39999999991</v>
      </c>
      <c r="K210" s="302"/>
      <c r="L210" s="303"/>
      <c r="M210" s="304">
        <f>M40+M54+M63+M85+M99+M139+M152+M160+M167+M174+M178+M184+M209</f>
        <v>0</v>
      </c>
      <c r="N210" s="302"/>
      <c r="O210" s="303"/>
      <c r="P210" s="304">
        <f>P40+P54+P63+P85+P99+P139+P152+P160+P167+P174+P178+P184+P209</f>
        <v>0</v>
      </c>
      <c r="Q210" s="302"/>
      <c r="R210" s="303"/>
      <c r="S210" s="304">
        <f>S40+S54+S63+S85+S99+S139+S152+S160+S167+S174+S178+S184+S209</f>
        <v>0</v>
      </c>
      <c r="T210" s="302"/>
      <c r="U210" s="303"/>
      <c r="V210" s="304">
        <f>V40+V54+V63+V85+V99+V139+V152+V160+V167+V174+V178+V184+V209</f>
        <v>0</v>
      </c>
      <c r="W210" s="304">
        <f>W40+W54+W63+W85+W99+W139+W152+W160+W167+W174+W178+W184+W209</f>
        <v>999170.42999999993</v>
      </c>
      <c r="X210" s="304">
        <f>X40+X54+X63+X85+X99+X139+X152+X160+X167+X174+X178+X184+X209</f>
        <v>999070.39999999991</v>
      </c>
      <c r="Y210" s="304">
        <f>Y40+Y54+Y63+Y85+Y99+Y139+Y152+Y160+Y167+Y174+Y178+Y184+Y209</f>
        <v>100.03000000002794</v>
      </c>
      <c r="Z210" s="305">
        <f t="shared" si="369"/>
        <v>1.0011305078356647E-4</v>
      </c>
      <c r="AA210" s="306"/>
      <c r="AB210" s="7"/>
      <c r="AC210" s="7"/>
      <c r="AD210" s="7"/>
      <c r="AE210" s="7"/>
      <c r="AF210" s="7"/>
      <c r="AG210" s="7"/>
    </row>
    <row r="211" spans="1:33" ht="15" customHeight="1" x14ac:dyDescent="0.25">
      <c r="A211" s="401"/>
      <c r="B211" s="362"/>
      <c r="C211" s="362"/>
      <c r="D211" s="74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307"/>
      <c r="X211" s="307"/>
      <c r="Y211" s="307"/>
      <c r="Z211" s="307"/>
      <c r="AA211" s="83"/>
      <c r="AB211" s="7"/>
      <c r="AC211" s="7"/>
      <c r="AD211" s="7"/>
      <c r="AE211" s="7"/>
      <c r="AF211" s="7"/>
      <c r="AG211" s="7"/>
    </row>
    <row r="212" spans="1:33" ht="30" customHeight="1" x14ac:dyDescent="0.25">
      <c r="A212" s="402" t="s">
        <v>312</v>
      </c>
      <c r="B212" s="374"/>
      <c r="C212" s="403"/>
      <c r="D212" s="308"/>
      <c r="E212" s="302"/>
      <c r="F212" s="303"/>
      <c r="G212" s="309">
        <f>Фінансування!C27-'Кошторис  витрат'!G210</f>
        <v>0</v>
      </c>
      <c r="H212" s="302"/>
      <c r="I212" s="303"/>
      <c r="J212" s="309">
        <f>Фінансування!C28-'Кошторис  витрат'!J210</f>
        <v>0</v>
      </c>
      <c r="K212" s="302"/>
      <c r="L212" s="303"/>
      <c r="M212" s="309">
        <f>Фінансування!J27-'Кошторис  витрат'!M210</f>
        <v>0</v>
      </c>
      <c r="N212" s="302"/>
      <c r="O212" s="303"/>
      <c r="P212" s="309">
        <f>Фінансування!J28-'Кошторис  витрат'!P210</f>
        <v>0</v>
      </c>
      <c r="Q212" s="302"/>
      <c r="R212" s="303"/>
      <c r="S212" s="309">
        <f>Фінансування!L27-'Кошторис  витрат'!S210</f>
        <v>0</v>
      </c>
      <c r="T212" s="302"/>
      <c r="U212" s="303"/>
      <c r="V212" s="309">
        <f>Фінансування!L28-'Кошторис  витрат'!V210</f>
        <v>0</v>
      </c>
      <c r="W212" s="310">
        <f>Фінансування!N27-'Кошторис  витрат'!W210</f>
        <v>0</v>
      </c>
      <c r="X212" s="310">
        <f>Фінансування!N28-'Кошторис  витрат'!X210</f>
        <v>0</v>
      </c>
      <c r="Y212" s="310"/>
      <c r="Z212" s="310"/>
      <c r="AA212" s="311"/>
      <c r="AB212" s="7"/>
      <c r="AC212" s="7"/>
      <c r="AD212" s="7"/>
      <c r="AE212" s="7"/>
      <c r="AF212" s="7"/>
      <c r="AG212" s="7"/>
    </row>
    <row r="213" spans="1:33" ht="15.75" customHeight="1" x14ac:dyDescent="0.25">
      <c r="A213" s="1"/>
      <c r="B213" s="312"/>
      <c r="C213" s="2"/>
      <c r="D213" s="313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1"/>
      <c r="X213" s="71"/>
      <c r="Y213" s="71"/>
      <c r="Z213" s="7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2"/>
      <c r="C214" s="2"/>
      <c r="D214" s="313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1"/>
      <c r="X214" s="71"/>
      <c r="Y214" s="71"/>
      <c r="Z214" s="7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2"/>
      <c r="C215" s="2"/>
      <c r="D215" s="313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1"/>
      <c r="X215" s="71"/>
      <c r="Y215" s="71"/>
      <c r="Z215" s="7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314"/>
      <c r="B216" s="315"/>
      <c r="C216" s="316" t="s">
        <v>416</v>
      </c>
      <c r="D216" s="313"/>
      <c r="E216" s="317"/>
      <c r="F216" s="317"/>
      <c r="G216" s="70"/>
      <c r="H216" s="388" t="s">
        <v>418</v>
      </c>
      <c r="I216" s="388"/>
      <c r="J216" s="388"/>
      <c r="K216" s="318"/>
      <c r="L216" s="2"/>
      <c r="M216" s="70"/>
      <c r="N216" s="318"/>
      <c r="O216" s="2"/>
      <c r="P216" s="70"/>
      <c r="Q216" s="70"/>
      <c r="R216" s="70"/>
      <c r="S216" s="70"/>
      <c r="T216" s="70"/>
      <c r="U216" s="70"/>
      <c r="V216" s="70"/>
      <c r="W216" s="71"/>
      <c r="X216" s="71"/>
      <c r="Y216" s="71"/>
      <c r="Z216" s="71"/>
      <c r="AA216" s="2"/>
      <c r="AB216" s="1"/>
      <c r="AC216" s="2"/>
      <c r="AD216" s="1"/>
      <c r="AE216" s="1"/>
      <c r="AF216" s="1"/>
      <c r="AG216" s="1"/>
    </row>
    <row r="217" spans="1:33" ht="15.75" customHeight="1" x14ac:dyDescent="0.25">
      <c r="A217" s="319"/>
      <c r="B217" s="320"/>
      <c r="C217" s="321" t="s">
        <v>313</v>
      </c>
      <c r="D217" s="322"/>
      <c r="E217" s="323" t="s">
        <v>314</v>
      </c>
      <c r="F217" s="323"/>
      <c r="G217" s="324"/>
      <c r="H217" s="325"/>
      <c r="I217" s="326" t="s">
        <v>315</v>
      </c>
      <c r="J217" s="324"/>
      <c r="K217" s="325"/>
      <c r="L217" s="326"/>
      <c r="M217" s="324"/>
      <c r="N217" s="325"/>
      <c r="O217" s="326"/>
      <c r="P217" s="324"/>
      <c r="Q217" s="324"/>
      <c r="R217" s="324"/>
      <c r="S217" s="324"/>
      <c r="T217" s="324"/>
      <c r="U217" s="324"/>
      <c r="V217" s="324"/>
      <c r="W217" s="327"/>
      <c r="X217" s="327"/>
      <c r="Y217" s="327"/>
      <c r="Z217" s="327"/>
      <c r="AA217" s="328"/>
      <c r="AB217" s="329"/>
      <c r="AC217" s="328"/>
      <c r="AD217" s="329"/>
      <c r="AE217" s="329"/>
      <c r="AF217" s="329"/>
      <c r="AG217" s="329"/>
    </row>
    <row r="218" spans="1:33" ht="15.75" customHeight="1" x14ac:dyDescent="0.25">
      <c r="A218" s="1"/>
      <c r="B218" s="312"/>
      <c r="C218" s="2"/>
      <c r="D218" s="313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1"/>
      <c r="X218" s="71"/>
      <c r="Y218" s="71"/>
      <c r="Z218" s="7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2"/>
      <c r="C219" s="2"/>
      <c r="D219" s="313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1"/>
      <c r="X219" s="71"/>
      <c r="Y219" s="71"/>
      <c r="Z219" s="7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2"/>
      <c r="C220" s="2"/>
      <c r="D220" s="313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1"/>
      <c r="X220" s="71"/>
      <c r="Y220" s="71"/>
      <c r="Z220" s="7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2"/>
      <c r="C221" s="2"/>
      <c r="D221" s="313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0"/>
      <c r="X221" s="330"/>
      <c r="Y221" s="330"/>
      <c r="Z221" s="330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2"/>
      <c r="C222" s="2"/>
      <c r="D222" s="313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0"/>
      <c r="X222" s="330"/>
      <c r="Y222" s="330"/>
      <c r="Z222" s="330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2"/>
      <c r="C223" s="2"/>
      <c r="D223" s="313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0"/>
      <c r="X223" s="330"/>
      <c r="Y223" s="330"/>
      <c r="Z223" s="330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2"/>
      <c r="C224" s="2"/>
      <c r="D224" s="313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0"/>
      <c r="X224" s="330"/>
      <c r="Y224" s="330"/>
      <c r="Z224" s="330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2"/>
      <c r="C225" s="2"/>
      <c r="D225" s="313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0"/>
      <c r="X225" s="330"/>
      <c r="Y225" s="330"/>
      <c r="Z225" s="330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2"/>
      <c r="C226" s="2"/>
      <c r="D226" s="313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0"/>
      <c r="X226" s="330"/>
      <c r="Y226" s="330"/>
      <c r="Z226" s="330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2"/>
      <c r="C227" s="2"/>
      <c r="D227" s="313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0"/>
      <c r="X227" s="330"/>
      <c r="Y227" s="330"/>
      <c r="Z227" s="330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2"/>
      <c r="C228" s="2"/>
      <c r="D228" s="313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0"/>
      <c r="X228" s="330"/>
      <c r="Y228" s="330"/>
      <c r="Z228" s="330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2"/>
      <c r="C229" s="2"/>
      <c r="D229" s="313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0"/>
      <c r="X229" s="330"/>
      <c r="Y229" s="330"/>
      <c r="Z229" s="330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2"/>
      <c r="C230" s="2"/>
      <c r="D230" s="313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0"/>
      <c r="X230" s="330"/>
      <c r="Y230" s="330"/>
      <c r="Z230" s="330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2"/>
      <c r="C231" s="2"/>
      <c r="D231" s="313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0"/>
      <c r="X231" s="330"/>
      <c r="Y231" s="330"/>
      <c r="Z231" s="330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2"/>
      <c r="C232" s="2"/>
      <c r="D232" s="313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0"/>
      <c r="X232" s="330"/>
      <c r="Y232" s="330"/>
      <c r="Z232" s="330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2"/>
      <c r="C233" s="2"/>
      <c r="D233" s="313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0"/>
      <c r="X233" s="330"/>
      <c r="Y233" s="330"/>
      <c r="Z233" s="330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2"/>
      <c r="C234" s="2"/>
      <c r="D234" s="313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0"/>
      <c r="X234" s="330"/>
      <c r="Y234" s="330"/>
      <c r="Z234" s="330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2"/>
      <c r="C235" s="2"/>
      <c r="D235" s="313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0"/>
      <c r="X235" s="330"/>
      <c r="Y235" s="330"/>
      <c r="Z235" s="330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2"/>
      <c r="C236" s="2"/>
      <c r="D236" s="313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0"/>
      <c r="X236" s="330"/>
      <c r="Y236" s="330"/>
      <c r="Z236" s="330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2"/>
      <c r="C237" s="2"/>
      <c r="D237" s="313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0"/>
      <c r="X237" s="330"/>
      <c r="Y237" s="330"/>
      <c r="Z237" s="330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2"/>
      <c r="C238" s="2"/>
      <c r="D238" s="313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0"/>
      <c r="X238" s="330"/>
      <c r="Y238" s="330"/>
      <c r="Z238" s="330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2"/>
      <c r="C239" s="2"/>
      <c r="D239" s="313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0"/>
      <c r="X239" s="330"/>
      <c r="Y239" s="330"/>
      <c r="Z239" s="330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2"/>
      <c r="C240" s="2"/>
      <c r="D240" s="313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0"/>
      <c r="X240" s="330"/>
      <c r="Y240" s="330"/>
      <c r="Z240" s="330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2"/>
      <c r="C241" s="2"/>
      <c r="D241" s="313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0"/>
      <c r="X241" s="330"/>
      <c r="Y241" s="330"/>
      <c r="Z241" s="330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2"/>
      <c r="C242" s="2"/>
      <c r="D242" s="313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0"/>
      <c r="X242" s="330"/>
      <c r="Y242" s="330"/>
      <c r="Z242" s="330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2"/>
      <c r="C243" s="2"/>
      <c r="D243" s="313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0"/>
      <c r="X243" s="330"/>
      <c r="Y243" s="330"/>
      <c r="Z243" s="330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2"/>
      <c r="C244" s="2"/>
      <c r="D244" s="313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0"/>
      <c r="X244" s="330"/>
      <c r="Y244" s="330"/>
      <c r="Z244" s="330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2"/>
      <c r="C245" s="2"/>
      <c r="D245" s="313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0"/>
      <c r="X245" s="330"/>
      <c r="Y245" s="330"/>
      <c r="Z245" s="330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2"/>
      <c r="C246" s="2"/>
      <c r="D246" s="313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0"/>
      <c r="X246" s="330"/>
      <c r="Y246" s="330"/>
      <c r="Z246" s="330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2"/>
      <c r="C247" s="2"/>
      <c r="D247" s="313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0"/>
      <c r="X247" s="330"/>
      <c r="Y247" s="330"/>
      <c r="Z247" s="330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2"/>
      <c r="C248" s="2"/>
      <c r="D248" s="313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0"/>
      <c r="X248" s="330"/>
      <c r="Y248" s="330"/>
      <c r="Z248" s="330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2"/>
      <c r="C249" s="2"/>
      <c r="D249" s="313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0"/>
      <c r="X249" s="330"/>
      <c r="Y249" s="330"/>
      <c r="Z249" s="330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2"/>
      <c r="C250" s="2"/>
      <c r="D250" s="313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0"/>
      <c r="X250" s="330"/>
      <c r="Y250" s="330"/>
      <c r="Z250" s="330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2"/>
      <c r="C251" s="2"/>
      <c r="D251" s="313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0"/>
      <c r="X251" s="330"/>
      <c r="Y251" s="330"/>
      <c r="Z251" s="330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2"/>
      <c r="C252" s="2"/>
      <c r="D252" s="313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0"/>
      <c r="X252" s="330"/>
      <c r="Y252" s="330"/>
      <c r="Z252" s="330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2"/>
      <c r="C253" s="2"/>
      <c r="D253" s="313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0"/>
      <c r="X253" s="330"/>
      <c r="Y253" s="330"/>
      <c r="Z253" s="330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2"/>
      <c r="C254" s="2"/>
      <c r="D254" s="313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0"/>
      <c r="X254" s="330"/>
      <c r="Y254" s="330"/>
      <c r="Z254" s="330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2"/>
      <c r="C255" s="2"/>
      <c r="D255" s="313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0"/>
      <c r="X255" s="330"/>
      <c r="Y255" s="330"/>
      <c r="Z255" s="330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2"/>
      <c r="C256" s="2"/>
      <c r="D256" s="313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0"/>
      <c r="X256" s="330"/>
      <c r="Y256" s="330"/>
      <c r="Z256" s="330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2"/>
      <c r="C257" s="2"/>
      <c r="D257" s="313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0"/>
      <c r="X257" s="330"/>
      <c r="Y257" s="330"/>
      <c r="Z257" s="330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2"/>
      <c r="C258" s="2"/>
      <c r="D258" s="313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0"/>
      <c r="X258" s="330"/>
      <c r="Y258" s="330"/>
      <c r="Z258" s="33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2"/>
      <c r="C259" s="2"/>
      <c r="D259" s="313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0"/>
      <c r="X259" s="330"/>
      <c r="Y259" s="330"/>
      <c r="Z259" s="330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2"/>
      <c r="C260" s="2"/>
      <c r="D260" s="313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0"/>
      <c r="X260" s="330"/>
      <c r="Y260" s="330"/>
      <c r="Z260" s="33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2"/>
      <c r="C261" s="2"/>
      <c r="D261" s="313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0"/>
      <c r="X261" s="330"/>
      <c r="Y261" s="330"/>
      <c r="Z261" s="33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2"/>
      <c r="C262" s="2"/>
      <c r="D262" s="313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0"/>
      <c r="X262" s="330"/>
      <c r="Y262" s="330"/>
      <c r="Z262" s="330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2"/>
      <c r="C263" s="2"/>
      <c r="D263" s="313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0"/>
      <c r="X263" s="330"/>
      <c r="Y263" s="330"/>
      <c r="Z263" s="330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2"/>
      <c r="C264" s="2"/>
      <c r="D264" s="313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0"/>
      <c r="X264" s="330"/>
      <c r="Y264" s="330"/>
      <c r="Z264" s="330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2"/>
      <c r="C265" s="2"/>
      <c r="D265" s="313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0"/>
      <c r="X265" s="330"/>
      <c r="Y265" s="330"/>
      <c r="Z265" s="330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2"/>
      <c r="C266" s="2"/>
      <c r="D266" s="313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0"/>
      <c r="X266" s="330"/>
      <c r="Y266" s="330"/>
      <c r="Z266" s="330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2"/>
      <c r="C267" s="2"/>
      <c r="D267" s="313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0"/>
      <c r="X267" s="330"/>
      <c r="Y267" s="330"/>
      <c r="Z267" s="330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2"/>
      <c r="C268" s="2"/>
      <c r="D268" s="313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0"/>
      <c r="X268" s="330"/>
      <c r="Y268" s="330"/>
      <c r="Z268" s="330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2"/>
      <c r="C269" s="2"/>
      <c r="D269" s="313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0"/>
      <c r="X269" s="330"/>
      <c r="Y269" s="330"/>
      <c r="Z269" s="330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2"/>
      <c r="C270" s="2"/>
      <c r="D270" s="313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0"/>
      <c r="X270" s="330"/>
      <c r="Y270" s="330"/>
      <c r="Z270" s="330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2"/>
      <c r="C271" s="2"/>
      <c r="D271" s="313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0"/>
      <c r="X271" s="330"/>
      <c r="Y271" s="330"/>
      <c r="Z271" s="330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2"/>
      <c r="C272" s="2"/>
      <c r="D272" s="313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0"/>
      <c r="X272" s="330"/>
      <c r="Y272" s="330"/>
      <c r="Z272" s="330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2"/>
      <c r="C273" s="2"/>
      <c r="D273" s="313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0"/>
      <c r="X273" s="330"/>
      <c r="Y273" s="330"/>
      <c r="Z273" s="330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2"/>
      <c r="C274" s="2"/>
      <c r="D274" s="313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0"/>
      <c r="X274" s="330"/>
      <c r="Y274" s="330"/>
      <c r="Z274" s="330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2"/>
      <c r="C275" s="2"/>
      <c r="D275" s="313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0"/>
      <c r="X275" s="330"/>
      <c r="Y275" s="330"/>
      <c r="Z275" s="330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2"/>
      <c r="C276" s="2"/>
      <c r="D276" s="313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0"/>
      <c r="X276" s="330"/>
      <c r="Y276" s="330"/>
      <c r="Z276" s="330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2"/>
      <c r="C277" s="2"/>
      <c r="D277" s="313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0"/>
      <c r="X277" s="330"/>
      <c r="Y277" s="330"/>
      <c r="Z277" s="330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2"/>
      <c r="C278" s="2"/>
      <c r="D278" s="313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0"/>
      <c r="X278" s="330"/>
      <c r="Y278" s="330"/>
      <c r="Z278" s="330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2"/>
      <c r="C279" s="2"/>
      <c r="D279" s="313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0"/>
      <c r="X279" s="330"/>
      <c r="Y279" s="330"/>
      <c r="Z279" s="330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2"/>
      <c r="C280" s="2"/>
      <c r="D280" s="313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0"/>
      <c r="X280" s="330"/>
      <c r="Y280" s="330"/>
      <c r="Z280" s="330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2"/>
      <c r="C281" s="2"/>
      <c r="D281" s="313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0"/>
      <c r="X281" s="330"/>
      <c r="Y281" s="330"/>
      <c r="Z281" s="330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2"/>
      <c r="C282" s="2"/>
      <c r="D282" s="313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0"/>
      <c r="X282" s="330"/>
      <c r="Y282" s="330"/>
      <c r="Z282" s="330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2"/>
      <c r="C283" s="2"/>
      <c r="D283" s="313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0"/>
      <c r="X283" s="330"/>
      <c r="Y283" s="330"/>
      <c r="Z283" s="330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2"/>
      <c r="C284" s="2"/>
      <c r="D284" s="313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0"/>
      <c r="X284" s="330"/>
      <c r="Y284" s="330"/>
      <c r="Z284" s="330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2"/>
      <c r="C285" s="2"/>
      <c r="D285" s="313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0"/>
      <c r="X285" s="330"/>
      <c r="Y285" s="330"/>
      <c r="Z285" s="330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2"/>
      <c r="C286" s="2"/>
      <c r="D286" s="313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0"/>
      <c r="X286" s="330"/>
      <c r="Y286" s="330"/>
      <c r="Z286" s="330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2"/>
      <c r="C287" s="2"/>
      <c r="D287" s="313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0"/>
      <c r="X287" s="330"/>
      <c r="Y287" s="330"/>
      <c r="Z287" s="330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2"/>
      <c r="C288" s="2"/>
      <c r="D288" s="313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0"/>
      <c r="X288" s="330"/>
      <c r="Y288" s="330"/>
      <c r="Z288" s="330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2"/>
      <c r="C289" s="2"/>
      <c r="D289" s="313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0"/>
      <c r="X289" s="330"/>
      <c r="Y289" s="330"/>
      <c r="Z289" s="330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2"/>
      <c r="C290" s="2"/>
      <c r="D290" s="313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0"/>
      <c r="X290" s="330"/>
      <c r="Y290" s="330"/>
      <c r="Z290" s="330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2"/>
      <c r="C291" s="2"/>
      <c r="D291" s="313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0"/>
      <c r="X291" s="330"/>
      <c r="Y291" s="330"/>
      <c r="Z291" s="330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2"/>
      <c r="C292" s="2"/>
      <c r="D292" s="313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0"/>
      <c r="X292" s="330"/>
      <c r="Y292" s="330"/>
      <c r="Z292" s="330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2"/>
      <c r="C293" s="2"/>
      <c r="D293" s="313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0"/>
      <c r="X293" s="330"/>
      <c r="Y293" s="330"/>
      <c r="Z293" s="330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2"/>
      <c r="C294" s="2"/>
      <c r="D294" s="313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0"/>
      <c r="X294" s="330"/>
      <c r="Y294" s="330"/>
      <c r="Z294" s="330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2"/>
      <c r="C295" s="2"/>
      <c r="D295" s="313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0"/>
      <c r="X295" s="330"/>
      <c r="Y295" s="330"/>
      <c r="Z295" s="330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2"/>
      <c r="C296" s="2"/>
      <c r="D296" s="313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0"/>
      <c r="X296" s="330"/>
      <c r="Y296" s="330"/>
      <c r="Z296" s="330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2"/>
      <c r="C297" s="2"/>
      <c r="D297" s="313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0"/>
      <c r="X297" s="330"/>
      <c r="Y297" s="330"/>
      <c r="Z297" s="330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2"/>
      <c r="C298" s="2"/>
      <c r="D298" s="313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0"/>
      <c r="X298" s="330"/>
      <c r="Y298" s="330"/>
      <c r="Z298" s="330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2"/>
      <c r="C299" s="2"/>
      <c r="D299" s="313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0"/>
      <c r="X299" s="330"/>
      <c r="Y299" s="330"/>
      <c r="Z299" s="330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2"/>
      <c r="C300" s="2"/>
      <c r="D300" s="313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0"/>
      <c r="X300" s="330"/>
      <c r="Y300" s="330"/>
      <c r="Z300" s="330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2"/>
      <c r="C301" s="2"/>
      <c r="D301" s="313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0"/>
      <c r="X301" s="330"/>
      <c r="Y301" s="330"/>
      <c r="Z301" s="330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2"/>
      <c r="C302" s="2"/>
      <c r="D302" s="313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0"/>
      <c r="X302" s="330"/>
      <c r="Y302" s="330"/>
      <c r="Z302" s="330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2"/>
      <c r="C303" s="2"/>
      <c r="D303" s="313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0"/>
      <c r="X303" s="330"/>
      <c r="Y303" s="330"/>
      <c r="Z303" s="330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2"/>
      <c r="C304" s="2"/>
      <c r="D304" s="313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0"/>
      <c r="X304" s="330"/>
      <c r="Y304" s="330"/>
      <c r="Z304" s="330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2"/>
      <c r="C305" s="2"/>
      <c r="D305" s="313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0"/>
      <c r="X305" s="330"/>
      <c r="Y305" s="330"/>
      <c r="Z305" s="330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2"/>
      <c r="C306" s="2"/>
      <c r="D306" s="313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0"/>
      <c r="X306" s="330"/>
      <c r="Y306" s="330"/>
      <c r="Z306" s="330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2"/>
      <c r="C307" s="2"/>
      <c r="D307" s="313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0"/>
      <c r="X307" s="330"/>
      <c r="Y307" s="330"/>
      <c r="Z307" s="330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2"/>
      <c r="C308" s="2"/>
      <c r="D308" s="313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0"/>
      <c r="X308" s="330"/>
      <c r="Y308" s="330"/>
      <c r="Z308" s="330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2"/>
      <c r="C309" s="2"/>
      <c r="D309" s="313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0"/>
      <c r="X309" s="330"/>
      <c r="Y309" s="330"/>
      <c r="Z309" s="330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2"/>
      <c r="C310" s="2"/>
      <c r="D310" s="313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0"/>
      <c r="X310" s="330"/>
      <c r="Y310" s="330"/>
      <c r="Z310" s="330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2"/>
      <c r="C311" s="2"/>
      <c r="D311" s="313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0"/>
      <c r="X311" s="330"/>
      <c r="Y311" s="330"/>
      <c r="Z311" s="330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2"/>
      <c r="C312" s="2"/>
      <c r="D312" s="313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0"/>
      <c r="X312" s="330"/>
      <c r="Y312" s="330"/>
      <c r="Z312" s="330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2"/>
      <c r="C313" s="2"/>
      <c r="D313" s="313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0"/>
      <c r="X313" s="330"/>
      <c r="Y313" s="330"/>
      <c r="Z313" s="330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2"/>
      <c r="C314" s="2"/>
      <c r="D314" s="313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0"/>
      <c r="X314" s="330"/>
      <c r="Y314" s="330"/>
      <c r="Z314" s="330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2"/>
      <c r="C315" s="2"/>
      <c r="D315" s="313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0"/>
      <c r="X315" s="330"/>
      <c r="Y315" s="330"/>
      <c r="Z315" s="330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2"/>
      <c r="C316" s="2"/>
      <c r="D316" s="313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0"/>
      <c r="X316" s="330"/>
      <c r="Y316" s="330"/>
      <c r="Z316" s="330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2"/>
      <c r="C317" s="2"/>
      <c r="D317" s="313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0"/>
      <c r="X317" s="330"/>
      <c r="Y317" s="330"/>
      <c r="Z317" s="330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2"/>
      <c r="C318" s="2"/>
      <c r="D318" s="313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0"/>
      <c r="X318" s="330"/>
      <c r="Y318" s="330"/>
      <c r="Z318" s="330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2"/>
      <c r="C319" s="2"/>
      <c r="D319" s="313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0"/>
      <c r="X319" s="330"/>
      <c r="Y319" s="330"/>
      <c r="Z319" s="330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2"/>
      <c r="C320" s="2"/>
      <c r="D320" s="313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0"/>
      <c r="X320" s="330"/>
      <c r="Y320" s="330"/>
      <c r="Z320" s="330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2"/>
      <c r="C321" s="2"/>
      <c r="D321" s="313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0"/>
      <c r="X321" s="330"/>
      <c r="Y321" s="330"/>
      <c r="Z321" s="330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2"/>
      <c r="C322" s="2"/>
      <c r="D322" s="313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0"/>
      <c r="X322" s="330"/>
      <c r="Y322" s="330"/>
      <c r="Z322" s="330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2"/>
      <c r="C323" s="2"/>
      <c r="D323" s="313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0"/>
      <c r="X323" s="330"/>
      <c r="Y323" s="330"/>
      <c r="Z323" s="330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2"/>
      <c r="C324" s="2"/>
      <c r="D324" s="313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0"/>
      <c r="X324" s="330"/>
      <c r="Y324" s="330"/>
      <c r="Z324" s="330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2"/>
      <c r="C325" s="2"/>
      <c r="D325" s="313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0"/>
      <c r="X325" s="330"/>
      <c r="Y325" s="330"/>
      <c r="Z325" s="330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2"/>
      <c r="C326" s="2"/>
      <c r="D326" s="313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0"/>
      <c r="X326" s="330"/>
      <c r="Y326" s="330"/>
      <c r="Z326" s="330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2"/>
      <c r="C327" s="2"/>
      <c r="D327" s="313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0"/>
      <c r="X327" s="330"/>
      <c r="Y327" s="330"/>
      <c r="Z327" s="330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2"/>
      <c r="C328" s="2"/>
      <c r="D328" s="313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0"/>
      <c r="X328" s="330"/>
      <c r="Y328" s="330"/>
      <c r="Z328" s="330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2"/>
      <c r="C329" s="2"/>
      <c r="D329" s="313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0"/>
      <c r="X329" s="330"/>
      <c r="Y329" s="330"/>
      <c r="Z329" s="330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2"/>
      <c r="C330" s="2"/>
      <c r="D330" s="313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0"/>
      <c r="X330" s="330"/>
      <c r="Y330" s="330"/>
      <c r="Z330" s="330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2"/>
      <c r="C331" s="2"/>
      <c r="D331" s="313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0"/>
      <c r="X331" s="330"/>
      <c r="Y331" s="330"/>
      <c r="Z331" s="330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2"/>
      <c r="C332" s="2"/>
      <c r="D332" s="313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0"/>
      <c r="X332" s="330"/>
      <c r="Y332" s="330"/>
      <c r="Z332" s="330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2"/>
      <c r="C333" s="2"/>
      <c r="D333" s="313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0"/>
      <c r="X333" s="330"/>
      <c r="Y333" s="330"/>
      <c r="Z333" s="330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2"/>
      <c r="C334" s="2"/>
      <c r="D334" s="313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0"/>
      <c r="X334" s="330"/>
      <c r="Y334" s="330"/>
      <c r="Z334" s="330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2"/>
      <c r="C335" s="2"/>
      <c r="D335" s="313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0"/>
      <c r="X335" s="330"/>
      <c r="Y335" s="330"/>
      <c r="Z335" s="330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2"/>
      <c r="C336" s="2"/>
      <c r="D336" s="313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0"/>
      <c r="X336" s="330"/>
      <c r="Y336" s="330"/>
      <c r="Z336" s="330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2"/>
      <c r="C337" s="2"/>
      <c r="D337" s="313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0"/>
      <c r="X337" s="330"/>
      <c r="Y337" s="330"/>
      <c r="Z337" s="330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2"/>
      <c r="C338" s="2"/>
      <c r="D338" s="313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0"/>
      <c r="X338" s="330"/>
      <c r="Y338" s="330"/>
      <c r="Z338" s="330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2"/>
      <c r="C339" s="2"/>
      <c r="D339" s="313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0"/>
      <c r="X339" s="330"/>
      <c r="Y339" s="330"/>
      <c r="Z339" s="330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2"/>
      <c r="C340" s="2"/>
      <c r="D340" s="313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0"/>
      <c r="X340" s="330"/>
      <c r="Y340" s="330"/>
      <c r="Z340" s="330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2"/>
      <c r="C341" s="2"/>
      <c r="D341" s="313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0"/>
      <c r="X341" s="330"/>
      <c r="Y341" s="330"/>
      <c r="Z341" s="330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2"/>
      <c r="C342" s="2"/>
      <c r="D342" s="313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0"/>
      <c r="X342" s="330"/>
      <c r="Y342" s="330"/>
      <c r="Z342" s="330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2"/>
      <c r="C343" s="2"/>
      <c r="D343" s="313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0"/>
      <c r="X343" s="330"/>
      <c r="Y343" s="330"/>
      <c r="Z343" s="330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2"/>
      <c r="C344" s="2"/>
      <c r="D344" s="313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0"/>
      <c r="X344" s="330"/>
      <c r="Y344" s="330"/>
      <c r="Z344" s="330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2"/>
      <c r="C345" s="2"/>
      <c r="D345" s="313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0"/>
      <c r="X345" s="330"/>
      <c r="Y345" s="330"/>
      <c r="Z345" s="330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2"/>
      <c r="C346" s="2"/>
      <c r="D346" s="313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0"/>
      <c r="X346" s="330"/>
      <c r="Y346" s="330"/>
      <c r="Z346" s="330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2"/>
      <c r="C347" s="2"/>
      <c r="D347" s="313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0"/>
      <c r="X347" s="330"/>
      <c r="Y347" s="330"/>
      <c r="Z347" s="330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2"/>
      <c r="C348" s="2"/>
      <c r="D348" s="313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0"/>
      <c r="X348" s="330"/>
      <c r="Y348" s="330"/>
      <c r="Z348" s="330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2"/>
      <c r="C349" s="2"/>
      <c r="D349" s="313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0"/>
      <c r="X349" s="330"/>
      <c r="Y349" s="330"/>
      <c r="Z349" s="330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2"/>
      <c r="C350" s="2"/>
      <c r="D350" s="313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0"/>
      <c r="X350" s="330"/>
      <c r="Y350" s="330"/>
      <c r="Z350" s="330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2"/>
      <c r="C351" s="2"/>
      <c r="D351" s="313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0"/>
      <c r="X351" s="330"/>
      <c r="Y351" s="330"/>
      <c r="Z351" s="330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2"/>
      <c r="C352" s="2"/>
      <c r="D352" s="313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0"/>
      <c r="X352" s="330"/>
      <c r="Y352" s="330"/>
      <c r="Z352" s="330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2"/>
      <c r="C353" s="2"/>
      <c r="D353" s="313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0"/>
      <c r="X353" s="330"/>
      <c r="Y353" s="330"/>
      <c r="Z353" s="330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2"/>
      <c r="C354" s="2"/>
      <c r="D354" s="313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0"/>
      <c r="X354" s="330"/>
      <c r="Y354" s="330"/>
      <c r="Z354" s="330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2"/>
      <c r="C355" s="2"/>
      <c r="D355" s="31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0"/>
      <c r="X355" s="330"/>
      <c r="Y355" s="330"/>
      <c r="Z355" s="330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2"/>
      <c r="C356" s="2"/>
      <c r="D356" s="31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0"/>
      <c r="X356" s="330"/>
      <c r="Y356" s="330"/>
      <c r="Z356" s="330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2"/>
      <c r="C357" s="2"/>
      <c r="D357" s="31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0"/>
      <c r="X357" s="330"/>
      <c r="Y357" s="330"/>
      <c r="Z357" s="330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2"/>
      <c r="C358" s="2"/>
      <c r="D358" s="313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0"/>
      <c r="X358" s="330"/>
      <c r="Y358" s="330"/>
      <c r="Z358" s="330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2"/>
      <c r="C359" s="2"/>
      <c r="D359" s="313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0"/>
      <c r="X359" s="330"/>
      <c r="Y359" s="330"/>
      <c r="Z359" s="330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2"/>
      <c r="C360" s="2"/>
      <c r="D360" s="313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0"/>
      <c r="X360" s="330"/>
      <c r="Y360" s="330"/>
      <c r="Z360" s="330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2"/>
      <c r="C361" s="2"/>
      <c r="D361" s="313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0"/>
      <c r="X361" s="330"/>
      <c r="Y361" s="330"/>
      <c r="Z361" s="330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2"/>
      <c r="C362" s="2"/>
      <c r="D362" s="31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0"/>
      <c r="X362" s="330"/>
      <c r="Y362" s="330"/>
      <c r="Z362" s="330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2"/>
      <c r="C363" s="2"/>
      <c r="D363" s="313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0"/>
      <c r="X363" s="330"/>
      <c r="Y363" s="330"/>
      <c r="Z363" s="330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2"/>
      <c r="C364" s="2"/>
      <c r="D364" s="313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0"/>
      <c r="X364" s="330"/>
      <c r="Y364" s="330"/>
      <c r="Z364" s="330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2"/>
      <c r="C365" s="2"/>
      <c r="D365" s="313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0"/>
      <c r="X365" s="330"/>
      <c r="Y365" s="330"/>
      <c r="Z365" s="330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2"/>
      <c r="C366" s="2"/>
      <c r="D366" s="313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0"/>
      <c r="X366" s="330"/>
      <c r="Y366" s="330"/>
      <c r="Z366" s="330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2"/>
      <c r="C367" s="2"/>
      <c r="D367" s="31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0"/>
      <c r="X367" s="330"/>
      <c r="Y367" s="330"/>
      <c r="Z367" s="330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2"/>
      <c r="C368" s="2"/>
      <c r="D368" s="313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0"/>
      <c r="X368" s="330"/>
      <c r="Y368" s="330"/>
      <c r="Z368" s="330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2"/>
      <c r="C369" s="2"/>
      <c r="D369" s="313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0"/>
      <c r="X369" s="330"/>
      <c r="Y369" s="330"/>
      <c r="Z369" s="330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2"/>
      <c r="C370" s="2"/>
      <c r="D370" s="313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0"/>
      <c r="X370" s="330"/>
      <c r="Y370" s="330"/>
      <c r="Z370" s="330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2"/>
      <c r="C371" s="2"/>
      <c r="D371" s="313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0"/>
      <c r="X371" s="330"/>
      <c r="Y371" s="330"/>
      <c r="Z371" s="330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2"/>
      <c r="C372" s="2"/>
      <c r="D372" s="313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0"/>
      <c r="X372" s="330"/>
      <c r="Y372" s="330"/>
      <c r="Z372" s="330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2"/>
      <c r="C373" s="2"/>
      <c r="D373" s="313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0"/>
      <c r="X373" s="330"/>
      <c r="Y373" s="330"/>
      <c r="Z373" s="330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2"/>
      <c r="C374" s="2"/>
      <c r="D374" s="313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0"/>
      <c r="X374" s="330"/>
      <c r="Y374" s="330"/>
      <c r="Z374" s="330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2"/>
      <c r="C375" s="2"/>
      <c r="D375" s="31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0"/>
      <c r="X375" s="330"/>
      <c r="Y375" s="330"/>
      <c r="Z375" s="330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2"/>
      <c r="C376" s="2"/>
      <c r="D376" s="313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0"/>
      <c r="X376" s="330"/>
      <c r="Y376" s="330"/>
      <c r="Z376" s="330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2"/>
      <c r="C377" s="2"/>
      <c r="D377" s="313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0"/>
      <c r="X377" s="330"/>
      <c r="Y377" s="330"/>
      <c r="Z377" s="330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2"/>
      <c r="C378" s="2"/>
      <c r="D378" s="313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0"/>
      <c r="X378" s="330"/>
      <c r="Y378" s="330"/>
      <c r="Z378" s="330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2"/>
      <c r="C379" s="2"/>
      <c r="D379" s="31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0"/>
      <c r="X379" s="330"/>
      <c r="Y379" s="330"/>
      <c r="Z379" s="330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2"/>
      <c r="C380" s="2"/>
      <c r="D380" s="313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0"/>
      <c r="X380" s="330"/>
      <c r="Y380" s="330"/>
      <c r="Z380" s="330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2"/>
      <c r="C381" s="2"/>
      <c r="D381" s="31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0"/>
      <c r="X381" s="330"/>
      <c r="Y381" s="330"/>
      <c r="Z381" s="330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2"/>
      <c r="C382" s="2"/>
      <c r="D382" s="31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0"/>
      <c r="X382" s="330"/>
      <c r="Y382" s="330"/>
      <c r="Z382" s="330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2"/>
      <c r="C383" s="2"/>
      <c r="D383" s="31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0"/>
      <c r="X383" s="330"/>
      <c r="Y383" s="330"/>
      <c r="Z383" s="330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2"/>
      <c r="C384" s="2"/>
      <c r="D384" s="31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0"/>
      <c r="X384" s="330"/>
      <c r="Y384" s="330"/>
      <c r="Z384" s="330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2"/>
      <c r="C385" s="2"/>
      <c r="D385" s="31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0"/>
      <c r="X385" s="330"/>
      <c r="Y385" s="330"/>
      <c r="Z385" s="330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2"/>
      <c r="C386" s="2"/>
      <c r="D386" s="31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0"/>
      <c r="X386" s="330"/>
      <c r="Y386" s="330"/>
      <c r="Z386" s="330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2"/>
      <c r="C387" s="2"/>
      <c r="D387" s="31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0"/>
      <c r="X387" s="330"/>
      <c r="Y387" s="330"/>
      <c r="Z387" s="330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12"/>
      <c r="C388" s="2"/>
      <c r="D388" s="313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0"/>
      <c r="X388" s="330"/>
      <c r="Y388" s="330"/>
      <c r="Z388" s="330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12"/>
      <c r="C389" s="2"/>
      <c r="D389" s="313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0"/>
      <c r="X389" s="330"/>
      <c r="Y389" s="330"/>
      <c r="Z389" s="330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12"/>
      <c r="C390" s="2"/>
      <c r="D390" s="313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0"/>
      <c r="X390" s="330"/>
      <c r="Y390" s="330"/>
      <c r="Z390" s="330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12"/>
      <c r="C391" s="2"/>
      <c r="D391" s="313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0"/>
      <c r="X391" s="330"/>
      <c r="Y391" s="330"/>
      <c r="Z391" s="330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12"/>
      <c r="C392" s="2"/>
      <c r="D392" s="313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0"/>
      <c r="X392" s="330"/>
      <c r="Y392" s="330"/>
      <c r="Z392" s="330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12"/>
      <c r="C393" s="2"/>
      <c r="D393" s="313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30"/>
      <c r="X393" s="330"/>
      <c r="Y393" s="330"/>
      <c r="Z393" s="330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312"/>
      <c r="C394" s="2"/>
      <c r="D394" s="313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30"/>
      <c r="X394" s="330"/>
      <c r="Y394" s="330"/>
      <c r="Z394" s="330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312"/>
      <c r="C395" s="2"/>
      <c r="D395" s="313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30"/>
      <c r="X395" s="330"/>
      <c r="Y395" s="330"/>
      <c r="Z395" s="330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312"/>
      <c r="C396" s="2"/>
      <c r="D396" s="313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30"/>
      <c r="X396" s="330"/>
      <c r="Y396" s="330"/>
      <c r="Z396" s="330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312"/>
      <c r="C397" s="2"/>
      <c r="D397" s="313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30"/>
      <c r="X397" s="330"/>
      <c r="Y397" s="330"/>
      <c r="Z397" s="330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312"/>
      <c r="C398" s="2"/>
      <c r="D398" s="313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30"/>
      <c r="X398" s="330"/>
      <c r="Y398" s="330"/>
      <c r="Z398" s="330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312"/>
      <c r="C399" s="2"/>
      <c r="D399" s="313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30"/>
      <c r="X399" s="330"/>
      <c r="Y399" s="330"/>
      <c r="Z399" s="330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312"/>
      <c r="C400" s="2"/>
      <c r="D400" s="313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30"/>
      <c r="X400" s="330"/>
      <c r="Y400" s="330"/>
      <c r="Z400" s="330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312"/>
      <c r="C401" s="2"/>
      <c r="D401" s="313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30"/>
      <c r="X401" s="330"/>
      <c r="Y401" s="330"/>
      <c r="Z401" s="330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312"/>
      <c r="C402" s="2"/>
      <c r="D402" s="313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30"/>
      <c r="X402" s="330"/>
      <c r="Y402" s="330"/>
      <c r="Z402" s="330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312"/>
      <c r="C403" s="2"/>
      <c r="D403" s="313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330"/>
      <c r="X403" s="330"/>
      <c r="Y403" s="330"/>
      <c r="Z403" s="330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312"/>
      <c r="C404" s="2"/>
      <c r="D404" s="313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330"/>
      <c r="X404" s="330"/>
      <c r="Y404" s="330"/>
      <c r="Z404" s="330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312"/>
      <c r="C405" s="2"/>
      <c r="D405" s="313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330"/>
      <c r="X405" s="330"/>
      <c r="Y405" s="330"/>
      <c r="Z405" s="330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5">
      <c r="A406" s="1"/>
      <c r="B406" s="312"/>
      <c r="C406" s="2"/>
      <c r="D406" s="313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330"/>
      <c r="X406" s="330"/>
      <c r="Y406" s="330"/>
      <c r="Z406" s="330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25">
      <c r="A407" s="1"/>
      <c r="B407" s="312"/>
      <c r="C407" s="2"/>
      <c r="D407" s="313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330"/>
      <c r="X407" s="330"/>
      <c r="Y407" s="330"/>
      <c r="Z407" s="330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25">
      <c r="A408" s="1"/>
      <c r="B408" s="312"/>
      <c r="C408" s="2"/>
      <c r="D408" s="313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330"/>
      <c r="X408" s="330"/>
      <c r="Y408" s="330"/>
      <c r="Z408" s="330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25">
      <c r="A409" s="1"/>
      <c r="B409" s="312"/>
      <c r="C409" s="2"/>
      <c r="D409" s="313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330"/>
      <c r="X409" s="330"/>
      <c r="Y409" s="330"/>
      <c r="Z409" s="330"/>
      <c r="AA409" s="2"/>
      <c r="AB409" s="1"/>
      <c r="AC409" s="1"/>
      <c r="AD409" s="1"/>
      <c r="AE409" s="1"/>
      <c r="AF409" s="1"/>
      <c r="AG409" s="1"/>
    </row>
    <row r="410" spans="1:33" ht="15.75" customHeight="1" x14ac:dyDescent="0.25">
      <c r="A410" s="1"/>
      <c r="B410" s="312"/>
      <c r="C410" s="2"/>
      <c r="D410" s="313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330"/>
      <c r="X410" s="330"/>
      <c r="Y410" s="330"/>
      <c r="Z410" s="330"/>
      <c r="AA410" s="2"/>
      <c r="AB410" s="1"/>
      <c r="AC410" s="1"/>
      <c r="AD410" s="1"/>
      <c r="AE410" s="1"/>
      <c r="AF410" s="1"/>
      <c r="AG410" s="1"/>
    </row>
    <row r="411" spans="1:33" ht="15.75" customHeight="1" x14ac:dyDescent="0.25">
      <c r="A411" s="1"/>
      <c r="B411" s="312"/>
      <c r="C411" s="2"/>
      <c r="D411" s="313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330"/>
      <c r="X411" s="330"/>
      <c r="Y411" s="330"/>
      <c r="Z411" s="330"/>
      <c r="AA411" s="2"/>
      <c r="AB411" s="1"/>
      <c r="AC411" s="1"/>
      <c r="AD411" s="1"/>
      <c r="AE411" s="1"/>
      <c r="AF411" s="1"/>
      <c r="AG411" s="1"/>
    </row>
    <row r="412" spans="1:33" ht="15.75" customHeight="1" x14ac:dyDescent="0.25">
      <c r="A412" s="1"/>
      <c r="B412" s="312"/>
      <c r="C412" s="2"/>
      <c r="D412" s="313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330"/>
      <c r="X412" s="330"/>
      <c r="Y412" s="330"/>
      <c r="Z412" s="330"/>
      <c r="AA412" s="2"/>
      <c r="AB412" s="1"/>
      <c r="AC412" s="1"/>
      <c r="AD412" s="1"/>
      <c r="AE412" s="1"/>
      <c r="AF412" s="1"/>
      <c r="AG412" s="1"/>
    </row>
    <row r="413" spans="1:33" ht="15.75" customHeight="1" x14ac:dyDescent="0.25">
      <c r="A413" s="1"/>
      <c r="B413" s="1"/>
      <c r="C413" s="2"/>
      <c r="D413" s="313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330"/>
      <c r="X413" s="330"/>
      <c r="Y413" s="330"/>
      <c r="Z413" s="330"/>
      <c r="AA413" s="2"/>
      <c r="AB413" s="1"/>
      <c r="AC413" s="1"/>
      <c r="AD413" s="1"/>
      <c r="AE413" s="1"/>
      <c r="AF413" s="1"/>
      <c r="AG413" s="1"/>
    </row>
    <row r="414" spans="1:33" ht="15.75" customHeight="1" x14ac:dyDescent="0.25">
      <c r="A414" s="1"/>
      <c r="B414" s="1"/>
      <c r="C414" s="2"/>
      <c r="D414" s="313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330"/>
      <c r="X414" s="330"/>
      <c r="Y414" s="330"/>
      <c r="Z414" s="330"/>
      <c r="AA414" s="2"/>
      <c r="AB414" s="1"/>
      <c r="AC414" s="1"/>
      <c r="AD414" s="1"/>
      <c r="AE414" s="1"/>
      <c r="AF414" s="1"/>
      <c r="AG414" s="1"/>
    </row>
    <row r="415" spans="1:33" ht="15.75" customHeight="1" x14ac:dyDescent="0.25">
      <c r="A415" s="1"/>
      <c r="B415" s="1"/>
      <c r="C415" s="2"/>
      <c r="D415" s="313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330"/>
      <c r="X415" s="330"/>
      <c r="Y415" s="330"/>
      <c r="Z415" s="330"/>
      <c r="AA415" s="2"/>
      <c r="AB415" s="1"/>
      <c r="AC415" s="1"/>
      <c r="AD415" s="1"/>
      <c r="AE415" s="1"/>
      <c r="AF415" s="1"/>
      <c r="AG415" s="1"/>
    </row>
    <row r="416" spans="1:33" ht="15.75" customHeight="1" x14ac:dyDescent="0.25">
      <c r="A416" s="1"/>
      <c r="B416" s="1"/>
      <c r="C416" s="2"/>
      <c r="D416" s="313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330"/>
      <c r="X416" s="330"/>
      <c r="Y416" s="330"/>
      <c r="Z416" s="330"/>
      <c r="AA416" s="2"/>
      <c r="AB416" s="1"/>
      <c r="AC416" s="1"/>
      <c r="AD416" s="1"/>
      <c r="AE416" s="1"/>
      <c r="AF416" s="1"/>
      <c r="AG416" s="1"/>
    </row>
    <row r="417" spans="1:33" ht="15.75" customHeight="1" x14ac:dyDescent="0.25">
      <c r="A417" s="1"/>
      <c r="B417" s="1"/>
      <c r="C417" s="2"/>
      <c r="D417" s="313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330"/>
      <c r="X417" s="330"/>
      <c r="Y417" s="330"/>
      <c r="Z417" s="330"/>
      <c r="AA417" s="2"/>
      <c r="AB417" s="1"/>
      <c r="AC417" s="1"/>
      <c r="AD417" s="1"/>
      <c r="AE417" s="1"/>
      <c r="AF417" s="1"/>
      <c r="AG417" s="1"/>
    </row>
    <row r="418" spans="1:33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33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33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33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33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33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33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33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33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33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33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33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33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33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33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5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25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25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25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25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 x14ac:dyDescent="0.25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 x14ac:dyDescent="0.25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 x14ac:dyDescent="0.25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 x14ac:dyDescent="0.25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 x14ac:dyDescent="0.25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 x14ac:dyDescent="0.25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 x14ac:dyDescent="0.25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8:28" ht="15.75" customHeight="1" x14ac:dyDescent="0.25">
      <c r="H1031" s="5"/>
      <c r="I1031" s="5"/>
      <c r="J1031" s="5"/>
      <c r="N1031" s="5"/>
      <c r="O1031" s="5"/>
      <c r="P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8:28" ht="15.75" customHeight="1" x14ac:dyDescent="0.25">
      <c r="H1032" s="5"/>
      <c r="I1032" s="5"/>
      <c r="J1032" s="5"/>
      <c r="N1032" s="5"/>
      <c r="O1032" s="5"/>
      <c r="P1032" s="5"/>
      <c r="T1032" s="5"/>
      <c r="U1032" s="5"/>
      <c r="V1032" s="5"/>
      <c r="W1032" s="5"/>
      <c r="X1032" s="5"/>
      <c r="Y1032" s="5"/>
      <c r="Z1032" s="5"/>
      <c r="AA1032" s="5"/>
      <c r="AB1032" s="5"/>
    </row>
  </sheetData>
  <mergeCells count="26">
    <mergeCell ref="H216:J216"/>
    <mergeCell ref="K7:P7"/>
    <mergeCell ref="A1:E1"/>
    <mergeCell ref="A7:A9"/>
    <mergeCell ref="B7:B9"/>
    <mergeCell ref="C7:C9"/>
    <mergeCell ref="D7:D9"/>
    <mergeCell ref="E7:J7"/>
    <mergeCell ref="A178:D178"/>
    <mergeCell ref="A211:C211"/>
    <mergeCell ref="A212:C212"/>
    <mergeCell ref="K8:M8"/>
    <mergeCell ref="N8:P8"/>
    <mergeCell ref="E8:G8"/>
    <mergeCell ref="H8:J8"/>
    <mergeCell ref="E61:G62"/>
    <mergeCell ref="H61:J62"/>
    <mergeCell ref="A99:D99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glavbuh</cp:lastModifiedBy>
  <cp:lastPrinted>2025-10-09T15:46:31Z</cp:lastPrinted>
  <dcterms:created xsi:type="dcterms:W3CDTF">2020-11-14T13:09:40Z</dcterms:created>
  <dcterms:modified xsi:type="dcterms:W3CDTF">2025-10-13T15:08:16Z</dcterms:modified>
</cp:coreProperties>
</file>