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БОТА разное\2024\УКФ\КОЛО життя\ЗВІТ\"/>
    </mc:Choice>
  </mc:AlternateContent>
  <bookViews>
    <workbookView xWindow="0" yWindow="0" windowWidth="28800" windowHeight="13020" activeTab="1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62913"/>
  <extLst>
    <ext uri="GoogleSheetsCustomDataVersion2">
      <go:sheetsCustomData xmlns:go="http://customooxmlschemas.google.com/" r:id="rId7" roundtripDataChecksum="dR78AHglI04of0JnrtR8BTTSE0HBv9gfuHS4geMICus="/>
    </ext>
  </extLst>
</workbook>
</file>

<file path=xl/calcChain.xml><?xml version="1.0" encoding="utf-8"?>
<calcChain xmlns="http://schemas.openxmlformats.org/spreadsheetml/2006/main">
  <c r="I66" i="3" l="1"/>
  <c r="F66" i="3"/>
  <c r="D66" i="3"/>
  <c r="I56" i="3"/>
  <c r="F56" i="3"/>
  <c r="D56" i="3"/>
  <c r="I46" i="3"/>
  <c r="F46" i="3"/>
  <c r="D46" i="3"/>
  <c r="V194" i="2"/>
  <c r="S194" i="2"/>
  <c r="P194" i="2"/>
  <c r="M194" i="2"/>
  <c r="J194" i="2"/>
  <c r="X194" i="2" s="1"/>
  <c r="G194" i="2"/>
  <c r="W194" i="2" s="1"/>
  <c r="Y194" i="2" s="1"/>
  <c r="Z194" i="2" s="1"/>
  <c r="V193" i="2"/>
  <c r="S193" i="2"/>
  <c r="P193" i="2"/>
  <c r="M193" i="2"/>
  <c r="J193" i="2"/>
  <c r="X193" i="2" s="1"/>
  <c r="G193" i="2"/>
  <c r="W193" i="2" s="1"/>
  <c r="Y193" i="2" s="1"/>
  <c r="Z193" i="2" s="1"/>
  <c r="V192" i="2"/>
  <c r="S192" i="2"/>
  <c r="P192" i="2"/>
  <c r="M192" i="2"/>
  <c r="J192" i="2"/>
  <c r="X192" i="2" s="1"/>
  <c r="G192" i="2"/>
  <c r="W192" i="2" s="1"/>
  <c r="Y192" i="2" s="1"/>
  <c r="Z192" i="2" s="1"/>
  <c r="V191" i="2"/>
  <c r="S191" i="2"/>
  <c r="P191" i="2"/>
  <c r="M191" i="2"/>
  <c r="J191" i="2"/>
  <c r="X191" i="2" s="1"/>
  <c r="G191" i="2"/>
  <c r="W191" i="2" s="1"/>
  <c r="Y191" i="2" s="1"/>
  <c r="Z191" i="2" s="1"/>
  <c r="V190" i="2"/>
  <c r="S190" i="2"/>
  <c r="P190" i="2"/>
  <c r="M190" i="2"/>
  <c r="J190" i="2"/>
  <c r="X190" i="2" s="1"/>
  <c r="G190" i="2"/>
  <c r="W190" i="2" s="1"/>
  <c r="Y190" i="2" s="1"/>
  <c r="Z190" i="2" s="1"/>
  <c r="V189" i="2"/>
  <c r="S189" i="2"/>
  <c r="P189" i="2"/>
  <c r="M189" i="2"/>
  <c r="J189" i="2"/>
  <c r="X189" i="2" s="1"/>
  <c r="G189" i="2"/>
  <c r="W189" i="2" s="1"/>
  <c r="Y189" i="2" s="1"/>
  <c r="Z189" i="2" s="1"/>
  <c r="V188" i="2"/>
  <c r="S188" i="2"/>
  <c r="P188" i="2"/>
  <c r="M188" i="2"/>
  <c r="J188" i="2"/>
  <c r="X188" i="2" s="1"/>
  <c r="G188" i="2"/>
  <c r="W188" i="2" s="1"/>
  <c r="Y188" i="2" s="1"/>
  <c r="Z188" i="2" s="1"/>
  <c r="V187" i="2"/>
  <c r="S187" i="2"/>
  <c r="P187" i="2"/>
  <c r="M187" i="2"/>
  <c r="J187" i="2"/>
  <c r="X187" i="2" s="1"/>
  <c r="X186" i="2" s="1"/>
  <c r="G187" i="2"/>
  <c r="W187" i="2" s="1"/>
  <c r="V186" i="2"/>
  <c r="V195" i="2" s="1"/>
  <c r="T186" i="2"/>
  <c r="T195" i="2" s="1"/>
  <c r="S186" i="2"/>
  <c r="Q186" i="2"/>
  <c r="Q195" i="2" s="1"/>
  <c r="P186" i="2"/>
  <c r="P195" i="2" s="1"/>
  <c r="N186" i="2"/>
  <c r="N195" i="2" s="1"/>
  <c r="M186" i="2"/>
  <c r="K186" i="2"/>
  <c r="K195" i="2" s="1"/>
  <c r="J186" i="2"/>
  <c r="J195" i="2" s="1"/>
  <c r="H186" i="2"/>
  <c r="H195" i="2" s="1"/>
  <c r="G186" i="2"/>
  <c r="E186" i="2"/>
  <c r="E195" i="2" s="1"/>
  <c r="V185" i="2"/>
  <c r="S185" i="2"/>
  <c r="P185" i="2"/>
  <c r="M185" i="2"/>
  <c r="J185" i="2"/>
  <c r="X185" i="2" s="1"/>
  <c r="G185" i="2"/>
  <c r="W185" i="2" s="1"/>
  <c r="Y185" i="2" s="1"/>
  <c r="Z185" i="2" s="1"/>
  <c r="V184" i="2"/>
  <c r="S184" i="2"/>
  <c r="P184" i="2"/>
  <c r="M184" i="2"/>
  <c r="J184" i="2"/>
  <c r="X184" i="2" s="1"/>
  <c r="G184" i="2"/>
  <c r="W184" i="2" s="1"/>
  <c r="Y184" i="2" s="1"/>
  <c r="Z184" i="2" s="1"/>
  <c r="V183" i="2"/>
  <c r="S183" i="2"/>
  <c r="P183" i="2"/>
  <c r="M183" i="2"/>
  <c r="J183" i="2"/>
  <c r="X183" i="2" s="1"/>
  <c r="X182" i="2" s="1"/>
  <c r="G183" i="2"/>
  <c r="W183" i="2" s="1"/>
  <c r="V182" i="2"/>
  <c r="T182" i="2"/>
  <c r="S182" i="2"/>
  <c r="Q182" i="2"/>
  <c r="P182" i="2"/>
  <c r="N182" i="2"/>
  <c r="M182" i="2"/>
  <c r="K182" i="2"/>
  <c r="J182" i="2"/>
  <c r="H182" i="2"/>
  <c r="G182" i="2"/>
  <c r="E182" i="2"/>
  <c r="V181" i="2"/>
  <c r="S181" i="2"/>
  <c r="P181" i="2"/>
  <c r="M181" i="2"/>
  <c r="J181" i="2"/>
  <c r="X181" i="2" s="1"/>
  <c r="G181" i="2"/>
  <c r="W181" i="2" s="1"/>
  <c r="Y181" i="2" s="1"/>
  <c r="Z181" i="2" s="1"/>
  <c r="V180" i="2"/>
  <c r="S180" i="2"/>
  <c r="P180" i="2"/>
  <c r="M180" i="2"/>
  <c r="J180" i="2"/>
  <c r="X180" i="2" s="1"/>
  <c r="G180" i="2"/>
  <c r="W180" i="2" s="1"/>
  <c r="Y180" i="2" s="1"/>
  <c r="Z180" i="2" s="1"/>
  <c r="V179" i="2"/>
  <c r="S179" i="2"/>
  <c r="P179" i="2"/>
  <c r="M179" i="2"/>
  <c r="J179" i="2"/>
  <c r="X179" i="2" s="1"/>
  <c r="G179" i="2"/>
  <c r="W179" i="2" s="1"/>
  <c r="Y179" i="2" s="1"/>
  <c r="Z179" i="2" s="1"/>
  <c r="V178" i="2"/>
  <c r="S178" i="2"/>
  <c r="P178" i="2"/>
  <c r="M178" i="2"/>
  <c r="J178" i="2"/>
  <c r="X178" i="2" s="1"/>
  <c r="X177" i="2" s="1"/>
  <c r="G178" i="2"/>
  <c r="W178" i="2" s="1"/>
  <c r="V177" i="2"/>
  <c r="T177" i="2"/>
  <c r="S177" i="2"/>
  <c r="Q177" i="2"/>
  <c r="P177" i="2"/>
  <c r="N177" i="2"/>
  <c r="M177" i="2"/>
  <c r="K177" i="2"/>
  <c r="J177" i="2"/>
  <c r="H177" i="2"/>
  <c r="G177" i="2"/>
  <c r="E177" i="2"/>
  <c r="V176" i="2"/>
  <c r="S176" i="2"/>
  <c r="P176" i="2"/>
  <c r="M176" i="2"/>
  <c r="J176" i="2"/>
  <c r="X176" i="2" s="1"/>
  <c r="G176" i="2"/>
  <c r="W176" i="2" s="1"/>
  <c r="Y176" i="2" s="1"/>
  <c r="Z176" i="2" s="1"/>
  <c r="V175" i="2"/>
  <c r="S175" i="2"/>
  <c r="P175" i="2"/>
  <c r="M175" i="2"/>
  <c r="J175" i="2"/>
  <c r="X175" i="2" s="1"/>
  <c r="G175" i="2"/>
  <c r="W175" i="2" s="1"/>
  <c r="Y175" i="2" s="1"/>
  <c r="Z175" i="2" s="1"/>
  <c r="V174" i="2"/>
  <c r="S174" i="2"/>
  <c r="P174" i="2"/>
  <c r="M174" i="2"/>
  <c r="J174" i="2"/>
  <c r="X174" i="2" s="1"/>
  <c r="G174" i="2"/>
  <c r="W174" i="2" s="1"/>
  <c r="Y174" i="2" s="1"/>
  <c r="Z174" i="2" s="1"/>
  <c r="V173" i="2"/>
  <c r="S173" i="2"/>
  <c r="S172" i="2" s="1"/>
  <c r="P173" i="2"/>
  <c r="M173" i="2"/>
  <c r="M172" i="2" s="1"/>
  <c r="J173" i="2"/>
  <c r="X173" i="2" s="1"/>
  <c r="X172" i="2" s="1"/>
  <c r="G173" i="2"/>
  <c r="G172" i="2" s="1"/>
  <c r="V172" i="2"/>
  <c r="T172" i="2"/>
  <c r="Q172" i="2"/>
  <c r="P172" i="2"/>
  <c r="N172" i="2"/>
  <c r="K172" i="2"/>
  <c r="J172" i="2"/>
  <c r="H172" i="2"/>
  <c r="E172" i="2"/>
  <c r="T170" i="2"/>
  <c r="Q170" i="2"/>
  <c r="N170" i="2"/>
  <c r="K170" i="2"/>
  <c r="H170" i="2"/>
  <c r="E170" i="2"/>
  <c r="V169" i="2"/>
  <c r="S169" i="2"/>
  <c r="P169" i="2"/>
  <c r="M169" i="2"/>
  <c r="J169" i="2"/>
  <c r="X169" i="2" s="1"/>
  <c r="G169" i="2"/>
  <c r="W169" i="2" s="1"/>
  <c r="Y169" i="2" s="1"/>
  <c r="Z169" i="2" s="1"/>
  <c r="V168" i="2"/>
  <c r="S168" i="2"/>
  <c r="P168" i="2"/>
  <c r="M168" i="2"/>
  <c r="J168" i="2"/>
  <c r="X168" i="2" s="1"/>
  <c r="G168" i="2"/>
  <c r="W168" i="2" s="1"/>
  <c r="Y168" i="2" s="1"/>
  <c r="Z168" i="2" s="1"/>
  <c r="V167" i="2"/>
  <c r="S167" i="2"/>
  <c r="P167" i="2"/>
  <c r="M167" i="2"/>
  <c r="J167" i="2"/>
  <c r="X167" i="2" s="1"/>
  <c r="G167" i="2"/>
  <c r="W167" i="2" s="1"/>
  <c r="Y167" i="2" s="1"/>
  <c r="Z167" i="2" s="1"/>
  <c r="V166" i="2"/>
  <c r="V170" i="2" s="1"/>
  <c r="S166" i="2"/>
  <c r="S170" i="2" s="1"/>
  <c r="P166" i="2"/>
  <c r="P170" i="2" s="1"/>
  <c r="M166" i="2"/>
  <c r="M170" i="2" s="1"/>
  <c r="J166" i="2"/>
  <c r="J170" i="2" s="1"/>
  <c r="G166" i="2"/>
  <c r="G170" i="2" s="1"/>
  <c r="T164" i="2"/>
  <c r="S164" i="2"/>
  <c r="Q164" i="2"/>
  <c r="N164" i="2"/>
  <c r="M164" i="2"/>
  <c r="K164" i="2"/>
  <c r="H164" i="2"/>
  <c r="G164" i="2"/>
  <c r="E164" i="2"/>
  <c r="X163" i="2"/>
  <c r="V163" i="2"/>
  <c r="S163" i="2"/>
  <c r="P163" i="2"/>
  <c r="M163" i="2"/>
  <c r="J163" i="2"/>
  <c r="G163" i="2"/>
  <c r="W163" i="2" s="1"/>
  <c r="Y163" i="2" s="1"/>
  <c r="Z163" i="2" s="1"/>
  <c r="X162" i="2"/>
  <c r="V162" i="2"/>
  <c r="V164" i="2" s="1"/>
  <c r="S162" i="2"/>
  <c r="P162" i="2"/>
  <c r="P164" i="2" s="1"/>
  <c r="M162" i="2"/>
  <c r="J162" i="2"/>
  <c r="J164" i="2" s="1"/>
  <c r="G162" i="2"/>
  <c r="W162" i="2" s="1"/>
  <c r="T160" i="2"/>
  <c r="S160" i="2"/>
  <c r="Q160" i="2"/>
  <c r="N160" i="2"/>
  <c r="M160" i="2"/>
  <c r="K160" i="2"/>
  <c r="H160" i="2"/>
  <c r="G160" i="2"/>
  <c r="E160" i="2"/>
  <c r="X159" i="2"/>
  <c r="V159" i="2"/>
  <c r="S159" i="2"/>
  <c r="P159" i="2"/>
  <c r="M159" i="2"/>
  <c r="J159" i="2"/>
  <c r="G159" i="2"/>
  <c r="W159" i="2" s="1"/>
  <c r="Y159" i="2" s="1"/>
  <c r="Z159" i="2" s="1"/>
  <c r="X158" i="2"/>
  <c r="V158" i="2"/>
  <c r="S158" i="2"/>
  <c r="P158" i="2"/>
  <c r="M158" i="2"/>
  <c r="J158" i="2"/>
  <c r="G158" i="2"/>
  <c r="W158" i="2" s="1"/>
  <c r="Y158" i="2" s="1"/>
  <c r="Z158" i="2" s="1"/>
  <c r="X157" i="2"/>
  <c r="V157" i="2"/>
  <c r="S157" i="2"/>
  <c r="P157" i="2"/>
  <c r="M157" i="2"/>
  <c r="J157" i="2"/>
  <c r="G157" i="2"/>
  <c r="W157" i="2" s="1"/>
  <c r="Y157" i="2" s="1"/>
  <c r="Z157" i="2" s="1"/>
  <c r="X156" i="2"/>
  <c r="V156" i="2"/>
  <c r="S156" i="2"/>
  <c r="P156" i="2"/>
  <c r="M156" i="2"/>
  <c r="J156" i="2"/>
  <c r="G156" i="2"/>
  <c r="W156" i="2" s="1"/>
  <c r="Y156" i="2" s="1"/>
  <c r="Z156" i="2" s="1"/>
  <c r="X155" i="2"/>
  <c r="X160" i="2" s="1"/>
  <c r="V155" i="2"/>
  <c r="V160" i="2" s="1"/>
  <c r="S155" i="2"/>
  <c r="P155" i="2"/>
  <c r="P160" i="2" s="1"/>
  <c r="M155" i="2"/>
  <c r="J155" i="2"/>
  <c r="J160" i="2" s="1"/>
  <c r="G155" i="2"/>
  <c r="W155" i="2" s="1"/>
  <c r="T153" i="2"/>
  <c r="S153" i="2"/>
  <c r="Q153" i="2"/>
  <c r="N153" i="2"/>
  <c r="M153" i="2"/>
  <c r="K153" i="2"/>
  <c r="H153" i="2"/>
  <c r="G153" i="2"/>
  <c r="E153" i="2"/>
  <c r="X152" i="2"/>
  <c r="V152" i="2"/>
  <c r="S152" i="2"/>
  <c r="P152" i="2"/>
  <c r="M152" i="2"/>
  <c r="J152" i="2"/>
  <c r="G152" i="2"/>
  <c r="W152" i="2" s="1"/>
  <c r="Y152" i="2" s="1"/>
  <c r="Z152" i="2" s="1"/>
  <c r="X151" i="2"/>
  <c r="V151" i="2"/>
  <c r="S151" i="2"/>
  <c r="P151" i="2"/>
  <c r="M151" i="2"/>
  <c r="J151" i="2"/>
  <c r="G151" i="2"/>
  <c r="W151" i="2" s="1"/>
  <c r="Y151" i="2" s="1"/>
  <c r="Z151" i="2" s="1"/>
  <c r="X150" i="2"/>
  <c r="V150" i="2"/>
  <c r="S150" i="2"/>
  <c r="P150" i="2"/>
  <c r="M150" i="2"/>
  <c r="J150" i="2"/>
  <c r="G150" i="2"/>
  <c r="W150" i="2" s="1"/>
  <c r="Y150" i="2" s="1"/>
  <c r="Z150" i="2" s="1"/>
  <c r="X149" i="2"/>
  <c r="V149" i="2"/>
  <c r="S149" i="2"/>
  <c r="P149" i="2"/>
  <c r="M149" i="2"/>
  <c r="J149" i="2"/>
  <c r="G149" i="2"/>
  <c r="W149" i="2" s="1"/>
  <c r="Y149" i="2" s="1"/>
  <c r="Z149" i="2" s="1"/>
  <c r="X148" i="2"/>
  <c r="V148" i="2"/>
  <c r="S148" i="2"/>
  <c r="P148" i="2"/>
  <c r="M148" i="2"/>
  <c r="J148" i="2"/>
  <c r="G148" i="2"/>
  <c r="W148" i="2" s="1"/>
  <c r="Y148" i="2" s="1"/>
  <c r="Z148" i="2" s="1"/>
  <c r="X147" i="2"/>
  <c r="X153" i="2" s="1"/>
  <c r="V147" i="2"/>
  <c r="V153" i="2" s="1"/>
  <c r="S147" i="2"/>
  <c r="P147" i="2"/>
  <c r="P153" i="2" s="1"/>
  <c r="M147" i="2"/>
  <c r="J147" i="2"/>
  <c r="J153" i="2" s="1"/>
  <c r="G147" i="2"/>
  <c r="W147" i="2" s="1"/>
  <c r="T145" i="2"/>
  <c r="S145" i="2"/>
  <c r="Q145" i="2"/>
  <c r="N145" i="2"/>
  <c r="M145" i="2"/>
  <c r="K145" i="2"/>
  <c r="H145" i="2"/>
  <c r="G145" i="2"/>
  <c r="E145" i="2"/>
  <c r="X144" i="2"/>
  <c r="V144" i="2"/>
  <c r="S144" i="2"/>
  <c r="P144" i="2"/>
  <c r="M144" i="2"/>
  <c r="J144" i="2"/>
  <c r="G144" i="2"/>
  <c r="W144" i="2" s="1"/>
  <c r="Y144" i="2" s="1"/>
  <c r="Z144" i="2" s="1"/>
  <c r="X143" i="2"/>
  <c r="V143" i="2"/>
  <c r="S143" i="2"/>
  <c r="P143" i="2"/>
  <c r="M143" i="2"/>
  <c r="J143" i="2"/>
  <c r="G143" i="2"/>
  <c r="W143" i="2" s="1"/>
  <c r="Y143" i="2" s="1"/>
  <c r="Z143" i="2" s="1"/>
  <c r="X142" i="2"/>
  <c r="V142" i="2"/>
  <c r="S142" i="2"/>
  <c r="P142" i="2"/>
  <c r="M142" i="2"/>
  <c r="J142" i="2"/>
  <c r="G142" i="2"/>
  <c r="W142" i="2" s="1"/>
  <c r="Y142" i="2" s="1"/>
  <c r="Z142" i="2" s="1"/>
  <c r="X141" i="2"/>
  <c r="V141" i="2"/>
  <c r="S141" i="2"/>
  <c r="P141" i="2"/>
  <c r="M141" i="2"/>
  <c r="J141" i="2"/>
  <c r="G141" i="2"/>
  <c r="W141" i="2" s="1"/>
  <c r="Y141" i="2" s="1"/>
  <c r="Z141" i="2" s="1"/>
  <c r="X140" i="2"/>
  <c r="V140" i="2"/>
  <c r="S140" i="2"/>
  <c r="P140" i="2"/>
  <c r="M140" i="2"/>
  <c r="J140" i="2"/>
  <c r="G140" i="2"/>
  <c r="W140" i="2" s="1"/>
  <c r="Y140" i="2" s="1"/>
  <c r="Z140" i="2" s="1"/>
  <c r="X139" i="2"/>
  <c r="X145" i="2" s="1"/>
  <c r="V139" i="2"/>
  <c r="V145" i="2" s="1"/>
  <c r="S139" i="2"/>
  <c r="P139" i="2"/>
  <c r="P145" i="2" s="1"/>
  <c r="M139" i="2"/>
  <c r="J139" i="2"/>
  <c r="J145" i="2" s="1"/>
  <c r="G139" i="2"/>
  <c r="W139" i="2" s="1"/>
  <c r="T137" i="2"/>
  <c r="S137" i="2"/>
  <c r="Q137" i="2"/>
  <c r="N137" i="2"/>
  <c r="M137" i="2"/>
  <c r="K137" i="2"/>
  <c r="H137" i="2"/>
  <c r="G137" i="2"/>
  <c r="E137" i="2"/>
  <c r="X136" i="2"/>
  <c r="V136" i="2"/>
  <c r="S136" i="2"/>
  <c r="P136" i="2"/>
  <c r="M136" i="2"/>
  <c r="J136" i="2"/>
  <c r="G136" i="2"/>
  <c r="W136" i="2" s="1"/>
  <c r="Y136" i="2" s="1"/>
  <c r="Z136" i="2" s="1"/>
  <c r="X135" i="2"/>
  <c r="V135" i="2"/>
  <c r="S135" i="2"/>
  <c r="P135" i="2"/>
  <c r="M135" i="2"/>
  <c r="J135" i="2"/>
  <c r="G135" i="2"/>
  <c r="W135" i="2" s="1"/>
  <c r="Y135" i="2" s="1"/>
  <c r="Z135" i="2" s="1"/>
  <c r="X134" i="2"/>
  <c r="V134" i="2"/>
  <c r="S134" i="2"/>
  <c r="P134" i="2"/>
  <c r="M134" i="2"/>
  <c r="J134" i="2"/>
  <c r="G134" i="2"/>
  <c r="W134" i="2" s="1"/>
  <c r="Y134" i="2" s="1"/>
  <c r="Z134" i="2" s="1"/>
  <c r="X133" i="2"/>
  <c r="V133" i="2"/>
  <c r="S133" i="2"/>
  <c r="P133" i="2"/>
  <c r="M133" i="2"/>
  <c r="J133" i="2"/>
  <c r="G133" i="2"/>
  <c r="W133" i="2" s="1"/>
  <c r="Y133" i="2" s="1"/>
  <c r="Z133" i="2" s="1"/>
  <c r="X132" i="2"/>
  <c r="V132" i="2"/>
  <c r="S132" i="2"/>
  <c r="P132" i="2"/>
  <c r="M132" i="2"/>
  <c r="J132" i="2"/>
  <c r="G132" i="2"/>
  <c r="W132" i="2" s="1"/>
  <c r="Y132" i="2" s="1"/>
  <c r="Z132" i="2" s="1"/>
  <c r="X131" i="2"/>
  <c r="V131" i="2"/>
  <c r="S131" i="2"/>
  <c r="P131" i="2"/>
  <c r="M131" i="2"/>
  <c r="J131" i="2"/>
  <c r="G131" i="2"/>
  <c r="W131" i="2" s="1"/>
  <c r="Y131" i="2" s="1"/>
  <c r="Z131" i="2" s="1"/>
  <c r="X130" i="2"/>
  <c r="V130" i="2"/>
  <c r="S130" i="2"/>
  <c r="P130" i="2"/>
  <c r="M130" i="2"/>
  <c r="J130" i="2"/>
  <c r="G130" i="2"/>
  <c r="W130" i="2" s="1"/>
  <c r="Y130" i="2" s="1"/>
  <c r="Z130" i="2" s="1"/>
  <c r="X129" i="2"/>
  <c r="V129" i="2"/>
  <c r="S129" i="2"/>
  <c r="P129" i="2"/>
  <c r="M129" i="2"/>
  <c r="J129" i="2"/>
  <c r="G129" i="2"/>
  <c r="W129" i="2" s="1"/>
  <c r="Y129" i="2" s="1"/>
  <c r="Z129" i="2" s="1"/>
  <c r="X128" i="2"/>
  <c r="V128" i="2"/>
  <c r="S128" i="2"/>
  <c r="P128" i="2"/>
  <c r="M128" i="2"/>
  <c r="J128" i="2"/>
  <c r="G128" i="2"/>
  <c r="W128" i="2" s="1"/>
  <c r="Y128" i="2" s="1"/>
  <c r="Z128" i="2" s="1"/>
  <c r="X127" i="2"/>
  <c r="V127" i="2"/>
  <c r="S127" i="2"/>
  <c r="P127" i="2"/>
  <c r="M127" i="2"/>
  <c r="J127" i="2"/>
  <c r="G127" i="2"/>
  <c r="W127" i="2" s="1"/>
  <c r="Y127" i="2" s="1"/>
  <c r="Z127" i="2" s="1"/>
  <c r="X126" i="2"/>
  <c r="X137" i="2" s="1"/>
  <c r="V126" i="2"/>
  <c r="V137" i="2" s="1"/>
  <c r="S126" i="2"/>
  <c r="P126" i="2"/>
  <c r="P137" i="2" s="1"/>
  <c r="M126" i="2"/>
  <c r="J126" i="2"/>
  <c r="J137" i="2" s="1"/>
  <c r="G126" i="2"/>
  <c r="W126" i="2" s="1"/>
  <c r="S124" i="2"/>
  <c r="M124" i="2"/>
  <c r="G124" i="2"/>
  <c r="X123" i="2"/>
  <c r="V123" i="2"/>
  <c r="S123" i="2"/>
  <c r="P123" i="2"/>
  <c r="M123" i="2"/>
  <c r="J123" i="2"/>
  <c r="G123" i="2"/>
  <c r="W123" i="2" s="1"/>
  <c r="Y123" i="2" s="1"/>
  <c r="Z123" i="2" s="1"/>
  <c r="X122" i="2"/>
  <c r="V122" i="2"/>
  <c r="S122" i="2"/>
  <c r="P122" i="2"/>
  <c r="M122" i="2"/>
  <c r="J122" i="2"/>
  <c r="G122" i="2"/>
  <c r="W122" i="2" s="1"/>
  <c r="Y122" i="2" s="1"/>
  <c r="Z122" i="2" s="1"/>
  <c r="X121" i="2"/>
  <c r="X120" i="2" s="1"/>
  <c r="V121" i="2"/>
  <c r="S121" i="2"/>
  <c r="P121" i="2"/>
  <c r="M121" i="2"/>
  <c r="J121" i="2"/>
  <c r="G121" i="2"/>
  <c r="W121" i="2" s="1"/>
  <c r="V120" i="2"/>
  <c r="V124" i="2" s="1"/>
  <c r="T120" i="2"/>
  <c r="T124" i="2" s="1"/>
  <c r="S120" i="2"/>
  <c r="Q120" i="2"/>
  <c r="Q124" i="2" s="1"/>
  <c r="P120" i="2"/>
  <c r="P124" i="2" s="1"/>
  <c r="N120" i="2"/>
  <c r="N124" i="2" s="1"/>
  <c r="M120" i="2"/>
  <c r="K120" i="2"/>
  <c r="K124" i="2" s="1"/>
  <c r="J120" i="2"/>
  <c r="J124" i="2" s="1"/>
  <c r="H120" i="2"/>
  <c r="H124" i="2" s="1"/>
  <c r="G120" i="2"/>
  <c r="E120" i="2"/>
  <c r="E124" i="2" s="1"/>
  <c r="X119" i="2"/>
  <c r="V119" i="2"/>
  <c r="S119" i="2"/>
  <c r="P119" i="2"/>
  <c r="M119" i="2"/>
  <c r="J119" i="2"/>
  <c r="G119" i="2"/>
  <c r="W119" i="2" s="1"/>
  <c r="Y119" i="2" s="1"/>
  <c r="Z119" i="2" s="1"/>
  <c r="X118" i="2"/>
  <c r="V118" i="2"/>
  <c r="S118" i="2"/>
  <c r="P118" i="2"/>
  <c r="M118" i="2"/>
  <c r="J118" i="2"/>
  <c r="G118" i="2"/>
  <c r="W118" i="2" s="1"/>
  <c r="Y118" i="2" s="1"/>
  <c r="Z118" i="2" s="1"/>
  <c r="X117" i="2"/>
  <c r="X116" i="2" s="1"/>
  <c r="V117" i="2"/>
  <c r="S117" i="2"/>
  <c r="P117" i="2"/>
  <c r="M117" i="2"/>
  <c r="J117" i="2"/>
  <c r="G117" i="2"/>
  <c r="W117" i="2" s="1"/>
  <c r="V116" i="2"/>
  <c r="T116" i="2"/>
  <c r="S116" i="2"/>
  <c r="Q116" i="2"/>
  <c r="P116" i="2"/>
  <c r="N116" i="2"/>
  <c r="M116" i="2"/>
  <c r="K116" i="2"/>
  <c r="J116" i="2"/>
  <c r="H116" i="2"/>
  <c r="G116" i="2"/>
  <c r="E116" i="2"/>
  <c r="X115" i="2"/>
  <c r="V115" i="2"/>
  <c r="S115" i="2"/>
  <c r="P115" i="2"/>
  <c r="M115" i="2"/>
  <c r="J115" i="2"/>
  <c r="G115" i="2"/>
  <c r="W115" i="2" s="1"/>
  <c r="Y115" i="2" s="1"/>
  <c r="Z115" i="2" s="1"/>
  <c r="X114" i="2"/>
  <c r="V114" i="2"/>
  <c r="S114" i="2"/>
  <c r="P114" i="2"/>
  <c r="M114" i="2"/>
  <c r="J114" i="2"/>
  <c r="G114" i="2"/>
  <c r="W114" i="2" s="1"/>
  <c r="Y114" i="2" s="1"/>
  <c r="Z114" i="2" s="1"/>
  <c r="X113" i="2"/>
  <c r="X112" i="2" s="1"/>
  <c r="V113" i="2"/>
  <c r="S113" i="2"/>
  <c r="P113" i="2"/>
  <c r="M113" i="2"/>
  <c r="J113" i="2"/>
  <c r="G113" i="2"/>
  <c r="W113" i="2" s="1"/>
  <c r="V112" i="2"/>
  <c r="T112" i="2"/>
  <c r="S112" i="2"/>
  <c r="Q112" i="2"/>
  <c r="P112" i="2"/>
  <c r="N112" i="2"/>
  <c r="M112" i="2"/>
  <c r="K112" i="2"/>
  <c r="J112" i="2"/>
  <c r="H112" i="2"/>
  <c r="G112" i="2"/>
  <c r="E112" i="2"/>
  <c r="V109" i="2"/>
  <c r="S109" i="2"/>
  <c r="P109" i="2"/>
  <c r="M109" i="2"/>
  <c r="J109" i="2"/>
  <c r="X109" i="2" s="1"/>
  <c r="G109" i="2"/>
  <c r="W109" i="2" s="1"/>
  <c r="V108" i="2"/>
  <c r="S108" i="2"/>
  <c r="P108" i="2"/>
  <c r="M108" i="2"/>
  <c r="J108" i="2"/>
  <c r="X108" i="2" s="1"/>
  <c r="G108" i="2"/>
  <c r="W108" i="2" s="1"/>
  <c r="V107" i="2"/>
  <c r="S107" i="2"/>
  <c r="P107" i="2"/>
  <c r="M107" i="2"/>
  <c r="J107" i="2"/>
  <c r="X107" i="2" s="1"/>
  <c r="G107" i="2"/>
  <c r="W107" i="2" s="1"/>
  <c r="V106" i="2"/>
  <c r="T106" i="2"/>
  <c r="S106" i="2"/>
  <c r="Q106" i="2"/>
  <c r="P106" i="2"/>
  <c r="N106" i="2"/>
  <c r="M106" i="2"/>
  <c r="K106" i="2"/>
  <c r="J106" i="2"/>
  <c r="H106" i="2"/>
  <c r="G106" i="2"/>
  <c r="E106" i="2"/>
  <c r="V105" i="2"/>
  <c r="S105" i="2"/>
  <c r="P105" i="2"/>
  <c r="M105" i="2"/>
  <c r="J105" i="2"/>
  <c r="X105" i="2" s="1"/>
  <c r="G105" i="2"/>
  <c r="W105" i="2" s="1"/>
  <c r="V104" i="2"/>
  <c r="S104" i="2"/>
  <c r="P104" i="2"/>
  <c r="M104" i="2"/>
  <c r="J104" i="2"/>
  <c r="X104" i="2" s="1"/>
  <c r="G104" i="2"/>
  <c r="W104" i="2" s="1"/>
  <c r="V103" i="2"/>
  <c r="S103" i="2"/>
  <c r="P103" i="2"/>
  <c r="M103" i="2"/>
  <c r="J103" i="2"/>
  <c r="X103" i="2" s="1"/>
  <c r="G103" i="2"/>
  <c r="W103" i="2" s="1"/>
  <c r="V102" i="2"/>
  <c r="T102" i="2"/>
  <c r="S102" i="2"/>
  <c r="Q102" i="2"/>
  <c r="P102" i="2"/>
  <c r="N102" i="2"/>
  <c r="M102" i="2"/>
  <c r="K102" i="2"/>
  <c r="J102" i="2"/>
  <c r="H102" i="2"/>
  <c r="G102" i="2"/>
  <c r="E102" i="2"/>
  <c r="V101" i="2"/>
  <c r="S101" i="2"/>
  <c r="P101" i="2"/>
  <c r="M101" i="2"/>
  <c r="J101" i="2"/>
  <c r="X101" i="2" s="1"/>
  <c r="G101" i="2"/>
  <c r="W101" i="2" s="1"/>
  <c r="V100" i="2"/>
  <c r="S100" i="2"/>
  <c r="P100" i="2"/>
  <c r="M100" i="2"/>
  <c r="J100" i="2"/>
  <c r="X100" i="2" s="1"/>
  <c r="G100" i="2"/>
  <c r="W100" i="2" s="1"/>
  <c r="V99" i="2"/>
  <c r="S99" i="2"/>
  <c r="P99" i="2"/>
  <c r="M99" i="2"/>
  <c r="J99" i="2"/>
  <c r="X99" i="2" s="1"/>
  <c r="G99" i="2"/>
  <c r="W99" i="2" s="1"/>
  <c r="V98" i="2"/>
  <c r="V110" i="2" s="1"/>
  <c r="T98" i="2"/>
  <c r="S98" i="2"/>
  <c r="S110" i="2" s="1"/>
  <c r="Q98" i="2"/>
  <c r="P98" i="2"/>
  <c r="P110" i="2" s="1"/>
  <c r="N98" i="2"/>
  <c r="M98" i="2"/>
  <c r="M110" i="2" s="1"/>
  <c r="K98" i="2"/>
  <c r="J98" i="2"/>
  <c r="J110" i="2" s="1"/>
  <c r="H98" i="2"/>
  <c r="G98" i="2"/>
  <c r="G110" i="2" s="1"/>
  <c r="E98" i="2"/>
  <c r="V95" i="2"/>
  <c r="S95" i="2"/>
  <c r="P95" i="2"/>
  <c r="M95" i="2"/>
  <c r="J95" i="2"/>
  <c r="X95" i="2" s="1"/>
  <c r="G95" i="2"/>
  <c r="W95" i="2" s="1"/>
  <c r="V94" i="2"/>
  <c r="S94" i="2"/>
  <c r="P94" i="2"/>
  <c r="M94" i="2"/>
  <c r="J94" i="2"/>
  <c r="X94" i="2" s="1"/>
  <c r="G94" i="2"/>
  <c r="W94" i="2" s="1"/>
  <c r="V93" i="2"/>
  <c r="S93" i="2"/>
  <c r="P93" i="2"/>
  <c r="M93" i="2"/>
  <c r="J93" i="2"/>
  <c r="X93" i="2" s="1"/>
  <c r="G93" i="2"/>
  <c r="W93" i="2" s="1"/>
  <c r="V92" i="2"/>
  <c r="V96" i="2" s="1"/>
  <c r="T92" i="2"/>
  <c r="S92" i="2"/>
  <c r="Q92" i="2"/>
  <c r="P92" i="2"/>
  <c r="P96" i="2" s="1"/>
  <c r="N92" i="2"/>
  <c r="M92" i="2"/>
  <c r="K92" i="2"/>
  <c r="J92" i="2"/>
  <c r="J96" i="2" s="1"/>
  <c r="H92" i="2"/>
  <c r="G92" i="2"/>
  <c r="E92" i="2"/>
  <c r="V91" i="2"/>
  <c r="S91" i="2"/>
  <c r="P91" i="2"/>
  <c r="M91" i="2"/>
  <c r="J91" i="2"/>
  <c r="X91" i="2" s="1"/>
  <c r="G91" i="2"/>
  <c r="W91" i="2" s="1"/>
  <c r="V90" i="2"/>
  <c r="S90" i="2"/>
  <c r="P90" i="2"/>
  <c r="M90" i="2"/>
  <c r="J90" i="2"/>
  <c r="X90" i="2" s="1"/>
  <c r="G90" i="2"/>
  <c r="W90" i="2" s="1"/>
  <c r="V89" i="2"/>
  <c r="S89" i="2"/>
  <c r="P89" i="2"/>
  <c r="M89" i="2"/>
  <c r="J89" i="2"/>
  <c r="X89" i="2" s="1"/>
  <c r="G89" i="2"/>
  <c r="W89" i="2" s="1"/>
  <c r="V88" i="2"/>
  <c r="T88" i="2"/>
  <c r="S88" i="2"/>
  <c r="Q88" i="2"/>
  <c r="P88" i="2"/>
  <c r="N88" i="2"/>
  <c r="M88" i="2"/>
  <c r="K88" i="2"/>
  <c r="J88" i="2"/>
  <c r="H88" i="2"/>
  <c r="G88" i="2"/>
  <c r="E88" i="2"/>
  <c r="V87" i="2"/>
  <c r="S87" i="2"/>
  <c r="P87" i="2"/>
  <c r="M87" i="2"/>
  <c r="J87" i="2"/>
  <c r="X87" i="2" s="1"/>
  <c r="G87" i="2"/>
  <c r="W87" i="2" s="1"/>
  <c r="X86" i="2"/>
  <c r="V86" i="2"/>
  <c r="S86" i="2"/>
  <c r="P86" i="2"/>
  <c r="M86" i="2"/>
  <c r="J86" i="2"/>
  <c r="G86" i="2"/>
  <c r="W86" i="2" s="1"/>
  <c r="Y86" i="2" s="1"/>
  <c r="Z86" i="2" s="1"/>
  <c r="X85" i="2"/>
  <c r="V85" i="2"/>
  <c r="S85" i="2"/>
  <c r="P85" i="2"/>
  <c r="M85" i="2"/>
  <c r="J85" i="2"/>
  <c r="G85" i="2"/>
  <c r="W85" i="2" s="1"/>
  <c r="X84" i="2"/>
  <c r="V84" i="2"/>
  <c r="T84" i="2"/>
  <c r="S84" i="2"/>
  <c r="Q84" i="2"/>
  <c r="P84" i="2"/>
  <c r="N84" i="2"/>
  <c r="M84" i="2"/>
  <c r="K84" i="2"/>
  <c r="J84" i="2"/>
  <c r="H84" i="2"/>
  <c r="G84" i="2"/>
  <c r="E84" i="2"/>
  <c r="X83" i="2"/>
  <c r="V83" i="2"/>
  <c r="S83" i="2"/>
  <c r="P83" i="2"/>
  <c r="M83" i="2"/>
  <c r="J83" i="2"/>
  <c r="G83" i="2"/>
  <c r="W83" i="2" s="1"/>
  <c r="Y83" i="2" s="1"/>
  <c r="Z83" i="2" s="1"/>
  <c r="X82" i="2"/>
  <c r="V82" i="2"/>
  <c r="S82" i="2"/>
  <c r="P82" i="2"/>
  <c r="M82" i="2"/>
  <c r="J82" i="2"/>
  <c r="G82" i="2"/>
  <c r="W82" i="2" s="1"/>
  <c r="Y82" i="2" s="1"/>
  <c r="Z82" i="2" s="1"/>
  <c r="X81" i="2"/>
  <c r="V81" i="2"/>
  <c r="S81" i="2"/>
  <c r="P81" i="2"/>
  <c r="M81" i="2"/>
  <c r="J81" i="2"/>
  <c r="G81" i="2"/>
  <c r="W81" i="2" s="1"/>
  <c r="Y81" i="2" s="1"/>
  <c r="Z81" i="2" s="1"/>
  <c r="X80" i="2"/>
  <c r="V80" i="2"/>
  <c r="S80" i="2"/>
  <c r="P80" i="2"/>
  <c r="M80" i="2"/>
  <c r="J80" i="2"/>
  <c r="G80" i="2"/>
  <c r="W80" i="2" s="1"/>
  <c r="Y80" i="2" s="1"/>
  <c r="Z80" i="2" s="1"/>
  <c r="X79" i="2"/>
  <c r="V79" i="2"/>
  <c r="S79" i="2"/>
  <c r="P79" i="2"/>
  <c r="M79" i="2"/>
  <c r="J79" i="2"/>
  <c r="J77" i="2" s="1"/>
  <c r="G79" i="2"/>
  <c r="W79" i="2" s="1"/>
  <c r="Y79" i="2" s="1"/>
  <c r="Z79" i="2" s="1"/>
  <c r="X78" i="2"/>
  <c r="X77" i="2" s="1"/>
  <c r="V78" i="2"/>
  <c r="V77" i="2" s="1"/>
  <c r="S78" i="2"/>
  <c r="P78" i="2"/>
  <c r="P77" i="2" s="1"/>
  <c r="M78" i="2"/>
  <c r="G78" i="2"/>
  <c r="T77" i="2"/>
  <c r="S77" i="2"/>
  <c r="Q77" i="2"/>
  <c r="N77" i="2"/>
  <c r="M77" i="2"/>
  <c r="K77" i="2"/>
  <c r="H77" i="2"/>
  <c r="E77" i="2"/>
  <c r="V76" i="2"/>
  <c r="S76" i="2"/>
  <c r="P76" i="2"/>
  <c r="M76" i="2"/>
  <c r="J76" i="2"/>
  <c r="X76" i="2" s="1"/>
  <c r="G76" i="2"/>
  <c r="W76" i="2" s="1"/>
  <c r="Y76" i="2" s="1"/>
  <c r="Z76" i="2" s="1"/>
  <c r="V75" i="2"/>
  <c r="S75" i="2"/>
  <c r="P75" i="2"/>
  <c r="M75" i="2"/>
  <c r="J75" i="2"/>
  <c r="X75" i="2" s="1"/>
  <c r="G75" i="2"/>
  <c r="W75" i="2" s="1"/>
  <c r="Y75" i="2" s="1"/>
  <c r="Z75" i="2" s="1"/>
  <c r="V74" i="2"/>
  <c r="S74" i="2"/>
  <c r="S73" i="2" s="1"/>
  <c r="P74" i="2"/>
  <c r="M74" i="2"/>
  <c r="M73" i="2" s="1"/>
  <c r="J74" i="2"/>
  <c r="X74" i="2" s="1"/>
  <c r="X73" i="2" s="1"/>
  <c r="G74" i="2"/>
  <c r="G73" i="2" s="1"/>
  <c r="V73" i="2"/>
  <c r="T73" i="2"/>
  <c r="Q73" i="2"/>
  <c r="P73" i="2"/>
  <c r="N73" i="2"/>
  <c r="K73" i="2"/>
  <c r="J73" i="2"/>
  <c r="H73" i="2"/>
  <c r="E73" i="2"/>
  <c r="Q71" i="2"/>
  <c r="E71" i="2"/>
  <c r="V70" i="2"/>
  <c r="S70" i="2"/>
  <c r="P70" i="2"/>
  <c r="X70" i="2" s="1"/>
  <c r="M70" i="2"/>
  <c r="W70" i="2" s="1"/>
  <c r="Y70" i="2" s="1"/>
  <c r="Z70" i="2" s="1"/>
  <c r="V69" i="2"/>
  <c r="S69" i="2"/>
  <c r="S68" i="2" s="1"/>
  <c r="P69" i="2"/>
  <c r="X69" i="2" s="1"/>
  <c r="X68" i="2" s="1"/>
  <c r="M69" i="2"/>
  <c r="M68" i="2" s="1"/>
  <c r="V68" i="2"/>
  <c r="V71" i="2" s="1"/>
  <c r="T68" i="2"/>
  <c r="T71" i="2" s="1"/>
  <c r="Q68" i="2"/>
  <c r="P68" i="2"/>
  <c r="P71" i="2" s="1"/>
  <c r="N68" i="2"/>
  <c r="N71" i="2" s="1"/>
  <c r="K68" i="2"/>
  <c r="K71" i="2" s="1"/>
  <c r="V67" i="2"/>
  <c r="S67" i="2"/>
  <c r="P67" i="2"/>
  <c r="M67" i="2"/>
  <c r="J67" i="2"/>
  <c r="X67" i="2" s="1"/>
  <c r="G67" i="2"/>
  <c r="W67" i="2" s="1"/>
  <c r="Y67" i="2" s="1"/>
  <c r="Z67" i="2" s="1"/>
  <c r="V66" i="2"/>
  <c r="S66" i="2"/>
  <c r="P66" i="2"/>
  <c r="M66" i="2"/>
  <c r="J66" i="2"/>
  <c r="X66" i="2" s="1"/>
  <c r="G66" i="2"/>
  <c r="W66" i="2" s="1"/>
  <c r="Y66" i="2" s="1"/>
  <c r="Z66" i="2" s="1"/>
  <c r="V65" i="2"/>
  <c r="S65" i="2"/>
  <c r="P65" i="2"/>
  <c r="M65" i="2"/>
  <c r="J65" i="2"/>
  <c r="X65" i="2" s="1"/>
  <c r="G65" i="2"/>
  <c r="W65" i="2" s="1"/>
  <c r="Y65" i="2" s="1"/>
  <c r="Z65" i="2" s="1"/>
  <c r="V64" i="2"/>
  <c r="S64" i="2"/>
  <c r="P64" i="2"/>
  <c r="M64" i="2"/>
  <c r="J64" i="2"/>
  <c r="X64" i="2" s="1"/>
  <c r="G64" i="2"/>
  <c r="W64" i="2" s="1"/>
  <c r="Y64" i="2" s="1"/>
  <c r="Z64" i="2" s="1"/>
  <c r="V63" i="2"/>
  <c r="S63" i="2"/>
  <c r="P63" i="2"/>
  <c r="M63" i="2"/>
  <c r="J63" i="2"/>
  <c r="X63" i="2" s="1"/>
  <c r="G63" i="2"/>
  <c r="W63" i="2" s="1"/>
  <c r="Y63" i="2" s="1"/>
  <c r="Z63" i="2" s="1"/>
  <c r="V62" i="2"/>
  <c r="S62" i="2"/>
  <c r="P62" i="2"/>
  <c r="M62" i="2"/>
  <c r="J62" i="2"/>
  <c r="X62" i="2" s="1"/>
  <c r="G62" i="2"/>
  <c r="W62" i="2" s="1"/>
  <c r="Y62" i="2" s="1"/>
  <c r="Z62" i="2" s="1"/>
  <c r="V61" i="2"/>
  <c r="S61" i="2"/>
  <c r="P61" i="2"/>
  <c r="M61" i="2"/>
  <c r="J61" i="2"/>
  <c r="X61" i="2" s="1"/>
  <c r="G61" i="2"/>
  <c r="W61" i="2" s="1"/>
  <c r="Y61" i="2" s="1"/>
  <c r="Z61" i="2" s="1"/>
  <c r="V60" i="2"/>
  <c r="S60" i="2"/>
  <c r="P60" i="2"/>
  <c r="M60" i="2"/>
  <c r="J60" i="2"/>
  <c r="X60" i="2" s="1"/>
  <c r="G60" i="2"/>
  <c r="W60" i="2" s="1"/>
  <c r="Y60" i="2" s="1"/>
  <c r="Z60" i="2" s="1"/>
  <c r="V59" i="2"/>
  <c r="S59" i="2"/>
  <c r="P59" i="2"/>
  <c r="M59" i="2"/>
  <c r="J59" i="2"/>
  <c r="X59" i="2" s="1"/>
  <c r="G59" i="2"/>
  <c r="W59" i="2" s="1"/>
  <c r="Y59" i="2" s="1"/>
  <c r="Z59" i="2" s="1"/>
  <c r="V58" i="2"/>
  <c r="S58" i="2"/>
  <c r="P58" i="2"/>
  <c r="M58" i="2"/>
  <c r="J58" i="2"/>
  <c r="X58" i="2" s="1"/>
  <c r="G58" i="2"/>
  <c r="W58" i="2" s="1"/>
  <c r="Y58" i="2" s="1"/>
  <c r="Z58" i="2" s="1"/>
  <c r="V57" i="2"/>
  <c r="S57" i="2"/>
  <c r="S56" i="2" s="1"/>
  <c r="P57" i="2"/>
  <c r="M57" i="2"/>
  <c r="M56" i="2" s="1"/>
  <c r="J57" i="2"/>
  <c r="X57" i="2" s="1"/>
  <c r="X56" i="2" s="1"/>
  <c r="G57" i="2"/>
  <c r="G56" i="2" s="1"/>
  <c r="G71" i="2" s="1"/>
  <c r="V56" i="2"/>
  <c r="T56" i="2"/>
  <c r="Q56" i="2"/>
  <c r="P56" i="2"/>
  <c r="N56" i="2"/>
  <c r="K56" i="2"/>
  <c r="J56" i="2"/>
  <c r="J71" i="2" s="1"/>
  <c r="H56" i="2"/>
  <c r="H71" i="2" s="1"/>
  <c r="E56" i="2"/>
  <c r="V53" i="2"/>
  <c r="S53" i="2"/>
  <c r="P53" i="2"/>
  <c r="M53" i="2"/>
  <c r="J53" i="2"/>
  <c r="X53" i="2" s="1"/>
  <c r="G53" i="2"/>
  <c r="W53" i="2" s="1"/>
  <c r="Y53" i="2" s="1"/>
  <c r="Z53" i="2" s="1"/>
  <c r="V52" i="2"/>
  <c r="S52" i="2"/>
  <c r="P52" i="2"/>
  <c r="M52" i="2"/>
  <c r="J52" i="2"/>
  <c r="X52" i="2" s="1"/>
  <c r="G52" i="2"/>
  <c r="W52" i="2" s="1"/>
  <c r="Y52" i="2" s="1"/>
  <c r="Z52" i="2" s="1"/>
  <c r="V51" i="2"/>
  <c r="S51" i="2"/>
  <c r="S50" i="2" s="1"/>
  <c r="P51" i="2"/>
  <c r="M51" i="2"/>
  <c r="M50" i="2" s="1"/>
  <c r="J51" i="2"/>
  <c r="X51" i="2" s="1"/>
  <c r="X50" i="2" s="1"/>
  <c r="G51" i="2"/>
  <c r="G50" i="2" s="1"/>
  <c r="V50" i="2"/>
  <c r="V54" i="2" s="1"/>
  <c r="T50" i="2"/>
  <c r="Q50" i="2"/>
  <c r="Q54" i="2" s="1"/>
  <c r="P50" i="2"/>
  <c r="P54" i="2" s="1"/>
  <c r="N50" i="2"/>
  <c r="N54" i="2" s="1"/>
  <c r="K50" i="2"/>
  <c r="K54" i="2" s="1"/>
  <c r="J50" i="2"/>
  <c r="J54" i="2" s="1"/>
  <c r="H50" i="2"/>
  <c r="E50" i="2"/>
  <c r="E54" i="2" s="1"/>
  <c r="V49" i="2"/>
  <c r="S49" i="2"/>
  <c r="P49" i="2"/>
  <c r="M49" i="2"/>
  <c r="J49" i="2"/>
  <c r="X49" i="2" s="1"/>
  <c r="G49" i="2"/>
  <c r="W49" i="2" s="1"/>
  <c r="Y49" i="2" s="1"/>
  <c r="Z49" i="2" s="1"/>
  <c r="V48" i="2"/>
  <c r="S48" i="2"/>
  <c r="P48" i="2"/>
  <c r="M48" i="2"/>
  <c r="J48" i="2"/>
  <c r="X48" i="2" s="1"/>
  <c r="G48" i="2"/>
  <c r="W48" i="2" s="1"/>
  <c r="Y48" i="2" s="1"/>
  <c r="Z48" i="2" s="1"/>
  <c r="V47" i="2"/>
  <c r="S47" i="2"/>
  <c r="S46" i="2" s="1"/>
  <c r="P47" i="2"/>
  <c r="M47" i="2"/>
  <c r="M46" i="2" s="1"/>
  <c r="J47" i="2"/>
  <c r="X47" i="2" s="1"/>
  <c r="X46" i="2" s="1"/>
  <c r="G47" i="2"/>
  <c r="G46" i="2" s="1"/>
  <c r="V46" i="2"/>
  <c r="T46" i="2"/>
  <c r="T54" i="2" s="1"/>
  <c r="Q46" i="2"/>
  <c r="P46" i="2"/>
  <c r="N46" i="2"/>
  <c r="K46" i="2"/>
  <c r="J46" i="2"/>
  <c r="H46" i="2"/>
  <c r="H54" i="2" s="1"/>
  <c r="E46" i="2"/>
  <c r="V45" i="2"/>
  <c r="S45" i="2"/>
  <c r="P45" i="2"/>
  <c r="M45" i="2"/>
  <c r="J45" i="2"/>
  <c r="X45" i="2" s="1"/>
  <c r="G45" i="2"/>
  <c r="W45" i="2" s="1"/>
  <c r="Y45" i="2" s="1"/>
  <c r="Z45" i="2" s="1"/>
  <c r="V44" i="2"/>
  <c r="S44" i="2"/>
  <c r="P44" i="2"/>
  <c r="M44" i="2"/>
  <c r="J44" i="2"/>
  <c r="X44" i="2" s="1"/>
  <c r="G44" i="2"/>
  <c r="W44" i="2" s="1"/>
  <c r="Y44" i="2" s="1"/>
  <c r="Z44" i="2" s="1"/>
  <c r="V43" i="2"/>
  <c r="S43" i="2"/>
  <c r="S42" i="2" s="1"/>
  <c r="P43" i="2"/>
  <c r="M43" i="2"/>
  <c r="M42" i="2" s="1"/>
  <c r="J43" i="2"/>
  <c r="X43" i="2" s="1"/>
  <c r="X42" i="2" s="1"/>
  <c r="G43" i="2"/>
  <c r="G42" i="2" s="1"/>
  <c r="V42" i="2"/>
  <c r="T42" i="2"/>
  <c r="Q42" i="2"/>
  <c r="P42" i="2"/>
  <c r="N42" i="2"/>
  <c r="K42" i="2"/>
  <c r="J42" i="2"/>
  <c r="H42" i="2"/>
  <c r="E42" i="2"/>
  <c r="V39" i="2"/>
  <c r="S39" i="2"/>
  <c r="P39" i="2"/>
  <c r="M39" i="2"/>
  <c r="J39" i="2"/>
  <c r="X39" i="2" s="1"/>
  <c r="G39" i="2"/>
  <c r="W39" i="2" s="1"/>
  <c r="Y39" i="2" s="1"/>
  <c r="Z39" i="2" s="1"/>
  <c r="V38" i="2"/>
  <c r="S38" i="2"/>
  <c r="P38" i="2"/>
  <c r="M38" i="2"/>
  <c r="J38" i="2"/>
  <c r="X38" i="2" s="1"/>
  <c r="G38" i="2"/>
  <c r="W38" i="2" s="1"/>
  <c r="Y38" i="2" s="1"/>
  <c r="Z38" i="2" s="1"/>
  <c r="V37" i="2"/>
  <c r="S37" i="2"/>
  <c r="S36" i="2" s="1"/>
  <c r="P37" i="2"/>
  <c r="M37" i="2"/>
  <c r="M36" i="2" s="1"/>
  <c r="J37" i="2"/>
  <c r="X37" i="2" s="1"/>
  <c r="X36" i="2" s="1"/>
  <c r="G37" i="2"/>
  <c r="G36" i="2" s="1"/>
  <c r="V36" i="2"/>
  <c r="T36" i="2"/>
  <c r="Q36" i="2"/>
  <c r="P36" i="2"/>
  <c r="N36" i="2"/>
  <c r="K36" i="2"/>
  <c r="J36" i="2"/>
  <c r="H36" i="2"/>
  <c r="E36" i="2"/>
  <c r="T35" i="2"/>
  <c r="V35" i="2" s="1"/>
  <c r="N35" i="2"/>
  <c r="P35" i="2" s="1"/>
  <c r="H35" i="2"/>
  <c r="J35" i="2" s="1"/>
  <c r="X35" i="2" s="1"/>
  <c r="T34" i="2"/>
  <c r="V34" i="2" s="1"/>
  <c r="Q34" i="2"/>
  <c r="S34" i="2" s="1"/>
  <c r="N34" i="2"/>
  <c r="P34" i="2" s="1"/>
  <c r="K34" i="2"/>
  <c r="M34" i="2" s="1"/>
  <c r="H34" i="2"/>
  <c r="J34" i="2" s="1"/>
  <c r="X34" i="2" s="1"/>
  <c r="E34" i="2"/>
  <c r="G34" i="2" s="1"/>
  <c r="W34" i="2" s="1"/>
  <c r="Y34" i="2" s="1"/>
  <c r="Z34" i="2" s="1"/>
  <c r="T33" i="2"/>
  <c r="V33" i="2" s="1"/>
  <c r="V32" i="2" s="1"/>
  <c r="N33" i="2"/>
  <c r="P33" i="2" s="1"/>
  <c r="P32" i="2" s="1"/>
  <c r="H33" i="2"/>
  <c r="J33" i="2" s="1"/>
  <c r="T32" i="2"/>
  <c r="N32" i="2"/>
  <c r="H32" i="2"/>
  <c r="V31" i="2"/>
  <c r="S31" i="2"/>
  <c r="P31" i="2"/>
  <c r="M31" i="2"/>
  <c r="J31" i="2"/>
  <c r="X31" i="2" s="1"/>
  <c r="G31" i="2"/>
  <c r="W31" i="2" s="1"/>
  <c r="Y31" i="2" s="1"/>
  <c r="Z31" i="2" s="1"/>
  <c r="V30" i="2"/>
  <c r="S30" i="2"/>
  <c r="P30" i="2"/>
  <c r="M30" i="2"/>
  <c r="J30" i="2"/>
  <c r="X30" i="2" s="1"/>
  <c r="G30" i="2"/>
  <c r="W30" i="2" s="1"/>
  <c r="Y30" i="2" s="1"/>
  <c r="Z30" i="2" s="1"/>
  <c r="V29" i="2"/>
  <c r="S29" i="2"/>
  <c r="P29" i="2"/>
  <c r="M29" i="2"/>
  <c r="J29" i="2"/>
  <c r="X29" i="2" s="1"/>
  <c r="G29" i="2"/>
  <c r="W29" i="2" s="1"/>
  <c r="Y29" i="2" s="1"/>
  <c r="Z29" i="2" s="1"/>
  <c r="V28" i="2"/>
  <c r="S28" i="2"/>
  <c r="P28" i="2"/>
  <c r="M28" i="2"/>
  <c r="J28" i="2"/>
  <c r="X28" i="2" s="1"/>
  <c r="G28" i="2"/>
  <c r="W28" i="2" s="1"/>
  <c r="Y28" i="2" s="1"/>
  <c r="Z28" i="2" s="1"/>
  <c r="V27" i="2"/>
  <c r="S27" i="2"/>
  <c r="P27" i="2"/>
  <c r="M27" i="2"/>
  <c r="J27" i="2"/>
  <c r="X27" i="2" s="1"/>
  <c r="G27" i="2"/>
  <c r="W27" i="2" s="1"/>
  <c r="Y27" i="2" s="1"/>
  <c r="Z27" i="2" s="1"/>
  <c r="V26" i="2"/>
  <c r="S26" i="2"/>
  <c r="P26" i="2"/>
  <c r="M26" i="2"/>
  <c r="J26" i="2"/>
  <c r="X26" i="2" s="1"/>
  <c r="G26" i="2"/>
  <c r="W26" i="2" s="1"/>
  <c r="Y26" i="2" s="1"/>
  <c r="Z26" i="2" s="1"/>
  <c r="V25" i="2"/>
  <c r="S25" i="2"/>
  <c r="P25" i="2"/>
  <c r="M25" i="2"/>
  <c r="J25" i="2"/>
  <c r="X25" i="2" s="1"/>
  <c r="G25" i="2"/>
  <c r="W25" i="2" s="1"/>
  <c r="Y25" i="2" s="1"/>
  <c r="Z25" i="2" s="1"/>
  <c r="V24" i="2"/>
  <c r="S24" i="2"/>
  <c r="P24" i="2"/>
  <c r="M24" i="2"/>
  <c r="J24" i="2"/>
  <c r="X24" i="2" s="1"/>
  <c r="G24" i="2"/>
  <c r="W24" i="2" s="1"/>
  <c r="Y24" i="2" s="1"/>
  <c r="Z24" i="2" s="1"/>
  <c r="V23" i="2"/>
  <c r="S23" i="2"/>
  <c r="P23" i="2"/>
  <c r="M23" i="2"/>
  <c r="J23" i="2"/>
  <c r="X23" i="2" s="1"/>
  <c r="G23" i="2"/>
  <c r="W23" i="2" s="1"/>
  <c r="Y23" i="2" s="1"/>
  <c r="Z23" i="2" s="1"/>
  <c r="V22" i="2"/>
  <c r="S22" i="2"/>
  <c r="S21" i="2" s="1"/>
  <c r="Q35" i="2" s="1"/>
  <c r="S35" i="2" s="1"/>
  <c r="P22" i="2"/>
  <c r="M22" i="2"/>
  <c r="M21" i="2" s="1"/>
  <c r="K35" i="2" s="1"/>
  <c r="M35" i="2" s="1"/>
  <c r="J22" i="2"/>
  <c r="X22" i="2" s="1"/>
  <c r="X21" i="2" s="1"/>
  <c r="G22" i="2"/>
  <c r="G21" i="2" s="1"/>
  <c r="E35" i="2" s="1"/>
  <c r="G35" i="2" s="1"/>
  <c r="W35" i="2" s="1"/>
  <c r="Y35" i="2" s="1"/>
  <c r="Z35" i="2" s="1"/>
  <c r="V21" i="2"/>
  <c r="T21" i="2"/>
  <c r="Q21" i="2"/>
  <c r="P21" i="2"/>
  <c r="N21" i="2"/>
  <c r="K21" i="2"/>
  <c r="J21" i="2"/>
  <c r="H21" i="2"/>
  <c r="E21" i="2"/>
  <c r="V20" i="2"/>
  <c r="S20" i="2"/>
  <c r="P20" i="2"/>
  <c r="M20" i="2"/>
  <c r="J20" i="2"/>
  <c r="X20" i="2" s="1"/>
  <c r="G20" i="2"/>
  <c r="W20" i="2" s="1"/>
  <c r="Y20" i="2" s="1"/>
  <c r="Z20" i="2" s="1"/>
  <c r="V19" i="2"/>
  <c r="S19" i="2"/>
  <c r="P19" i="2"/>
  <c r="M19" i="2"/>
  <c r="J19" i="2"/>
  <c r="X19" i="2" s="1"/>
  <c r="G19" i="2"/>
  <c r="W19" i="2" s="1"/>
  <c r="Y19" i="2" s="1"/>
  <c r="Z19" i="2" s="1"/>
  <c r="V18" i="2"/>
  <c r="S18" i="2"/>
  <c r="S17" i="2" s="1"/>
  <c r="P18" i="2"/>
  <c r="M18" i="2"/>
  <c r="M17" i="2" s="1"/>
  <c r="J18" i="2"/>
  <c r="X18" i="2" s="1"/>
  <c r="X17" i="2" s="1"/>
  <c r="G18" i="2"/>
  <c r="G17" i="2" s="1"/>
  <c r="V17" i="2"/>
  <c r="T17" i="2"/>
  <c r="Q17" i="2"/>
  <c r="P17" i="2"/>
  <c r="N17" i="2"/>
  <c r="K17" i="2"/>
  <c r="J17" i="2"/>
  <c r="H17" i="2"/>
  <c r="E17" i="2"/>
  <c r="V16" i="2"/>
  <c r="S16" i="2"/>
  <c r="P16" i="2"/>
  <c r="M16" i="2"/>
  <c r="J16" i="2"/>
  <c r="X16" i="2" s="1"/>
  <c r="G16" i="2"/>
  <c r="W16" i="2" s="1"/>
  <c r="Y16" i="2" s="1"/>
  <c r="Z16" i="2" s="1"/>
  <c r="V15" i="2"/>
  <c r="S15" i="2"/>
  <c r="P15" i="2"/>
  <c r="M15" i="2"/>
  <c r="J15" i="2"/>
  <c r="X15" i="2" s="1"/>
  <c r="G15" i="2"/>
  <c r="W15" i="2" s="1"/>
  <c r="Y15" i="2" s="1"/>
  <c r="Z15" i="2" s="1"/>
  <c r="V14" i="2"/>
  <c r="S14" i="2"/>
  <c r="S13" i="2" s="1"/>
  <c r="P14" i="2"/>
  <c r="M14" i="2"/>
  <c r="M13" i="2" s="1"/>
  <c r="J14" i="2"/>
  <c r="X14" i="2" s="1"/>
  <c r="X13" i="2" s="1"/>
  <c r="G14" i="2"/>
  <c r="G13" i="2" s="1"/>
  <c r="V13" i="2"/>
  <c r="V40" i="2" s="1"/>
  <c r="T13" i="2"/>
  <c r="Q13" i="2"/>
  <c r="P13" i="2"/>
  <c r="P40" i="2" s="1"/>
  <c r="N13" i="2"/>
  <c r="K13" i="2"/>
  <c r="J13" i="2"/>
  <c r="H13" i="2"/>
  <c r="E13" i="2"/>
  <c r="A5" i="2"/>
  <c r="A4" i="2"/>
  <c r="A3" i="2"/>
  <c r="A2" i="2"/>
  <c r="H30" i="1"/>
  <c r="G30" i="1"/>
  <c r="F30" i="1"/>
  <c r="E30" i="1"/>
  <c r="D30" i="1"/>
  <c r="C30" i="1"/>
  <c r="N29" i="1"/>
  <c r="K29" i="1"/>
  <c r="J29" i="1"/>
  <c r="I29" i="1"/>
  <c r="J28" i="1"/>
  <c r="J27" i="1"/>
  <c r="X124" i="2" l="1"/>
  <c r="P196" i="2"/>
  <c r="P198" i="2" s="1"/>
  <c r="W14" i="2"/>
  <c r="W22" i="2"/>
  <c r="E33" i="2"/>
  <c r="K33" i="2"/>
  <c r="Q33" i="2"/>
  <c r="W47" i="2"/>
  <c r="X54" i="2"/>
  <c r="W57" i="2"/>
  <c r="M71" i="2"/>
  <c r="S71" i="2"/>
  <c r="W69" i="2"/>
  <c r="Y85" i="2"/>
  <c r="Z85" i="2" s="1"/>
  <c r="W84" i="2"/>
  <c r="Y84" i="2" s="1"/>
  <c r="Z84" i="2" s="1"/>
  <c r="G96" i="2"/>
  <c r="M96" i="2"/>
  <c r="S96" i="2"/>
  <c r="Y113" i="2"/>
  <c r="Z113" i="2" s="1"/>
  <c r="W112" i="2"/>
  <c r="Y112" i="2" s="1"/>
  <c r="Z112" i="2" s="1"/>
  <c r="Y117" i="2"/>
  <c r="Z117" i="2" s="1"/>
  <c r="W116" i="2"/>
  <c r="Y116" i="2" s="1"/>
  <c r="Z116" i="2" s="1"/>
  <c r="Y121" i="2"/>
  <c r="Z121" i="2" s="1"/>
  <c r="W120" i="2"/>
  <c r="W145" i="2"/>
  <c r="Y145" i="2" s="1"/>
  <c r="Z145" i="2" s="1"/>
  <c r="Y139" i="2"/>
  <c r="Z139" i="2" s="1"/>
  <c r="W153" i="2"/>
  <c r="Y153" i="2" s="1"/>
  <c r="Z153" i="2" s="1"/>
  <c r="Y147" i="2"/>
  <c r="Z147" i="2" s="1"/>
  <c r="W160" i="2"/>
  <c r="Y160" i="2" s="1"/>
  <c r="Z160" i="2" s="1"/>
  <c r="Y155" i="2"/>
  <c r="Z155" i="2" s="1"/>
  <c r="W166" i="2"/>
  <c r="Y178" i="2"/>
  <c r="Z178" i="2" s="1"/>
  <c r="W177" i="2"/>
  <c r="Y177" i="2" s="1"/>
  <c r="Z177" i="2" s="1"/>
  <c r="Y183" i="2"/>
  <c r="Z183" i="2" s="1"/>
  <c r="W182" i="2"/>
  <c r="Y182" i="2" s="1"/>
  <c r="Z182" i="2" s="1"/>
  <c r="Y187" i="2"/>
  <c r="Z187" i="2" s="1"/>
  <c r="W186" i="2"/>
  <c r="B29" i="1"/>
  <c r="J40" i="2"/>
  <c r="J196" i="2" s="1"/>
  <c r="J198" i="2" s="1"/>
  <c r="V196" i="2"/>
  <c r="L28" i="1" s="1"/>
  <c r="W18" i="2"/>
  <c r="X33" i="2"/>
  <c r="X32" i="2" s="1"/>
  <c r="X40" i="2" s="1"/>
  <c r="J32" i="2"/>
  <c r="W37" i="2"/>
  <c r="W43" i="2"/>
  <c r="G54" i="2"/>
  <c r="M54" i="2"/>
  <c r="S54" i="2"/>
  <c r="W51" i="2"/>
  <c r="X71" i="2"/>
  <c r="W74" i="2"/>
  <c r="W78" i="2"/>
  <c r="G77" i="2"/>
  <c r="X88" i="2"/>
  <c r="X92" i="2"/>
  <c r="X98" i="2"/>
  <c r="X102" i="2"/>
  <c r="X106" i="2"/>
  <c r="W137" i="2"/>
  <c r="Y137" i="2" s="1"/>
  <c r="Z137" i="2" s="1"/>
  <c r="Y126" i="2"/>
  <c r="Z126" i="2" s="1"/>
  <c r="Y162" i="2"/>
  <c r="Z162" i="2" s="1"/>
  <c r="W164" i="2"/>
  <c r="Y164" i="2" s="1"/>
  <c r="Z164" i="2" s="1"/>
  <c r="X164" i="2"/>
  <c r="J30" i="1"/>
  <c r="Y87" i="2"/>
  <c r="Z87" i="2" s="1"/>
  <c r="Y89" i="2"/>
  <c r="Z89" i="2" s="1"/>
  <c r="W88" i="2"/>
  <c r="Y90" i="2"/>
  <c r="Z90" i="2" s="1"/>
  <c r="Y91" i="2"/>
  <c r="Z91" i="2" s="1"/>
  <c r="E96" i="2"/>
  <c r="H96" i="2"/>
  <c r="K96" i="2"/>
  <c r="N96" i="2"/>
  <c r="Q96" i="2"/>
  <c r="T96" i="2"/>
  <c r="Y93" i="2"/>
  <c r="Z93" i="2" s="1"/>
  <c r="W92" i="2"/>
  <c r="Y94" i="2"/>
  <c r="Z94" i="2" s="1"/>
  <c r="Y95" i="2"/>
  <c r="Z95" i="2" s="1"/>
  <c r="Y99" i="2"/>
  <c r="Z99" i="2" s="1"/>
  <c r="W98" i="2"/>
  <c r="Y100" i="2"/>
  <c r="Z100" i="2" s="1"/>
  <c r="Y101" i="2"/>
  <c r="Z101" i="2" s="1"/>
  <c r="Y103" i="2"/>
  <c r="Z103" i="2" s="1"/>
  <c r="W102" i="2"/>
  <c r="Y102" i="2" s="1"/>
  <c r="Z102" i="2" s="1"/>
  <c r="Y104" i="2"/>
  <c r="Z104" i="2" s="1"/>
  <c r="Y105" i="2"/>
  <c r="Z105" i="2" s="1"/>
  <c r="Y107" i="2"/>
  <c r="Z107" i="2" s="1"/>
  <c r="W106" i="2"/>
  <c r="Y108" i="2"/>
  <c r="Z108" i="2" s="1"/>
  <c r="Y109" i="2"/>
  <c r="Z109" i="2" s="1"/>
  <c r="W173" i="2"/>
  <c r="G195" i="2"/>
  <c r="M195" i="2"/>
  <c r="S195" i="2"/>
  <c r="X195" i="2"/>
  <c r="X166" i="2"/>
  <c r="X170" i="2" s="1"/>
  <c r="W172" i="2" l="1"/>
  <c r="Y172" i="2" s="1"/>
  <c r="Z172" i="2" s="1"/>
  <c r="Y173" i="2"/>
  <c r="Z173" i="2" s="1"/>
  <c r="X110" i="2"/>
  <c r="Y78" i="2"/>
  <c r="Z78" i="2" s="1"/>
  <c r="W77" i="2"/>
  <c r="Y77" i="2" s="1"/>
  <c r="Z77" i="2" s="1"/>
  <c r="W36" i="2"/>
  <c r="Y36" i="2" s="1"/>
  <c r="Z36" i="2" s="1"/>
  <c r="Y37" i="2"/>
  <c r="Z37" i="2" s="1"/>
  <c r="W124" i="2"/>
  <c r="Y124" i="2" s="1"/>
  <c r="Z124" i="2" s="1"/>
  <c r="Y120" i="2"/>
  <c r="Z120" i="2" s="1"/>
  <c r="Y57" i="2"/>
  <c r="Z57" i="2" s="1"/>
  <c r="W56" i="2"/>
  <c r="Y56" i="2" s="1"/>
  <c r="Z56" i="2" s="1"/>
  <c r="Y47" i="2"/>
  <c r="Z47" i="2" s="1"/>
  <c r="W46" i="2"/>
  <c r="Y46" i="2" s="1"/>
  <c r="Z46" i="2" s="1"/>
  <c r="M33" i="2"/>
  <c r="M32" i="2" s="1"/>
  <c r="M40" i="2" s="1"/>
  <c r="M196" i="2" s="1"/>
  <c r="M198" i="2" s="1"/>
  <c r="K32" i="2"/>
  <c r="Y22" i="2"/>
  <c r="Z22" i="2" s="1"/>
  <c r="W21" i="2"/>
  <c r="Y21" i="2" s="1"/>
  <c r="Z21" i="2" s="1"/>
  <c r="Y106" i="2"/>
  <c r="Z106" i="2" s="1"/>
  <c r="W110" i="2"/>
  <c r="Y110" i="2" s="1"/>
  <c r="Z110" i="2" s="1"/>
  <c r="Y98" i="2"/>
  <c r="Z98" i="2" s="1"/>
  <c r="Y92" i="2"/>
  <c r="Z92" i="2" s="1"/>
  <c r="Y88" i="2"/>
  <c r="Z88" i="2" s="1"/>
  <c r="X96" i="2"/>
  <c r="X196" i="2" s="1"/>
  <c r="W73" i="2"/>
  <c r="Y73" i="2" s="1"/>
  <c r="Z73" i="2" s="1"/>
  <c r="Y74" i="2"/>
  <c r="Z74" i="2" s="1"/>
  <c r="W50" i="2"/>
  <c r="Y51" i="2"/>
  <c r="Z51" i="2" s="1"/>
  <c r="W42" i="2"/>
  <c r="Y42" i="2" s="1"/>
  <c r="Z42" i="2" s="1"/>
  <c r="Y43" i="2"/>
  <c r="Z43" i="2" s="1"/>
  <c r="W17" i="2"/>
  <c r="Y17" i="2" s="1"/>
  <c r="Z17" i="2" s="1"/>
  <c r="Y18" i="2"/>
  <c r="Z18" i="2" s="1"/>
  <c r="V198" i="2"/>
  <c r="L30" i="1"/>
  <c r="N28" i="1"/>
  <c r="K28" i="1"/>
  <c r="K30" i="1" s="1"/>
  <c r="W195" i="2"/>
  <c r="Y195" i="2" s="1"/>
  <c r="Z195" i="2" s="1"/>
  <c r="Y186" i="2"/>
  <c r="Z186" i="2" s="1"/>
  <c r="Y166" i="2"/>
  <c r="Z166" i="2" s="1"/>
  <c r="W170" i="2"/>
  <c r="Y170" i="2" s="1"/>
  <c r="Z170" i="2" s="1"/>
  <c r="Y69" i="2"/>
  <c r="Z69" i="2" s="1"/>
  <c r="W68" i="2"/>
  <c r="S33" i="2"/>
  <c r="S32" i="2" s="1"/>
  <c r="S40" i="2" s="1"/>
  <c r="S196" i="2" s="1"/>
  <c r="L27" i="1" s="1"/>
  <c r="Q32" i="2"/>
  <c r="G33" i="2"/>
  <c r="E32" i="2"/>
  <c r="Y14" i="2"/>
  <c r="Z14" i="2" s="1"/>
  <c r="W13" i="2"/>
  <c r="Y13" i="2" l="1"/>
  <c r="Z13" i="2" s="1"/>
  <c r="Y68" i="2"/>
  <c r="Z68" i="2" s="1"/>
  <c r="W71" i="2"/>
  <c r="Y71" i="2" s="1"/>
  <c r="Z71" i="2" s="1"/>
  <c r="G32" i="2"/>
  <c r="G40" i="2" s="1"/>
  <c r="G196" i="2" s="1"/>
  <c r="G198" i="2" s="1"/>
  <c r="W33" i="2"/>
  <c r="S198" i="2"/>
  <c r="N27" i="1"/>
  <c r="K27" i="1"/>
  <c r="X198" i="2"/>
  <c r="N30" i="1"/>
  <c r="B28" i="1"/>
  <c r="B30" i="1" s="1"/>
  <c r="I28" i="1"/>
  <c r="I30" i="1" s="1"/>
  <c r="M29" i="1"/>
  <c r="M30" i="1" s="1"/>
  <c r="W54" i="2"/>
  <c r="Y54" i="2" s="1"/>
  <c r="Z54" i="2" s="1"/>
  <c r="Y50" i="2"/>
  <c r="Z50" i="2" s="1"/>
  <c r="W96" i="2"/>
  <c r="Y96" i="2" s="1"/>
  <c r="Z96" i="2" s="1"/>
  <c r="B27" i="1" l="1"/>
  <c r="I27" i="1"/>
  <c r="Y33" i="2"/>
  <c r="Z33" i="2" s="1"/>
  <c r="W32" i="2"/>
  <c r="Y32" i="2" l="1"/>
  <c r="Z32" i="2" s="1"/>
  <c r="W40" i="2"/>
  <c r="W196" i="2" l="1"/>
  <c r="W198" i="2" s="1"/>
  <c r="Y40" i="2"/>
  <c r="Y196" i="2" l="1"/>
  <c r="Z196" i="2" s="1"/>
  <c r="Z40" i="2"/>
</calcChain>
</file>

<file path=xl/sharedStrings.xml><?xml version="1.0" encoding="utf-8"?>
<sst xmlns="http://schemas.openxmlformats.org/spreadsheetml/2006/main" count="910" uniqueCount="487">
  <si>
    <t xml:space="preserve">
</t>
  </si>
  <si>
    <t>Додаток № 4</t>
  </si>
  <si>
    <t>до Договору про надання гранту №7REG31-02855</t>
  </si>
  <si>
    <t>від 04 червня 2024 року</t>
  </si>
  <si>
    <t>Назва конкурсної програми: Культура. Регіони</t>
  </si>
  <si>
    <t>Назва ЛОТ-у: Реінтеграція культурою (Проєкти для прифронтових та деокупованих територій)</t>
  </si>
  <si>
    <t>Назва Грантоотримувача: Товариство з обмеженою відповідальністю «Фестивальний центр»</t>
  </si>
  <si>
    <t>Назва проєкту: Цикл музичних терапевтичних програм "КОЛО ЖИТТЯ"</t>
  </si>
  <si>
    <t>Дата початку проєкту: 04.06.2024</t>
  </si>
  <si>
    <t>Дата завершення проєкту: 31.10.2024</t>
  </si>
  <si>
    <t xml:space="preserve">  ЗВІТ</t>
  </si>
  <si>
    <t xml:space="preserve">про надходження та використання коштів для реалізації проєкту </t>
  </si>
  <si>
    <t>за період з 04.06.2024 року по 31 жовтня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</si>
  <si>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</si>
  <si>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</si>
  <si>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</si>
  <si>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</si>
  <si>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</si>
  <si>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</si>
  <si>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</si>
  <si>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</si>
  <si>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</si>
  <si>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</si>
  <si>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</si>
  <si>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</si>
  <si>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</si>
  <si>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</si>
  <si>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</si>
  <si>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</si>
  <si>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</si>
  <si>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</si>
  <si>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</si>
  <si>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</si>
  <si>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</si>
  <si>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</si>
  <si>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</si>
  <si>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</si>
  <si>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</si>
  <si>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</si>
  <si>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</si>
  <si>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</si>
  <si>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</si>
  <si>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</si>
  <si>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</si>
  <si>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</si>
  <si>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Директор</t>
  </si>
  <si>
    <t>Лисенко А. В.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</si>
  <si>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</si>
  <si>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</si>
  <si>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</si>
  <si>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</si>
  <si>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</si>
  <si>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</si>
  <si>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</si>
  <si>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</si>
  <si>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</si>
  <si>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</si>
  <si>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</si>
  <si>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</si>
  <si>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</si>
  <si>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</si>
  <si>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</si>
  <si>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</si>
  <si>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</si>
  <si>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</si>
  <si>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</si>
  <si>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</si>
  <si>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</si>
  <si>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</si>
  <si>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</si>
  <si>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</si>
  <si>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</si>
  <si>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</si>
  <si>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</si>
  <si>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</si>
  <si>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</si>
  <si>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</si>
  <si>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</si>
  <si>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</si>
  <si>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</si>
  <si>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</si>
  <si>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</si>
  <si>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</si>
  <si>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</si>
  <si>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</si>
  <si>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</si>
  <si>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</si>
  <si>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</si>
  <si>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</si>
  <si>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</si>
  <si>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</si>
  <si>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</si>
  <si>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</si>
  <si>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</si>
  <si>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</si>
  <si>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</si>
  <si>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Курачова Ольга Андріївна, керівник проєкту</t>
  </si>
  <si>
    <t>1.3.2</t>
  </si>
  <si>
    <t>Ходушина Анастасія Сергіївна, менеджер з просування проєкту</t>
  </si>
  <si>
    <t>1.3.3</t>
  </si>
  <si>
    <t xml:space="preserve"> Пономарьов Олексій Михайлович, режисер концертних програм проєкту</t>
  </si>
  <si>
    <t>1.3.4</t>
  </si>
  <si>
    <t>Чухалова Ірина Володимирівна, вокалістка</t>
  </si>
  <si>
    <t>1.3.5</t>
  </si>
  <si>
    <t xml:space="preserve"> Філенко Артем Вікторович, хормейстер, виконавець музичних композицій на трубі та басі</t>
  </si>
  <si>
    <t>1.3.6</t>
  </si>
  <si>
    <t>Уварова Ольга Дмитрівна, музикантка, виконавиця музичних композицій на скрипці</t>
  </si>
  <si>
    <t>1.3.7</t>
  </si>
  <si>
    <t xml:space="preserve"> Видута Сергій Анатолійович, музикант, виконавець музичних композицій на гітарі</t>
  </si>
  <si>
    <t>1.3.8</t>
  </si>
  <si>
    <t>Бережной Ігор Васильович, музикант, виконавець музичних композицій на фаготі</t>
  </si>
  <si>
    <t>Кислий Володимир Іванович, звукорежисер</t>
  </si>
  <si>
    <t>Сиротюк Сергій Олександрович, відеоінженер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</si>
  <si>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</si>
  <si>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</si>
  <si>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</si>
  <si>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</si>
  <si>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</si>
  <si>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</si>
  <si>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</si>
  <si>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</si>
  <si>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</si>
  <si>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</si>
  <si>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 xml:space="preserve"> Повне ПІБ, зазначити конкретну назву послуги/виконання робіт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</si>
  <si>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</si>
  <si>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</si>
  <si>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</si>
  <si>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</si>
  <si>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</si>
  <si>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</si>
  <si>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</si>
  <si>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</si>
  <si>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</si>
  <si>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</si>
  <si>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</si>
  <si>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</si>
  <si>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</si>
  <si>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</si>
  <si>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</si>
  <si>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</si>
  <si>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</si>
  <si>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</si>
  <si>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</si>
  <si>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</si>
  <si>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</si>
  <si>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</si>
  <si>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</si>
  <si>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</si>
  <si>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</si>
  <si>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</si>
  <si>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</si>
  <si>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</si>
  <si>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</si>
  <si>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</si>
  <si>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Колісна ліра (струнний музичний інструмент)</t>
  </si>
  <si>
    <t>3.1.2</t>
  </si>
  <si>
    <t xml:space="preserve">Вокальний процесор з параметрами схожими до Boss VE-22 Vocal Performer </t>
  </si>
  <si>
    <t>3.1.3</t>
  </si>
  <si>
    <t>Loop-станція  з параметрами схожими до BOSS RC-505</t>
  </si>
  <si>
    <t>3.1.4</t>
  </si>
  <si>
    <t xml:space="preserve">сопілка сопрано з параметрами схожими до Yamaha YRS-302B III </t>
  </si>
  <si>
    <t>3.1.5</t>
  </si>
  <si>
    <t>сопілка альт, з параметрами схожими до YAMAHA YRA-312BIII Alto</t>
  </si>
  <si>
    <t>3.1.6</t>
  </si>
  <si>
    <t>сопілка бас, з параметрами схожими до Yamaha YRB-302 BII  </t>
  </si>
  <si>
    <t>3.1.7</t>
  </si>
  <si>
    <t>кахон  з параметрами схожими до ROLAND EC-10 EL CAJON</t>
  </si>
  <si>
    <t>3.1.8</t>
  </si>
  <si>
    <t>джембе з параметрами схожими до MEINL FADJ2-L</t>
  </si>
  <si>
    <t>3.1.9</t>
  </si>
  <si>
    <t xml:space="preserve">класична гітара зі звукознімачем з параметрами схожими до YAMAHA CX40 </t>
  </si>
  <si>
    <t>3.1.10</t>
  </si>
  <si>
    <t>глюкофон з параметрами схожими до ALFABETO SIRIUS-RD</t>
  </si>
  <si>
    <t>3.1.11</t>
  </si>
  <si>
    <t>окарина  з параметрами схожими до KARL SCHWARZ OC-18-CG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</si>
  <si>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</si>
  <si>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</si>
  <si>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</si>
  <si>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</si>
  <si>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</si>
  <si>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</si>
  <si>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</si>
  <si>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</si>
  <si>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</si>
  <si>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</si>
  <si>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</si>
  <si>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</si>
  <si>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</si>
  <si>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Оренда приміщення 200 м2</t>
  </si>
  <si>
    <t>кв.м (годин, діб)</t>
  </si>
  <si>
    <t>4.1.2</t>
  </si>
  <si>
    <t>Адреса орендованого приміщення, із зазначенням метражу, годин оренди</t>
  </si>
  <si>
    <t>4.1.3</t>
  </si>
  <si>
    <t>4.2</t>
  </si>
  <si>
    <t xml:space="preserve">Оренда техніки, обладнання та інструменту </t>
  </si>
  <si>
    <t>4.2.1</t>
  </si>
  <si>
    <t xml:space="preserve">Мультимедійний проектор з параметрами схожими на Epson EB-L200F (V11H990040) </t>
  </si>
  <si>
    <t>діб</t>
  </si>
  <si>
    <t>4.2.2</t>
  </si>
  <si>
    <t>Екран проекційний</t>
  </si>
  <si>
    <t>4.2.3</t>
  </si>
  <si>
    <t>Ноутбук з аудіо та відеокартою з параметрами схожими до Lenovo X240S – 1шт</t>
  </si>
  <si>
    <t>4.2.4</t>
  </si>
  <si>
    <t>Акустична система з параметрами схожими до HH Electronics TNE-1501 - 2 шт</t>
  </si>
  <si>
    <t>4.2.5</t>
  </si>
  <si>
    <t>Мікшерний пульт з параметрами схожими до ALLEN&amp;HEATH ZED-12FX</t>
  </si>
  <si>
    <t>4.2.6</t>
  </si>
  <si>
    <t>Радіомікрофон з параметрами схожими до  SHURE SLX24E\SM58 - 4шт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</si>
  <si>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</si>
  <si>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</si>
  <si>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</si>
  <si>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</si>
  <si>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</si>
  <si>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</si>
  <si>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</si>
  <si>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</si>
  <si>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</si>
  <si>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</si>
  <si>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</si>
  <si>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</si>
  <si>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</si>
  <si>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</si>
  <si>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</si>
  <si>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</si>
  <si>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</si>
  <si>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</si>
  <si>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</si>
  <si>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</si>
  <si>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</si>
  <si>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</si>
  <si>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</si>
  <si>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</si>
  <si>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</si>
  <si>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Кава-брейк</t>
  </si>
  <si>
    <t>учасн.</t>
  </si>
  <si>
    <t>5.1.2</t>
  </si>
  <si>
    <t>Послуги з харчування (сніданок/обід/вечеря/кава-брейк)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</si>
  <si>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</si>
  <si>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</si>
  <si>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</si>
  <si>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</si>
  <si>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</si>
  <si>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</si>
  <si>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</si>
  <si>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</si>
  <si>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</si>
  <si>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</si>
  <si>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</si>
  <si>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</si>
  <si>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</si>
  <si>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</si>
  <si>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</si>
  <si>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</si>
  <si>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</si>
  <si>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</si>
  <si>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</si>
  <si>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</si>
  <si>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</si>
  <si>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</si>
  <si>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</si>
  <si>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</si>
  <si>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</si>
  <si>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</si>
  <si>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</si>
  <si>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</si>
  <si>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</si>
  <si>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</si>
  <si>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</si>
  <si>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</si>
  <si>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</si>
  <si>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</si>
  <si>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</si>
  <si>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</si>
  <si>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</si>
  <si>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</si>
  <si>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</si>
  <si>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</si>
  <si>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</si>
  <si>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</si>
  <si>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</si>
  <si>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</si>
  <si>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</si>
  <si>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</si>
  <si>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</si>
  <si>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</si>
  <si>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</si>
  <si>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</si>
  <si>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</si>
  <si>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</si>
  <si>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</si>
  <si>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</si>
  <si>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</si>
  <si>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</si>
  <si>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</si>
  <si>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</si>
  <si>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</si>
  <si>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</si>
  <si>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</si>
  <si>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</si>
  <si>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</si>
  <si>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</si>
  <si>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</si>
  <si>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</si>
  <si>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</si>
  <si>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</si>
  <si>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</si>
  <si>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</si>
  <si>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</si>
  <si>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</si>
  <si>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</si>
  <si>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</si>
  <si>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Виготовлення презентаційного відео по результатам проєкту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</si>
  <si>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</si>
  <si>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</si>
  <si>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</si>
  <si>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</si>
  <si>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</si>
  <si>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</si>
  <si>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</si>
  <si>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</si>
  <si>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</si>
  <si>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</si>
  <si>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</si>
  <si>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</si>
  <si>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</si>
  <si>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</si>
  <si>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</si>
  <si>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</si>
  <si>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</si>
  <si>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</si>
  <si>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</si>
  <si>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</si>
  <si>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</si>
  <si>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</si>
  <si>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</si>
  <si>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</si>
  <si>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</si>
  <si>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</si>
  <si>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</si>
  <si>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</si>
  <si>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</si>
  <si>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</si>
  <si>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</si>
  <si>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</si>
  <si>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</si>
  <si>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</si>
  <si>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</si>
  <si>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</si>
  <si>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</si>
  <si>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</si>
  <si>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</si>
  <si>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</si>
  <si>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</si>
  <si>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</si>
  <si>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</si>
  <si>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</si>
  <si>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</si>
  <si>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</si>
  <si>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</si>
  <si>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</si>
  <si>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</si>
  <si>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</si>
  <si>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</si>
  <si>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</si>
  <si>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</si>
  <si>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</si>
  <si>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Послуги розробки та виготовлення костюмів</t>
  </si>
  <si>
    <t>13.4.6</t>
  </si>
  <si>
    <t>Художнє оформлення заходів</t>
  </si>
  <si>
    <t>13.4.7</t>
  </si>
  <si>
    <t>Послуги психолога</t>
  </si>
  <si>
    <t>13.4.8</t>
  </si>
  <si>
    <t>Соціальні внески за договорами ЦПХ з підрядниками  підстатті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</si>
  <si>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</si>
  <si>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</si>
  <si>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</si>
  <si>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</si>
  <si>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</si>
  <si>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</si>
  <si>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</si>
  <si>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</si>
  <si>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</si>
  <si>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Цикл музичних терапевтичних програм "КОЛО ЖИТТЯ"</t>
  </si>
  <si>
    <t>(назва проекту)</t>
  </si>
  <si>
    <t>у період з 04.06.2024 року по 31.10.2024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</si>
  <si>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</si>
  <si>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</si>
  <si>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</si>
  <si>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</si>
  <si>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</si>
  <si>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</si>
  <si>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</si>
  <si>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</si>
  <si>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</si>
  <si>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</si>
  <si>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Винагорода членам команди проєкту за договорами ЦПХ</t>
  </si>
  <si>
    <t>Курачова О. А. (ІПН 2856612164)</t>
  </si>
  <si>
    <t>Договір підряду №1 від 04.06.2024</t>
  </si>
  <si>
    <t>акт №1 здачі-прийому наданих послуг до договору підряду №1 від 04.06.24 від 30.06.24;акт №2 здачі-прийому наданих послуг до договору підряду №1 від 04.06.24 від 31.07.24;акт №3 здачі-прийому наданих послуг до договору підряду №1 від 04.06.24 від 31.08.24;акт №4 здачі-прийому наданих послуг до договору підряду №1 від 04.06.24 від 30.09.24;акт №5 здачі-прийому наданих послуг до договору підряду №1 від 04.06.24 від 31.10.24;</t>
  </si>
  <si>
    <t>№510 від 06.09.2024; №508 від 06.09.2024; №509 від 06.09.2024</t>
  </si>
  <si>
    <t>Ходушина А. С. (ІПН 3463802544)</t>
  </si>
  <si>
    <t>Договір підряду №2 від 01.07.2024</t>
  </si>
  <si>
    <t>акт №1 здачі-прийому наданих послуг до договору підряду №2 від 01.07.24 від 31.07.2024;акт №2 здачі-прийому наданих послуг до договору підряду №2 від 01.07.24 від 31.08.2024;акт №3 здачі-прийому наданих послуг до договору підряду №2 від 01.07.24 від 30.09.2024;акт №4 здачі-прийому наданих послуг до договору підряду №2 від 01.07.24 від 31.10.2024</t>
  </si>
  <si>
    <t>№512 від 06.09.2024; №508 від 06.09.2024; №509 від 06.09.2024</t>
  </si>
  <si>
    <t>Пономарьов О. М. (ІПН 3157110672)</t>
  </si>
  <si>
    <t>Договір підряду №3 від 01.07.2024</t>
  </si>
  <si>
    <t>акт №1 здачі-прийому наданих послуг до договору підряду №3 від 01.07.24 від 31.07.2024;акт №2 здачі-прийому наданих послуг до договору підряду №3 від 01.07.24 від 31.08.2024;акт №3 здачі-прийому наданих послуг до договору підряду №3 від 01.07.24 від 30.09.2024</t>
  </si>
  <si>
    <t>№511 від 06.09.2024; №508 від 06.09.2024; №509 від 06.09.2024</t>
  </si>
  <si>
    <t>Філенко А. В. (ІПН 3073602656)</t>
  </si>
  <si>
    <t>Договір підряду №4 від 01.08.2024</t>
  </si>
  <si>
    <t>акт №1 здачі-прийому наданих послуг до договору підряду №4 від 01.08.24 від 31.08.2024;акт №2 здачі-прийому наданих послуг до договору підряду №4 від 01.08.24 від 30.09.2024</t>
  </si>
  <si>
    <t>Чухалова І. В. (ІПН 3043703023)</t>
  </si>
  <si>
    <t>Договір підряду №5 від 01.08.2024</t>
  </si>
  <si>
    <t>акт №1 здачі-прийому наданих послуг до договору підряду №5 від 01.08.24 від 31.08.2024;акт №2 здачі-прийому наданих послуг до договору підряду №5 від 01.08.24 від 30.09.2024</t>
  </si>
  <si>
    <t>Уварова О. Д. (ІПН 3000706406)</t>
  </si>
  <si>
    <t>Договір підряду №6 від 01.08.2024</t>
  </si>
  <si>
    <t>акт №1 здачі-прийому наданих послуг до договору підряду №6 від 01.08.24 від 31.08.2024;акт №2 здачі-прийому наданих послуг до договору підряду №6 від 01.08.24 від 30.09.2024</t>
  </si>
  <si>
    <t>Видуту С. А. (ІПН 3040401832)</t>
  </si>
  <si>
    <t>Договір підряду №7 від 01.08.2024</t>
  </si>
  <si>
    <t>акт №1 здачі-прийому наданих послуг до договору підряду №7 від 01.08.24 від 31.08.2024;акт №2 здачі-прийому наданих послуг до договору підряду №7 від 01.08.24 від 30.09.2024</t>
  </si>
  <si>
    <t>Бережний І. В. (ІПН 2454814159)</t>
  </si>
  <si>
    <t>Договір підряду №8 від 01.08.2024</t>
  </si>
  <si>
    <t>акт №1 здачі-прийому наданих послуг до договору підряду №8 від 01.08.24 від 31.08.2024;акт №2 здачі-прийому наданих послуг до договору підряду №8 від 01.08.24 від 30.09.2024</t>
  </si>
  <si>
    <t>1.3.9</t>
  </si>
  <si>
    <t>Кислий В. І. (ІПН 3080800294)</t>
  </si>
  <si>
    <t>Договір підряду №9 від 01.08.2024</t>
  </si>
  <si>
    <t>акт №1 здачі-прийому наданих послуг до договору підряду №9 від 01.08.24 від 31.08.2024;акт №2 здачі-прийому наданих послуг до договору підряду №9 від 01.08.24 від 30.09.2024</t>
  </si>
  <si>
    <t>1.3.10</t>
  </si>
  <si>
    <t>Сиротюк С. О. (ІПН 3354211271)</t>
  </si>
  <si>
    <t>Договір підряду №10 від 01.08.2024</t>
  </si>
  <si>
    <t>акт №1 здачі-прийому наданих послуг до договору підряду №10 від 01.08.24 від 31.08.2024;акт №2 здачі-прийому наданих послуг до договору підряду №10 від 01.08.24 від 30.09.2024</t>
  </si>
  <si>
    <t>ЄСВ за договорами цивільно-правового характеру</t>
  </si>
  <si>
    <t>Відомість № 1 нарахування заробітної плати за договорами ЦПХ за червень 2024 року;Відомість № 2 нарахування заробітної плати за договорами ЦПХ за липень 2024 року;Відомість № 3 нарахування заробітної плати за договорами ЦПХ за серпень 2024 року;Відомість № 4 нарахування заробітної плати за договорами ЦПХ за вересень 2024 року;Відомість № 5 нарахування заробітної плати за договорами ЦПХ за жовтень 2024 року</t>
  </si>
  <si>
    <t>№507 від 06.09.2024</t>
  </si>
  <si>
    <t>3.1.1-3.1.11</t>
  </si>
  <si>
    <t>ФОП Кисельов О. С. (ІПН 3473503555)</t>
  </si>
  <si>
    <t>Договір №25/06-01 про закупівлю товарів від 25.06.2024, додаток 1 до Договору про закупівлю товарів №25/06-01 від 26.06.24; рахунок №20240624 від 25.06.2024</t>
  </si>
  <si>
    <t>видаткова накладна №20240624 від 20.08.2024; акти приймання-передачі основних засобів від 20.08.2024</t>
  </si>
  <si>
    <t>№505 від 20.08.2024, №513 від 06.09.24</t>
  </si>
  <si>
    <t>ХОАМДТ ім. М. Куліша (ЄДРПОУ 02225855)</t>
  </si>
  <si>
    <t>Договір №01/10-2024 від 01.08.2024; рахунок-фактура №15 ВІД 01.08.2024</t>
  </si>
  <si>
    <t>акт виконаних робіт б\н від 29.10.2024</t>
  </si>
  <si>
    <t>4.2.1-4.2.6</t>
  </si>
  <si>
    <t>ФОП Юраш В. О. (ІПН 2045504296)</t>
  </si>
  <si>
    <t>Договір №2024-07 від 01.08.2024; рахунок-фактура№2024-07 від 01.08.2024</t>
  </si>
  <si>
    <t>Акт надання послуг №2024-07 від 29.10.2024; акт №1 прийому-передачі обладнання по Договору №2024-07 від 01.08.2024 від 01.08.2024; акт №2 прийому-передачі обладнання по Договору №2024-07 від 01.08.2024 від 29.10.2024</t>
  </si>
  <si>
    <t>ФОП Сіроштан А. В. (ІПН 3209612750)</t>
  </si>
  <si>
    <t>Договір про надання послуг №12/08/24 від 12.08.2024; Додаток №1 до Договору про надання послуг №12/08/24 від 12.08.2024</t>
  </si>
  <si>
    <t>Акт приймання-передачі наданих послуг за Договором про надання послуг №12/08/24 від 12.08.2024 від 29.10.2024</t>
  </si>
  <si>
    <t>Поліграфічні послуги -виготовлення макетів</t>
  </si>
  <si>
    <t>ФОП Крайнова Л. Є (ІПН 2614616500)</t>
  </si>
  <si>
    <t>Договір №0107-01 від 01.07.2024; рахунок №0107-01 від 01.07.2024</t>
  </si>
  <si>
    <t>Акт виконаних робіт №1 до Договору №0107-01 від 01.07.2024 від 31.07.2024</t>
  </si>
  <si>
    <t>7.6-7.7</t>
  </si>
  <si>
    <t>Поліграфічні послуги - виготовлення плакатів, банерів</t>
  </si>
  <si>
    <t>ФОП Цепелєв В. Ю. (ІПН 2970917397)</t>
  </si>
  <si>
    <t>Договір №18 про надання поліграфічних послуг від 01.08.2024</t>
  </si>
  <si>
    <t>Накладна №18 від 08.08.2024; акт списання №1 від 30.10.2024</t>
  </si>
  <si>
    <t>9.1 - 9.3</t>
  </si>
  <si>
    <t>Послуги з просування - фотофіксація, відеофіксація, Виготовлення презентаційного відео по результатам проєкту</t>
  </si>
  <si>
    <t>ФОП Андрющенко О. П. (ІПН 2165710032)</t>
  </si>
  <si>
    <t>Договір №01/08-01 від 01.08.2024; рахунок-фактура №01-08 від 01.08.2024</t>
  </si>
  <si>
    <t>Акт виконанх робіт №29/10-01 від 29.10.2024</t>
  </si>
  <si>
    <t>9.4</t>
  </si>
  <si>
    <t>Послуги з просування - таргетована реклама (SMM)</t>
  </si>
  <si>
    <t>ФОП Крайнова Л. Є. (ІПН 2614616500)</t>
  </si>
  <si>
    <t>Договір №0108-01 від 01.08.2024; рахунок №0108-01 від 01.08.2024</t>
  </si>
  <si>
    <t>Акт виконанх робіт №1 до Договору №0108-01 від 01.08.2024 від 30.10.2024</t>
  </si>
  <si>
    <t>Митинська Н. В. (ІПН 2889901948)</t>
  </si>
  <si>
    <t>Договір підряду №11 від 01.09.2024</t>
  </si>
  <si>
    <t>Акт №1 здачі-прийому послуг до договору підряду №11 від 01.09.2024 від 20.10.2024</t>
  </si>
  <si>
    <t>Відомість № 6 нарахування заробітної плати за договорами ЦПХ за жовтень 2024 року</t>
  </si>
  <si>
    <t>ФОП Ползік Ю. Є. (ІПН 2073502454)</t>
  </si>
  <si>
    <t>Договір №01/08-01 від 01.08.2024; рахунок №01/08-01 від 01.08.2024</t>
  </si>
  <si>
    <t>Акт прийняття послуг №25/08-01 від 25.08.2024; АКТ №1
прийому – передачі сценічних костюмів по Договору №01/08-01 від 01.08.2024 р.;акт списання №2 від 30.10.2024</t>
  </si>
  <si>
    <t>№506 від 23.08.2024</t>
  </si>
  <si>
    <t>ФОП Романько О. С. (ІПН 2831226139)</t>
  </si>
  <si>
    <t>Договір №2024-0108-01 від 01.08.2024; рахунок-фактура №18 від 22.08.2024</t>
  </si>
  <si>
    <t>Акт виконаних робіт №0108-01 до Договору №2024-0108-01 від 01.08.2024 від 22.08.2024</t>
  </si>
  <si>
    <t>№515 від 17.10.2024</t>
  </si>
  <si>
    <t>ФОП Артющенко Г. О. (ІПН 3157419786)</t>
  </si>
  <si>
    <t>Договір №23-2024 від 01.08.2024</t>
  </si>
  <si>
    <t>Акт №1 прийняття послуг до Договору №23-2024 від 01.08.2024 від 30.10.2024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</si>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</sst>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38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/>
    <xf numFmtId="49" fontId="1" fillId="0" borderId="0" xfId="0" applyNumberFormat="1" applyFont="1" applyAlignment="1">
      <alignment horizontal="right"/>
    </xf>
    <xf numFmtId="14" fontId="1" fillId="0" borderId="0" xfId="0" applyNumberFormat="1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4" fontId="2" fillId="2" borderId="43" xfId="0" applyNumberFormat="1" applyFont="1" applyFill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4" fontId="4" fillId="4" borderId="47" xfId="0" applyNumberFormat="1" applyFont="1" applyFill="1" applyBorder="1" applyAlignment="1">
      <alignment horizontal="right" vertical="center"/>
    </xf>
    <xf numFmtId="4" fontId="19" fillId="4" borderId="47" xfId="0" applyNumberFormat="1" applyFont="1" applyFill="1" applyBorder="1" applyAlignment="1">
      <alignment horizontal="right" vertical="center"/>
    </xf>
    <xf numFmtId="0" fontId="4" fillId="4" borderId="4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5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20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5" fillId="6" borderId="57" xfId="0" applyNumberFormat="1" applyFont="1" applyFill="1" applyBorder="1" applyAlignment="1">
      <alignment horizontal="right" vertical="top"/>
    </xf>
    <xf numFmtId="10" fontId="15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0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0" fontId="15" fillId="0" borderId="61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2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0" fontId="20" fillId="6" borderId="67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68" xfId="0" applyNumberFormat="1" applyFont="1" applyFill="1" applyBorder="1" applyAlignment="1">
      <alignment horizontal="right" vertical="top"/>
    </xf>
    <xf numFmtId="4" fontId="2" fillId="6" borderId="69" xfId="0" applyNumberFormat="1" applyFont="1" applyFill="1" applyBorder="1" applyAlignment="1">
      <alignment horizontal="right" vertical="top"/>
    </xf>
    <xf numFmtId="4" fontId="2" fillId="6" borderId="70" xfId="0" applyNumberFormat="1" applyFont="1" applyFill="1" applyBorder="1" applyAlignment="1">
      <alignment horizontal="right" vertical="top"/>
    </xf>
    <xf numFmtId="4" fontId="1" fillId="6" borderId="70" xfId="0" applyNumberFormat="1" applyFont="1" applyFill="1" applyBorder="1" applyAlignment="1">
      <alignment horizontal="right" vertical="top"/>
    </xf>
    <xf numFmtId="0" fontId="2" fillId="6" borderId="70" xfId="0" applyFont="1" applyFill="1" applyBorder="1" applyAlignment="1">
      <alignment vertical="top" wrapText="1"/>
    </xf>
    <xf numFmtId="165" fontId="2" fillId="0" borderId="71" xfId="0" applyNumberFormat="1" applyFont="1" applyBorder="1" applyAlignment="1">
      <alignment vertical="top"/>
    </xf>
    <xf numFmtId="0" fontId="1" fillId="0" borderId="71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7" xfId="0" applyFont="1" applyFill="1" applyBorder="1" applyAlignment="1">
      <alignment vertical="top" wrapText="1"/>
    </xf>
    <xf numFmtId="49" fontId="3" fillId="0" borderId="72" xfId="0" applyNumberFormat="1" applyFont="1" applyBorder="1" applyAlignment="1">
      <alignment horizontal="center" vertical="top"/>
    </xf>
    <xf numFmtId="49" fontId="3" fillId="6" borderId="51" xfId="0" applyNumberFormat="1" applyFont="1" applyFill="1" applyBorder="1" applyAlignment="1">
      <alignment horizontal="center" vertical="top"/>
    </xf>
    <xf numFmtId="165" fontId="2" fillId="0" borderId="73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3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4" xfId="0" applyFont="1" applyBorder="1" applyAlignment="1">
      <alignment vertical="top" wrapText="1"/>
    </xf>
    <xf numFmtId="0" fontId="5" fillId="0" borderId="74" xfId="0" applyFont="1" applyBorder="1" applyAlignment="1">
      <alignment vertical="top" wrapText="1"/>
    </xf>
    <xf numFmtId="4" fontId="15" fillId="0" borderId="75" xfId="0" applyNumberFormat="1" applyFont="1" applyBorder="1" applyAlignment="1">
      <alignment horizontal="right" vertical="top"/>
    </xf>
    <xf numFmtId="165" fontId="20" fillId="7" borderId="45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vertical="center" wrapText="1"/>
    </xf>
    <xf numFmtId="0" fontId="2" fillId="7" borderId="49" xfId="0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77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2" xfId="0" applyNumberFormat="1" applyFont="1" applyFill="1" applyBorder="1" applyAlignment="1">
      <alignment horizontal="right" vertical="center"/>
    </xf>
    <xf numFmtId="0" fontId="2" fillId="7" borderId="41" xfId="0" applyFont="1" applyFill="1" applyBorder="1" applyAlignment="1">
      <alignment vertical="center" wrapText="1"/>
    </xf>
    <xf numFmtId="0" fontId="2" fillId="5" borderId="79" xfId="0" applyFont="1" applyFill="1" applyBorder="1" applyAlignment="1">
      <alignment vertical="center"/>
    </xf>
    <xf numFmtId="0" fontId="3" fillId="5" borderId="80" xfId="0" applyFont="1" applyFill="1" applyBorder="1" applyAlignment="1">
      <alignment horizontal="center" vertical="center"/>
    </xf>
    <xf numFmtId="0" fontId="2" fillId="5" borderId="81" xfId="0" applyFont="1" applyFill="1" applyBorder="1" applyAlignment="1">
      <alignment vertical="center"/>
    </xf>
    <xf numFmtId="0" fontId="1" fillId="5" borderId="81" xfId="0" applyFont="1" applyFill="1" applyBorder="1" applyAlignment="1">
      <alignment horizontal="center" vertical="center"/>
    </xf>
    <xf numFmtId="4" fontId="15" fillId="5" borderId="82" xfId="0" applyNumberFormat="1" applyFont="1" applyFill="1" applyBorder="1" applyAlignment="1">
      <alignment horizontal="right" vertical="top"/>
    </xf>
    <xf numFmtId="4" fontId="2" fillId="6" borderId="83" xfId="0" applyNumberFormat="1" applyFont="1" applyFill="1" applyBorder="1" applyAlignment="1">
      <alignment horizontal="right" vertical="top"/>
    </xf>
    <xf numFmtId="4" fontId="2" fillId="6" borderId="84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5" fillId="0" borderId="85" xfId="0" applyFont="1" applyBorder="1" applyAlignment="1">
      <alignment vertical="top" wrapText="1"/>
    </xf>
    <xf numFmtId="4" fontId="2" fillId="7" borderId="86" xfId="0" applyNumberFormat="1" applyFont="1" applyFill="1" applyBorder="1" applyAlignment="1">
      <alignment horizontal="right" vertical="center"/>
    </xf>
    <xf numFmtId="4" fontId="2" fillId="7" borderId="87" xfId="0" applyNumberFormat="1" applyFont="1" applyFill="1" applyBorder="1" applyAlignment="1">
      <alignment horizontal="right" vertical="center"/>
    </xf>
    <xf numFmtId="4" fontId="15" fillId="7" borderId="42" xfId="0" applyNumberFormat="1" applyFont="1" applyFill="1" applyBorder="1" applyAlignment="1">
      <alignment horizontal="right" vertical="center"/>
    </xf>
    <xf numFmtId="49" fontId="3" fillId="0" borderId="23" xfId="0" applyNumberFormat="1" applyFont="1" applyBorder="1" applyAlignment="1">
      <alignment horizontal="center" vertical="top"/>
    </xf>
    <xf numFmtId="49" fontId="3" fillId="0" borderId="27" xfId="0" applyNumberFormat="1" applyFont="1" applyBorder="1" applyAlignment="1">
      <alignment horizontal="center" vertical="top"/>
    </xf>
    <xf numFmtId="0" fontId="21" fillId="6" borderId="52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8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4" fontId="1" fillId="0" borderId="64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0" fontId="1" fillId="0" borderId="59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center" vertical="top"/>
    </xf>
    <xf numFmtId="0" fontId="1" fillId="0" borderId="74" xfId="0" applyFont="1" applyBorder="1" applyAlignment="1">
      <alignment horizontal="left" vertical="top" wrapText="1"/>
    </xf>
    <xf numFmtId="0" fontId="1" fillId="0" borderId="26" xfId="0" applyFont="1" applyBorder="1" applyAlignment="1">
      <alignment vertical="top" wrapText="1"/>
    </xf>
    <xf numFmtId="0" fontId="5" fillId="0" borderId="62" xfId="0" applyFont="1" applyBorder="1" applyAlignment="1">
      <alignment horizontal="center" vertical="top"/>
    </xf>
    <xf numFmtId="4" fontId="15" fillId="7" borderId="47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5" fillId="5" borderId="57" xfId="0" applyNumberFormat="1" applyFont="1" applyFill="1" applyBorder="1" applyAlignment="1">
      <alignment horizontal="right" vertical="top"/>
    </xf>
    <xf numFmtId="4" fontId="15" fillId="6" borderId="90" xfId="0" applyNumberFormat="1" applyFont="1" applyFill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0" xfId="0" applyNumberFormat="1" applyFont="1" applyFill="1" applyBorder="1" applyAlignment="1">
      <alignment horizontal="right" vertical="top"/>
    </xf>
    <xf numFmtId="0" fontId="5" fillId="0" borderId="73" xfId="0" applyFont="1" applyBorder="1" applyAlignment="1">
      <alignment horizontal="center" vertical="top"/>
    </xf>
    <xf numFmtId="0" fontId="20" fillId="6" borderId="51" xfId="0" applyFont="1" applyFill="1" applyBorder="1" applyAlignment="1">
      <alignment vertical="top" wrapText="1"/>
    </xf>
    <xf numFmtId="0" fontId="2" fillId="6" borderId="67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2" xfId="0" applyFont="1" applyFill="1" applyBorder="1" applyAlignment="1">
      <alignment horizontal="left" vertical="top" wrapText="1"/>
    </xf>
    <xf numFmtId="0" fontId="21" fillId="6" borderId="67" xfId="0" applyFont="1" applyFill="1" applyBorder="1" applyAlignment="1">
      <alignment horizontal="left" vertical="top" wrapText="1"/>
    </xf>
    <xf numFmtId="10" fontId="15" fillId="0" borderId="75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9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4" fontId="1" fillId="0" borderId="91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4" fontId="15" fillId="0" borderId="92" xfId="0" applyNumberFormat="1" applyFont="1" applyBorder="1" applyAlignment="1">
      <alignment horizontal="right" vertical="top"/>
    </xf>
    <xf numFmtId="10" fontId="15" fillId="0" borderId="92" xfId="0" applyNumberFormat="1" applyFont="1" applyBorder="1" applyAlignment="1">
      <alignment horizontal="right" vertical="top"/>
    </xf>
    <xf numFmtId="0" fontId="1" fillId="0" borderId="70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3" xfId="0" applyFont="1" applyBorder="1" applyAlignment="1">
      <alignment vertical="top" wrapText="1"/>
    </xf>
    <xf numFmtId="4" fontId="1" fillId="0" borderId="94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5" xfId="0" applyNumberFormat="1" applyFont="1" applyBorder="1" applyAlignment="1">
      <alignment horizontal="right" vertical="top"/>
    </xf>
    <xf numFmtId="10" fontId="15" fillId="0" borderId="95" xfId="0" applyNumberFormat="1" applyFont="1" applyBorder="1" applyAlignment="1">
      <alignment horizontal="right" vertical="top"/>
    </xf>
    <xf numFmtId="165" fontId="2" fillId="7" borderId="47" xfId="0" applyNumberFormat="1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165" fontId="2" fillId="7" borderId="81" xfId="0" applyNumberFormat="1" applyFont="1" applyFill="1" applyBorder="1" applyAlignment="1">
      <alignment horizontal="center" vertical="center"/>
    </xf>
    <xf numFmtId="4" fontId="2" fillId="7" borderId="47" xfId="0" applyNumberFormat="1" applyFont="1" applyFill="1" applyBorder="1" applyAlignment="1">
      <alignment horizontal="right" vertical="center"/>
    </xf>
    <xf numFmtId="4" fontId="15" fillId="5" borderId="81" xfId="0" applyNumberFormat="1" applyFont="1" applyFill="1" applyBorder="1" applyAlignment="1">
      <alignment horizontal="right" vertical="center"/>
    </xf>
    <xf numFmtId="0" fontId="1" fillId="5" borderId="96" xfId="0" applyFont="1" applyFill="1" applyBorder="1" applyAlignment="1">
      <alignment vertical="center"/>
    </xf>
    <xf numFmtId="165" fontId="2" fillId="0" borderId="97" xfId="0" applyNumberFormat="1" applyFont="1" applyBorder="1" applyAlignment="1">
      <alignment vertical="top"/>
    </xf>
    <xf numFmtId="166" fontId="3" fillId="0" borderId="51" xfId="0" applyNumberFormat="1" applyFont="1" applyBorder="1" applyAlignment="1">
      <alignment horizontal="center" vertical="top"/>
    </xf>
    <xf numFmtId="0" fontId="1" fillId="0" borderId="98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92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6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61" xfId="0" applyNumberFormat="1" applyFont="1" applyBorder="1" applyAlignment="1">
      <alignment horizontal="right" vertical="top"/>
    </xf>
    <xf numFmtId="4" fontId="1" fillId="0" borderId="99" xfId="0" applyNumberFormat="1" applyFont="1" applyBorder="1" applyAlignment="1">
      <alignment horizontal="right" vertical="top"/>
    </xf>
    <xf numFmtId="4" fontId="15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2" xfId="0" applyNumberFormat="1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0" fontId="1" fillId="0" borderId="72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2" xfId="0" applyNumberFormat="1" applyFont="1" applyBorder="1" applyAlignment="1">
      <alignment horizontal="right" vertical="top"/>
    </xf>
    <xf numFmtId="0" fontId="1" fillId="5" borderId="47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7" xfId="0" applyFont="1" applyBorder="1" applyAlignment="1">
      <alignment vertical="top" wrapText="1"/>
    </xf>
    <xf numFmtId="0" fontId="1" fillId="0" borderId="103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4" xfId="0" applyFont="1" applyBorder="1" applyAlignment="1">
      <alignment vertical="top" wrapText="1"/>
    </xf>
    <xf numFmtId="0" fontId="1" fillId="0" borderId="88" xfId="0" applyFont="1" applyBorder="1" applyAlignment="1">
      <alignment vertical="top" wrapText="1"/>
    </xf>
    <xf numFmtId="0" fontId="2" fillId="7" borderId="96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21" fillId="6" borderId="105" xfId="0" applyFont="1" applyFill="1" applyBorder="1" applyAlignment="1">
      <alignment horizontal="left" vertical="top" wrapText="1"/>
    </xf>
    <xf numFmtId="4" fontId="2" fillId="6" borderId="106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1" fillId="0" borderId="60" xfId="0" applyFont="1" applyBorder="1" applyAlignment="1">
      <alignment vertical="top" wrapText="1"/>
    </xf>
    <xf numFmtId="4" fontId="1" fillId="0" borderId="93" xfId="0" applyNumberFormat="1" applyFont="1" applyBorder="1" applyAlignment="1">
      <alignment horizontal="right" vertical="top"/>
    </xf>
    <xf numFmtId="165" fontId="2" fillId="6" borderId="53" xfId="0" applyNumberFormat="1" applyFont="1" applyFill="1" applyBorder="1" applyAlignment="1">
      <alignment vertical="top"/>
    </xf>
    <xf numFmtId="49" fontId="3" fillId="6" borderId="107" xfId="0" applyNumberFormat="1" applyFont="1" applyFill="1" applyBorder="1" applyAlignment="1">
      <alignment horizontal="center" vertical="top"/>
    </xf>
    <xf numFmtId="0" fontId="2" fillId="6" borderId="105" xfId="0" applyFont="1" applyFill="1" applyBorder="1" applyAlignment="1">
      <alignment vertical="top" wrapText="1"/>
    </xf>
    <xf numFmtId="0" fontId="20" fillId="6" borderId="67" xfId="0" applyFont="1" applyFill="1" applyBorder="1" applyAlignment="1">
      <alignment horizontal="left" vertical="top" wrapText="1"/>
    </xf>
    <xf numFmtId="165" fontId="20" fillId="7" borderId="40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vertical="center" wrapText="1"/>
    </xf>
    <xf numFmtId="0" fontId="2" fillId="7" borderId="42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5" xfId="0" applyNumberFormat="1" applyFont="1" applyFill="1" applyBorder="1" applyAlignment="1">
      <alignment vertical="center"/>
    </xf>
    <xf numFmtId="165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96" xfId="0" applyNumberFormat="1" applyFont="1" applyFill="1" applyBorder="1" applyAlignment="1">
      <alignment horizontal="right" vertical="center"/>
    </xf>
    <xf numFmtId="10" fontId="15" fillId="4" borderId="57" xfId="0" applyNumberFormat="1" applyFont="1" applyFill="1" applyBorder="1" applyAlignment="1">
      <alignment horizontal="right" vertical="top"/>
    </xf>
    <xf numFmtId="0" fontId="2" fillId="4" borderId="80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49" fontId="1" fillId="8" borderId="26" xfId="0" applyNumberFormat="1" applyFont="1" applyFill="1" applyBorder="1" applyAlignment="1">
      <alignment horizontal="center" wrapText="1"/>
    </xf>
    <xf numFmtId="0" fontId="1" fillId="8" borderId="26" xfId="0" applyFont="1" applyFill="1" applyBorder="1" applyAlignment="1">
      <alignment vertical="top" wrapText="1"/>
    </xf>
    <xf numFmtId="4" fontId="1" fillId="0" borderId="26" xfId="0" applyNumberFormat="1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wrapText="1"/>
    </xf>
    <xf numFmtId="2" fontId="1" fillId="0" borderId="26" xfId="0" applyNumberFormat="1" applyFont="1" applyBorder="1" applyAlignment="1">
      <alignment horizontal="left" vertical="center" wrapText="1"/>
    </xf>
    <xf numFmtId="4" fontId="1" fillId="0" borderId="60" xfId="0" applyNumberFormat="1" applyFont="1" applyBorder="1" applyAlignment="1">
      <alignment horizontal="left"/>
    </xf>
    <xf numFmtId="0" fontId="1" fillId="0" borderId="26" xfId="0" applyFont="1" applyBorder="1" applyAlignment="1">
      <alignment horizontal="left" wrapText="1"/>
    </xf>
    <xf numFmtId="4" fontId="1" fillId="0" borderId="26" xfId="0" applyNumberFormat="1" applyFont="1" applyBorder="1" applyAlignment="1">
      <alignment horizontal="left"/>
    </xf>
    <xf numFmtId="49" fontId="3" fillId="8" borderId="26" xfId="0" applyNumberFormat="1" applyFont="1" applyFill="1" applyBorder="1" applyAlignment="1">
      <alignment horizontal="center" vertical="top"/>
    </xf>
    <xf numFmtId="0" fontId="3" fillId="8" borderId="26" xfId="0" applyFont="1" applyFill="1" applyBorder="1" applyAlignment="1">
      <alignment vertical="top" wrapText="1"/>
    </xf>
    <xf numFmtId="0" fontId="9" fillId="0" borderId="91" xfId="0" applyFont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vertical="center"/>
    </xf>
    <xf numFmtId="4" fontId="9" fillId="0" borderId="60" xfId="0" applyNumberFormat="1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4" fontId="9" fillId="0" borderId="26" xfId="0" applyNumberFormat="1" applyFont="1" applyBorder="1" applyAlignment="1">
      <alignment horizontal="left" vertical="center" wrapText="1"/>
    </xf>
    <xf numFmtId="49" fontId="1" fillId="8" borderId="26" xfId="0" applyNumberFormat="1" applyFont="1" applyFill="1" applyBorder="1" applyAlignment="1">
      <alignment horizontal="center" wrapText="1"/>
    </xf>
    <xf numFmtId="0" fontId="1" fillId="8" borderId="26" xfId="0" applyFont="1" applyFill="1" applyBorder="1" applyAlignment="1">
      <alignment horizontal="left" vertical="center" wrapText="1"/>
    </xf>
    <xf numFmtId="4" fontId="1" fillId="0" borderId="60" xfId="0" applyNumberFormat="1" applyFont="1" applyBorder="1" applyAlignment="1">
      <alignment horizontal="left" vertical="center" wrapText="1"/>
    </xf>
    <xf numFmtId="4" fontId="36" fillId="0" borderId="60" xfId="0" applyNumberFormat="1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4" fontId="36" fillId="0" borderId="26" xfId="0" applyNumberFormat="1" applyFont="1" applyBorder="1" applyAlignment="1">
      <alignment horizontal="left" vertical="center" wrapText="1"/>
    </xf>
    <xf numFmtId="2" fontId="36" fillId="0" borderId="26" xfId="0" applyNumberFormat="1" applyFont="1" applyBorder="1" applyAlignment="1">
      <alignment horizontal="left" vertical="center" wrapText="1"/>
    </xf>
    <xf numFmtId="0" fontId="2" fillId="8" borderId="26" xfId="0" applyFont="1" applyFill="1" applyBorder="1" applyAlignment="1">
      <alignment vertical="top" wrapText="1"/>
    </xf>
    <xf numFmtId="49" fontId="5" fillId="8" borderId="26" xfId="0" applyNumberFormat="1" applyFont="1" applyFill="1" applyBorder="1" applyAlignment="1">
      <alignment horizontal="center" vertical="top"/>
    </xf>
    <xf numFmtId="49" fontId="4" fillId="0" borderId="91" xfId="0" applyNumberFormat="1" applyFont="1" applyBorder="1" applyAlignment="1">
      <alignment horizontal="right" wrapText="1"/>
    </xf>
    <xf numFmtId="0" fontId="1" fillId="0" borderId="26" xfId="0" applyFont="1" applyBorder="1" applyAlignment="1">
      <alignment horizontal="center"/>
    </xf>
    <xf numFmtId="0" fontId="1" fillId="0" borderId="26" xfId="0" applyFont="1" applyBorder="1" applyAlignment="1">
      <alignment wrapText="1"/>
    </xf>
    <xf numFmtId="2" fontId="1" fillId="0" borderId="26" xfId="0" applyNumberFormat="1" applyFont="1" applyBorder="1" applyAlignment="1">
      <alignment horizontal="left"/>
    </xf>
    <xf numFmtId="0" fontId="3" fillId="8" borderId="52" xfId="0" applyFont="1" applyFill="1" applyBorder="1" applyAlignment="1">
      <alignment vertical="top" wrapText="1"/>
    </xf>
    <xf numFmtId="49" fontId="5" fillId="0" borderId="64" xfId="0" applyNumberFormat="1" applyFont="1" applyBorder="1" applyAlignment="1">
      <alignment horizontal="center" vertical="top"/>
    </xf>
    <xf numFmtId="0" fontId="3" fillId="5" borderId="26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vertical="center"/>
    </xf>
    <xf numFmtId="166" fontId="5" fillId="0" borderId="26" xfId="0" applyNumberFormat="1" applyFont="1" applyBorder="1" applyAlignment="1">
      <alignment horizontal="center" vertical="top"/>
    </xf>
    <xf numFmtId="0" fontId="5" fillId="8" borderId="26" xfId="0" applyFont="1" applyFill="1" applyBorder="1" applyAlignment="1">
      <alignment vertical="top" wrapText="1"/>
    </xf>
    <xf numFmtId="0" fontId="2" fillId="8" borderId="26" xfId="0" applyFont="1" applyFill="1" applyBorder="1" applyAlignment="1">
      <alignment horizontal="left" vertical="top" wrapText="1"/>
    </xf>
    <xf numFmtId="49" fontId="5" fillId="8" borderId="109" xfId="0" applyNumberFormat="1" applyFont="1" applyFill="1" applyBorder="1" applyAlignment="1">
      <alignment horizontal="center" vertical="top"/>
    </xf>
    <xf numFmtId="0" fontId="1" fillId="8" borderId="109" xfId="0" applyFont="1" applyFill="1" applyBorder="1" applyAlignment="1">
      <alignment vertical="top" wrapText="1"/>
    </xf>
    <xf numFmtId="0" fontId="3" fillId="8" borderId="26" xfId="0" applyFont="1" applyFill="1" applyBorder="1" applyAlignment="1">
      <alignment horizontal="left" vertical="top" wrapText="1"/>
    </xf>
    <xf numFmtId="49" fontId="5" fillId="0" borderId="26" xfId="0" applyNumberFormat="1" applyFont="1" applyBorder="1" applyAlignment="1">
      <alignment horizontal="center" vertical="top"/>
    </xf>
    <xf numFmtId="2" fontId="4" fillId="0" borderId="26" xfId="0" applyNumberFormat="1" applyFont="1" applyBorder="1" applyAlignment="1">
      <alignment horizontal="left"/>
    </xf>
    <xf numFmtId="0" fontId="4" fillId="0" borderId="26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4" fontId="9" fillId="0" borderId="60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0" xfId="0" applyFont="1"/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37" fillId="0" borderId="0" xfId="0" applyFont="1"/>
    <xf numFmtId="4" fontId="37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165" fontId="20" fillId="7" borderId="100" xfId="0" applyNumberFormat="1" applyFont="1" applyFill="1" applyBorder="1" applyAlignment="1">
      <alignment horizontal="left" vertical="center" wrapText="1"/>
    </xf>
    <xf numFmtId="0" fontId="11" fillId="0" borderId="101" xfId="0" applyFont="1" applyBorder="1"/>
    <xf numFmtId="0" fontId="11" fillId="0" borderId="102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1" fillId="0" borderId="108" xfId="0" applyFont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2" xfId="0" applyNumberFormat="1" applyFont="1" applyBorder="1" applyAlignment="1">
      <alignment horizontal="right" vertical="center"/>
    </xf>
    <xf numFmtId="0" fontId="11" fillId="0" borderId="74" xfId="0" applyFont="1" applyBorder="1"/>
    <xf numFmtId="0" fontId="11" fillId="0" borderId="88" xfId="0" applyFont="1" applyBorder="1"/>
    <xf numFmtId="0" fontId="11" fillId="0" borderId="89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91" xfId="0" applyFont="1" applyBorder="1" applyAlignment="1">
      <alignment horizontal="right" wrapText="1"/>
    </xf>
    <xf numFmtId="0" fontId="11" fillId="0" borderId="59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91" xfId="0" applyFont="1" applyFill="1" applyBorder="1" applyAlignment="1">
      <alignment horizontal="center" vertical="center" wrapText="1"/>
    </xf>
    <xf numFmtId="0" fontId="11" fillId="0" borderId="60" xfId="0" applyFont="1" applyBorder="1"/>
    <xf numFmtId="4" fontId="9" fillId="5" borderId="9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workbookViewId="0">
      <selection sqref="A1:B1"/>
    </sheetView>
  </sheetViews>
  <sheetFormatPr defaultColWidth="14.44140625" defaultRowHeight="15" customHeight="1" x14ac:dyDescent="0.3"/>
  <cols>
    <col min="1" max="1" width="16" customWidth="1"/>
    <col min="2" max="2" width="16.44140625" customWidth="1"/>
    <col min="3" max="8" width="20.44140625" customWidth="1"/>
    <col min="9" max="9" width="12.5546875" customWidth="1"/>
    <col min="10" max="10" width="20.44140625" customWidth="1"/>
    <col min="11" max="11" width="12.5546875" customWidth="1"/>
    <col min="12" max="12" width="20.44140625" customWidth="1"/>
    <col min="13" max="13" width="12.5546875" customWidth="1"/>
    <col min="14" max="14" width="20.44140625" customWidth="1"/>
    <col min="15" max="23" width="4.88671875" customWidth="1"/>
    <col min="24" max="26" width="9.5546875" customWidth="1"/>
    <col min="27" max="31" width="11" customWidth="1"/>
  </cols>
  <sheetData>
    <row r="1" spans="1:31" ht="15" customHeight="1" x14ac:dyDescent="0.3">
      <c r="A1" s="405" t="s">
        <v>0</v>
      </c>
      <c r="B1" s="400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">
      <c r="A2" s="3"/>
      <c r="B2" s="1"/>
      <c r="C2" s="1"/>
      <c r="D2" s="2"/>
      <c r="E2" s="1"/>
      <c r="F2" s="1"/>
      <c r="G2" s="1"/>
      <c r="H2" s="405" t="s">
        <v>2</v>
      </c>
      <c r="I2" s="400"/>
      <c r="J2" s="40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">
      <c r="A3" s="3"/>
      <c r="B3" s="1"/>
      <c r="C3" s="1"/>
      <c r="D3" s="2"/>
      <c r="E3" s="1"/>
      <c r="F3" s="1"/>
      <c r="G3" s="1"/>
      <c r="H3" s="405" t="s">
        <v>3</v>
      </c>
      <c r="I3" s="400"/>
      <c r="J3" s="40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3" t="s">
        <v>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6" t="s">
        <v>8</v>
      </c>
      <c r="B14" s="1"/>
      <c r="C14" s="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3" t="s">
        <v>9</v>
      </c>
      <c r="B15" s="1"/>
      <c r="C15" s="8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"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31" ht="15.6" x14ac:dyDescent="0.3">
      <c r="A18" s="11"/>
      <c r="B18" s="406" t="s">
        <v>10</v>
      </c>
      <c r="C18" s="400"/>
      <c r="D18" s="400"/>
      <c r="E18" s="400"/>
      <c r="F18" s="400"/>
      <c r="G18" s="400"/>
      <c r="H18" s="400"/>
      <c r="I18" s="400"/>
      <c r="J18" s="400"/>
      <c r="K18" s="400"/>
      <c r="L18" s="400"/>
      <c r="M18" s="400"/>
      <c r="N18" s="400"/>
      <c r="O18" s="12"/>
      <c r="P18" s="13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15.6" x14ac:dyDescent="0.3">
      <c r="A19" s="11"/>
      <c r="B19" s="406" t="s">
        <v>11</v>
      </c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12"/>
      <c r="P19" s="13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5.6" x14ac:dyDescent="0.3">
      <c r="A20" s="11"/>
      <c r="B20" s="407" t="s">
        <v>12</v>
      </c>
      <c r="C20" s="400"/>
      <c r="D20" s="400"/>
      <c r="E20" s="400"/>
      <c r="F20" s="400"/>
      <c r="G20" s="400"/>
      <c r="H20" s="400"/>
      <c r="I20" s="400"/>
      <c r="J20" s="400"/>
      <c r="K20" s="400"/>
      <c r="L20" s="400"/>
      <c r="M20" s="400"/>
      <c r="N20" s="400"/>
      <c r="O20" s="12"/>
      <c r="P20" s="13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5.75" customHeight="1" x14ac:dyDescent="0.3">
      <c r="A21" s="11"/>
      <c r="B21" s="3"/>
      <c r="C21" s="1"/>
      <c r="D21" s="14"/>
      <c r="E21" s="14"/>
      <c r="F21" s="14"/>
      <c r="G21" s="14"/>
      <c r="H21" s="14"/>
      <c r="I21" s="14"/>
      <c r="J21" s="15"/>
      <c r="K21" s="14"/>
      <c r="L21" s="15"/>
      <c r="M21" s="14"/>
      <c r="N21" s="15"/>
      <c r="O21" s="12"/>
      <c r="P21" s="13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5.75" customHeight="1" x14ac:dyDescent="0.3">
      <c r="A22" s="5"/>
      <c r="B22" s="5"/>
      <c r="C22" s="5"/>
      <c r="D22" s="16"/>
      <c r="E22" s="16"/>
      <c r="F22" s="16"/>
      <c r="G22" s="16"/>
      <c r="H22" s="16"/>
      <c r="I22" s="16"/>
      <c r="J22" s="17"/>
      <c r="K22" s="16"/>
      <c r="L22" s="17"/>
      <c r="M22" s="16"/>
      <c r="N22" s="17"/>
      <c r="O22" s="16"/>
      <c r="P22" s="17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">
      <c r="A23" s="408"/>
      <c r="B23" s="401" t="s">
        <v>13</v>
      </c>
      <c r="C23" s="402"/>
      <c r="D23" s="411" t="s">
        <v>14</v>
      </c>
      <c r="E23" s="412"/>
      <c r="F23" s="412"/>
      <c r="G23" s="412"/>
      <c r="H23" s="412"/>
      <c r="I23" s="412"/>
      <c r="J23" s="413"/>
      <c r="K23" s="401" t="s">
        <v>15</v>
      </c>
      <c r="L23" s="402"/>
      <c r="M23" s="401" t="s">
        <v>16</v>
      </c>
      <c r="N23" s="402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ht="135" customHeight="1" x14ac:dyDescent="0.3">
      <c r="A24" s="409"/>
      <c r="B24" s="403"/>
      <c r="C24" s="404"/>
      <c r="D24" s="19" t="s">
        <v>17</v>
      </c>
      <c r="E24" s="20" t="s">
        <v>18</v>
      </c>
      <c r="F24" s="20" t="s">
        <v>19</v>
      </c>
      <c r="G24" s="20" t="s">
        <v>20</v>
      </c>
      <c r="H24" s="20" t="s">
        <v>21</v>
      </c>
      <c r="I24" s="414" t="s">
        <v>22</v>
      </c>
      <c r="J24" s="404"/>
      <c r="K24" s="403"/>
      <c r="L24" s="404"/>
      <c r="M24" s="403"/>
      <c r="N24" s="404"/>
      <c r="O24" s="5"/>
      <c r="P24" s="5"/>
      <c r="Q24" s="21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">
      <c r="A25" s="410"/>
      <c r="B25" s="22" t="s">
        <v>23</v>
      </c>
      <c r="C25" s="23" t="s">
        <v>24</v>
      </c>
      <c r="D25" s="22" t="s">
        <v>24</v>
      </c>
      <c r="E25" s="24" t="s">
        <v>24</v>
      </c>
      <c r="F25" s="24" t="s">
        <v>24</v>
      </c>
      <c r="G25" s="24" t="s">
        <v>24</v>
      </c>
      <c r="H25" s="24" t="s">
        <v>24</v>
      </c>
      <c r="I25" s="24" t="s">
        <v>23</v>
      </c>
      <c r="J25" s="25" t="s">
        <v>25</v>
      </c>
      <c r="K25" s="22" t="s">
        <v>23</v>
      </c>
      <c r="L25" s="23" t="s">
        <v>24</v>
      </c>
      <c r="M25" s="26" t="s">
        <v>23</v>
      </c>
      <c r="N25" s="27" t="s">
        <v>24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30" customHeight="1" x14ac:dyDescent="0.3">
      <c r="A26" s="29" t="s">
        <v>26</v>
      </c>
      <c r="B26" s="30" t="s">
        <v>27</v>
      </c>
      <c r="C26" s="31" t="s">
        <v>28</v>
      </c>
      <c r="D26" s="30" t="s">
        <v>29</v>
      </c>
      <c r="E26" s="32" t="s">
        <v>30</v>
      </c>
      <c r="F26" s="32" t="s">
        <v>31</v>
      </c>
      <c r="G26" s="32" t="s">
        <v>32</v>
      </c>
      <c r="H26" s="32" t="s">
        <v>33</v>
      </c>
      <c r="I26" s="32" t="s">
        <v>34</v>
      </c>
      <c r="J26" s="31" t="s">
        <v>35</v>
      </c>
      <c r="K26" s="30" t="s">
        <v>36</v>
      </c>
      <c r="L26" s="31" t="s">
        <v>37</v>
      </c>
      <c r="M26" s="30" t="s">
        <v>38</v>
      </c>
      <c r="N26" s="31" t="s">
        <v>39</v>
      </c>
      <c r="O26" s="33"/>
      <c r="P26" s="33"/>
      <c r="Q26" s="34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ht="30" customHeight="1" x14ac:dyDescent="0.3">
      <c r="A27" s="35" t="s">
        <v>40</v>
      </c>
      <c r="B27" s="36">
        <f t="shared" ref="B27:B29" si="0">C27/N27</f>
        <v>1</v>
      </c>
      <c r="C27" s="37">
        <v>764748</v>
      </c>
      <c r="D27" s="38">
        <v>0</v>
      </c>
      <c r="E27" s="39">
        <v>0</v>
      </c>
      <c r="F27" s="39">
        <v>0</v>
      </c>
      <c r="G27" s="39">
        <v>0</v>
      </c>
      <c r="H27" s="39">
        <v>0</v>
      </c>
      <c r="I27" s="40">
        <f t="shared" ref="I27:I29" si="1">J27/N27</f>
        <v>0</v>
      </c>
      <c r="J27" s="37">
        <f t="shared" ref="J27:J29" si="2">D27+E27+F27+G27+H27</f>
        <v>0</v>
      </c>
      <c r="K27" s="36">
        <f t="shared" ref="K27:K29" si="3">L27/N27</f>
        <v>0</v>
      </c>
      <c r="L27" s="37">
        <f>'Кошторис  витрат'!S196</f>
        <v>0</v>
      </c>
      <c r="M27" s="41">
        <v>1</v>
      </c>
      <c r="N27" s="42">
        <f t="shared" ref="N27:N29" si="4">C27+J27+L27</f>
        <v>764748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0" customHeight="1" x14ac:dyDescent="0.3">
      <c r="A28" s="43" t="s">
        <v>41</v>
      </c>
      <c r="B28" s="44">
        <f t="shared" si="0"/>
        <v>1</v>
      </c>
      <c r="C28" s="45">
        <v>764748</v>
      </c>
      <c r="D28" s="46">
        <v>0</v>
      </c>
      <c r="E28" s="47">
        <v>0</v>
      </c>
      <c r="F28" s="47">
        <v>0</v>
      </c>
      <c r="G28" s="47">
        <v>0</v>
      </c>
      <c r="H28" s="47">
        <v>0</v>
      </c>
      <c r="I28" s="48">
        <f t="shared" si="1"/>
        <v>0</v>
      </c>
      <c r="J28" s="45">
        <f t="shared" si="2"/>
        <v>0</v>
      </c>
      <c r="K28" s="44">
        <f t="shared" si="3"/>
        <v>0</v>
      </c>
      <c r="L28" s="45">
        <f>'Кошторис  витрат'!V196</f>
        <v>0</v>
      </c>
      <c r="M28" s="49">
        <v>1</v>
      </c>
      <c r="N28" s="50">
        <f t="shared" si="4"/>
        <v>764748</v>
      </c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30" customHeight="1" x14ac:dyDescent="0.3">
      <c r="A29" s="51" t="s">
        <v>42</v>
      </c>
      <c r="B29" s="52">
        <f t="shared" si="0"/>
        <v>1</v>
      </c>
      <c r="C29" s="53">
        <v>224424.4</v>
      </c>
      <c r="D29" s="54">
        <v>0</v>
      </c>
      <c r="E29" s="55">
        <v>0</v>
      </c>
      <c r="F29" s="55">
        <v>0</v>
      </c>
      <c r="G29" s="55">
        <v>0</v>
      </c>
      <c r="H29" s="55">
        <v>0</v>
      </c>
      <c r="I29" s="56">
        <f t="shared" si="1"/>
        <v>0</v>
      </c>
      <c r="J29" s="53">
        <f t="shared" si="2"/>
        <v>0</v>
      </c>
      <c r="K29" s="52">
        <f t="shared" si="3"/>
        <v>0</v>
      </c>
      <c r="L29" s="53">
        <v>0</v>
      </c>
      <c r="M29" s="57">
        <f>(N29*M28)/N28</f>
        <v>0.29346189856004851</v>
      </c>
      <c r="N29" s="58">
        <f t="shared" si="4"/>
        <v>224424.4</v>
      </c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ht="30" customHeight="1" x14ac:dyDescent="0.3">
      <c r="A30" s="59" t="s">
        <v>43</v>
      </c>
      <c r="B30" s="60">
        <f t="shared" ref="B30:N30" si="5">B28-B29</f>
        <v>0</v>
      </c>
      <c r="C30" s="61">
        <f t="shared" si="5"/>
        <v>540323.6</v>
      </c>
      <c r="D30" s="62">
        <f t="shared" si="5"/>
        <v>0</v>
      </c>
      <c r="E30" s="63">
        <f t="shared" si="5"/>
        <v>0</v>
      </c>
      <c r="F30" s="63">
        <f t="shared" si="5"/>
        <v>0</v>
      </c>
      <c r="G30" s="63">
        <f t="shared" si="5"/>
        <v>0</v>
      </c>
      <c r="H30" s="63">
        <f t="shared" si="5"/>
        <v>0</v>
      </c>
      <c r="I30" s="64">
        <f t="shared" si="5"/>
        <v>0</v>
      </c>
      <c r="J30" s="61">
        <f t="shared" si="5"/>
        <v>0</v>
      </c>
      <c r="K30" s="65">
        <f t="shared" si="5"/>
        <v>0</v>
      </c>
      <c r="L30" s="61">
        <f t="shared" si="5"/>
        <v>0</v>
      </c>
      <c r="M30" s="66">
        <f t="shared" si="5"/>
        <v>0.70653810143995144</v>
      </c>
      <c r="N30" s="67">
        <f t="shared" si="5"/>
        <v>540323.6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ht="15.75" customHeight="1" x14ac:dyDescent="0.3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68"/>
      <c r="B32" s="68" t="s">
        <v>44</v>
      </c>
      <c r="C32" s="415" t="s">
        <v>45</v>
      </c>
      <c r="D32" s="416"/>
      <c r="E32" s="416"/>
      <c r="F32" s="68"/>
      <c r="G32" s="69"/>
      <c r="H32" s="69"/>
      <c r="I32" s="70"/>
      <c r="J32" s="415" t="s">
        <v>46</v>
      </c>
      <c r="K32" s="416"/>
      <c r="L32" s="416"/>
      <c r="M32" s="416"/>
      <c r="N32" s="416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</row>
    <row r="33" spans="1:31" ht="15.75" customHeight="1" x14ac:dyDescent="0.3">
      <c r="A33" s="5"/>
      <c r="B33" s="5"/>
      <c r="C33" s="5"/>
      <c r="D33" s="71" t="s">
        <v>47</v>
      </c>
      <c r="E33" s="5"/>
      <c r="F33" s="72"/>
      <c r="G33" s="399" t="s">
        <v>48</v>
      </c>
      <c r="H33" s="400"/>
      <c r="I33" s="16"/>
      <c r="J33" s="399" t="s">
        <v>49</v>
      </c>
      <c r="K33" s="400"/>
      <c r="L33" s="400"/>
      <c r="M33" s="400"/>
      <c r="N33" s="40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00"/>
  <sheetViews>
    <sheetView tabSelected="1" topLeftCell="A20" workbookViewId="0">
      <selection activeCell="B31" sqref="B31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49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11.88671875" customWidth="1" outlineLevel="1"/>
    <col min="12" max="12" width="13" customWidth="1" outlineLevel="1"/>
    <col min="13" max="13" width="17.6640625" customWidth="1" outlineLevel="1"/>
    <col min="14" max="14" width="12.109375" customWidth="1" outlineLevel="1"/>
    <col min="15" max="15" width="13" customWidth="1" outlineLevel="1"/>
    <col min="16" max="16" width="16.6640625" customWidth="1" outlineLevel="1"/>
    <col min="17" max="17" width="12.109375" customWidth="1" outlineLevel="1"/>
    <col min="18" max="18" width="13" customWidth="1" outlineLevel="1"/>
    <col min="19" max="19" width="16.6640625" customWidth="1" outlineLevel="1"/>
    <col min="20" max="20" width="12.109375" customWidth="1" outlineLevel="1"/>
    <col min="21" max="21" width="13" customWidth="1" outlineLevel="1"/>
    <col min="22" max="22" width="16.6640625" customWidth="1" outlineLevel="1"/>
    <col min="23" max="24" width="16.6640625" customWidth="1"/>
    <col min="25" max="25" width="11" customWidth="1"/>
    <col min="26" max="26" width="11.88671875" customWidth="1"/>
    <col min="27" max="27" width="16.6640625" customWidth="1"/>
    <col min="28" max="28" width="14" customWidth="1"/>
    <col min="29" max="33" width="5.109375" customWidth="1"/>
  </cols>
  <sheetData>
    <row r="1" spans="1:33" ht="18" customHeight="1" x14ac:dyDescent="0.3">
      <c r="A1" s="418" t="s">
        <v>50</v>
      </c>
      <c r="B1" s="400"/>
      <c r="C1" s="400"/>
      <c r="D1" s="400"/>
      <c r="E1" s="400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74"/>
      <c r="Y1" s="74"/>
      <c r="Z1" s="74"/>
      <c r="AA1" s="2"/>
      <c r="AB1" s="1"/>
      <c r="AC1" s="1"/>
      <c r="AD1" s="1"/>
      <c r="AE1" s="1"/>
      <c r="AF1" s="1"/>
      <c r="AG1" s="1"/>
    </row>
    <row r="2" spans="1:33" ht="18" customHeight="1" x14ac:dyDescent="0.3">
      <c r="A2" s="75" t="str">
        <f>Фінансування!A12</f>
        <v>Назва Грантоотримувача: Товариство з обмеженою відповідальністю «Фестивальний центр»</v>
      </c>
      <c r="B2" s="76"/>
      <c r="C2" s="75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9"/>
      <c r="X2" s="79"/>
      <c r="Y2" s="79"/>
      <c r="Z2" s="79"/>
      <c r="AA2" s="10"/>
      <c r="AB2" s="1"/>
      <c r="AC2" s="1"/>
      <c r="AD2" s="1"/>
      <c r="AE2" s="1"/>
      <c r="AF2" s="1"/>
      <c r="AG2" s="1"/>
    </row>
    <row r="3" spans="1:33" ht="18" customHeight="1" x14ac:dyDescent="0.3">
      <c r="A3" s="3" t="str">
        <f>Фінансування!A13</f>
        <v>Назва проєкту: Цикл музичних терапевтичних програм "КОЛО ЖИТТЯ"</v>
      </c>
      <c r="B3" s="76"/>
      <c r="C3" s="75"/>
      <c r="D3" s="77"/>
      <c r="E3" s="78"/>
      <c r="F3" s="78"/>
      <c r="G3" s="78"/>
      <c r="H3" s="78"/>
      <c r="I3" s="78"/>
      <c r="J3" s="78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1"/>
      <c r="X3" s="81"/>
      <c r="Y3" s="81"/>
      <c r="Z3" s="81"/>
      <c r="AA3" s="10"/>
      <c r="AB3" s="1"/>
      <c r="AC3" s="1"/>
      <c r="AD3" s="1"/>
      <c r="AE3" s="1"/>
      <c r="AF3" s="1"/>
      <c r="AG3" s="1"/>
    </row>
    <row r="4" spans="1:33" ht="18" customHeight="1" x14ac:dyDescent="0.3">
      <c r="A4" s="3" t="str">
        <f>Фінансування!A14</f>
        <v>Дата початку проєкту: 04.06.2024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">
      <c r="A5" s="3" t="str">
        <f>Фінансування!A15</f>
        <v>Дата завершення проєкту: 31.10.2024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4" x14ac:dyDescent="0.3">
      <c r="A6" s="3"/>
      <c r="B6" s="76"/>
      <c r="C6" s="82"/>
      <c r="D6" s="77"/>
      <c r="E6" s="83"/>
      <c r="F6" s="83"/>
      <c r="G6" s="83"/>
      <c r="H6" s="83"/>
      <c r="I6" s="83"/>
      <c r="J6" s="83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5"/>
      <c r="X6" s="85"/>
      <c r="Y6" s="85"/>
      <c r="Z6" s="85"/>
      <c r="AA6" s="86"/>
      <c r="AB6" s="1"/>
      <c r="AC6" s="1"/>
      <c r="AD6" s="1"/>
      <c r="AE6" s="1"/>
      <c r="AF6" s="1"/>
      <c r="AG6" s="1"/>
    </row>
    <row r="7" spans="1:33" ht="26.25" customHeight="1" x14ac:dyDescent="0.3">
      <c r="A7" s="419" t="s">
        <v>51</v>
      </c>
      <c r="B7" s="421" t="s">
        <v>52</v>
      </c>
      <c r="C7" s="424" t="s">
        <v>53</v>
      </c>
      <c r="D7" s="424" t="s">
        <v>54</v>
      </c>
      <c r="E7" s="417" t="s">
        <v>55</v>
      </c>
      <c r="F7" s="412"/>
      <c r="G7" s="412"/>
      <c r="H7" s="412"/>
      <c r="I7" s="412"/>
      <c r="J7" s="413"/>
      <c r="K7" s="417" t="s">
        <v>56</v>
      </c>
      <c r="L7" s="412"/>
      <c r="M7" s="412"/>
      <c r="N7" s="412"/>
      <c r="O7" s="412"/>
      <c r="P7" s="413"/>
      <c r="Q7" s="417" t="s">
        <v>57</v>
      </c>
      <c r="R7" s="412"/>
      <c r="S7" s="412"/>
      <c r="T7" s="412"/>
      <c r="U7" s="412"/>
      <c r="V7" s="413"/>
      <c r="W7" s="439" t="s">
        <v>58</v>
      </c>
      <c r="X7" s="412"/>
      <c r="Y7" s="412"/>
      <c r="Z7" s="413"/>
      <c r="AA7" s="440" t="s">
        <v>59</v>
      </c>
      <c r="AB7" s="1"/>
      <c r="AC7" s="1"/>
      <c r="AD7" s="1"/>
      <c r="AE7" s="1"/>
      <c r="AF7" s="1"/>
      <c r="AG7" s="1"/>
    </row>
    <row r="8" spans="1:33" ht="42" customHeight="1" x14ac:dyDescent="0.3">
      <c r="A8" s="409"/>
      <c r="B8" s="422"/>
      <c r="C8" s="425"/>
      <c r="D8" s="425"/>
      <c r="E8" s="433" t="s">
        <v>60</v>
      </c>
      <c r="F8" s="412"/>
      <c r="G8" s="413"/>
      <c r="H8" s="433" t="s">
        <v>61</v>
      </c>
      <c r="I8" s="412"/>
      <c r="J8" s="413"/>
      <c r="K8" s="433" t="s">
        <v>60</v>
      </c>
      <c r="L8" s="412"/>
      <c r="M8" s="413"/>
      <c r="N8" s="433" t="s">
        <v>61</v>
      </c>
      <c r="O8" s="412"/>
      <c r="P8" s="413"/>
      <c r="Q8" s="433" t="s">
        <v>60</v>
      </c>
      <c r="R8" s="412"/>
      <c r="S8" s="413"/>
      <c r="T8" s="433" t="s">
        <v>61</v>
      </c>
      <c r="U8" s="412"/>
      <c r="V8" s="413"/>
      <c r="W8" s="440" t="s">
        <v>62</v>
      </c>
      <c r="X8" s="440" t="s">
        <v>63</v>
      </c>
      <c r="Y8" s="439" t="s">
        <v>64</v>
      </c>
      <c r="Z8" s="413"/>
      <c r="AA8" s="409"/>
      <c r="AB8" s="1"/>
      <c r="AC8" s="1"/>
      <c r="AD8" s="1"/>
      <c r="AE8" s="1"/>
      <c r="AF8" s="1"/>
      <c r="AG8" s="1"/>
    </row>
    <row r="9" spans="1:33" ht="30" customHeight="1" x14ac:dyDescent="0.3">
      <c r="A9" s="420"/>
      <c r="B9" s="423"/>
      <c r="C9" s="426"/>
      <c r="D9" s="426"/>
      <c r="E9" s="87" t="s">
        <v>65</v>
      </c>
      <c r="F9" s="88" t="s">
        <v>66</v>
      </c>
      <c r="G9" s="89" t="s">
        <v>67</v>
      </c>
      <c r="H9" s="87" t="s">
        <v>65</v>
      </c>
      <c r="I9" s="88" t="s">
        <v>66</v>
      </c>
      <c r="J9" s="89" t="s">
        <v>68</v>
      </c>
      <c r="K9" s="87" t="s">
        <v>65</v>
      </c>
      <c r="L9" s="88" t="s">
        <v>69</v>
      </c>
      <c r="M9" s="89" t="s">
        <v>70</v>
      </c>
      <c r="N9" s="87" t="s">
        <v>65</v>
      </c>
      <c r="O9" s="88" t="s">
        <v>69</v>
      </c>
      <c r="P9" s="89" t="s">
        <v>71</v>
      </c>
      <c r="Q9" s="87" t="s">
        <v>65</v>
      </c>
      <c r="R9" s="88" t="s">
        <v>69</v>
      </c>
      <c r="S9" s="89" t="s">
        <v>72</v>
      </c>
      <c r="T9" s="87" t="s">
        <v>65</v>
      </c>
      <c r="U9" s="88" t="s">
        <v>69</v>
      </c>
      <c r="V9" s="89" t="s">
        <v>73</v>
      </c>
      <c r="W9" s="410"/>
      <c r="X9" s="410"/>
      <c r="Y9" s="90" t="s">
        <v>74</v>
      </c>
      <c r="Z9" s="91" t="s">
        <v>23</v>
      </c>
      <c r="AA9" s="410"/>
      <c r="AB9" s="1"/>
      <c r="AC9" s="1"/>
      <c r="AD9" s="1"/>
      <c r="AE9" s="1"/>
      <c r="AF9" s="1"/>
      <c r="AG9" s="1"/>
    </row>
    <row r="10" spans="1:33" ht="24.75" customHeight="1" x14ac:dyDescent="0.3">
      <c r="A10" s="92">
        <v>1</v>
      </c>
      <c r="B10" s="92">
        <v>2</v>
      </c>
      <c r="C10" s="93">
        <v>3</v>
      </c>
      <c r="D10" s="93">
        <v>4</v>
      </c>
      <c r="E10" s="94">
        <v>5</v>
      </c>
      <c r="F10" s="94">
        <v>6</v>
      </c>
      <c r="G10" s="94">
        <v>7</v>
      </c>
      <c r="H10" s="94">
        <v>8</v>
      </c>
      <c r="I10" s="94">
        <v>9</v>
      </c>
      <c r="J10" s="94">
        <v>10</v>
      </c>
      <c r="K10" s="94">
        <v>11</v>
      </c>
      <c r="L10" s="94">
        <v>12</v>
      </c>
      <c r="M10" s="94">
        <v>13</v>
      </c>
      <c r="N10" s="94">
        <v>14</v>
      </c>
      <c r="O10" s="94">
        <v>15</v>
      </c>
      <c r="P10" s="94">
        <v>16</v>
      </c>
      <c r="Q10" s="94">
        <v>17</v>
      </c>
      <c r="R10" s="94">
        <v>18</v>
      </c>
      <c r="S10" s="94">
        <v>19</v>
      </c>
      <c r="T10" s="94">
        <v>20</v>
      </c>
      <c r="U10" s="94">
        <v>21</v>
      </c>
      <c r="V10" s="94">
        <v>22</v>
      </c>
      <c r="W10" s="94">
        <v>23</v>
      </c>
      <c r="X10" s="94">
        <v>24</v>
      </c>
      <c r="Y10" s="94">
        <v>25</v>
      </c>
      <c r="Z10" s="94">
        <v>26</v>
      </c>
      <c r="AA10" s="95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96" t="s">
        <v>75</v>
      </c>
      <c r="B11" s="97"/>
      <c r="C11" s="98" t="s">
        <v>76</v>
      </c>
      <c r="D11" s="99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1"/>
      <c r="X11" s="101"/>
      <c r="Y11" s="101"/>
      <c r="Z11" s="101"/>
      <c r="AA11" s="102"/>
      <c r="AB11" s="103"/>
      <c r="AC11" s="103"/>
      <c r="AD11" s="103"/>
      <c r="AE11" s="103"/>
      <c r="AF11" s="103"/>
      <c r="AG11" s="103"/>
    </row>
    <row r="12" spans="1:33" ht="30" customHeight="1" x14ac:dyDescent="0.3">
      <c r="A12" s="104" t="s">
        <v>77</v>
      </c>
      <c r="B12" s="105">
        <v>1</v>
      </c>
      <c r="C12" s="106" t="s">
        <v>78</v>
      </c>
      <c r="D12" s="107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9"/>
      <c r="X12" s="109"/>
      <c r="Y12" s="109"/>
      <c r="Z12" s="109"/>
      <c r="AA12" s="110"/>
      <c r="AB12" s="9"/>
      <c r="AC12" s="10"/>
      <c r="AD12" s="10"/>
      <c r="AE12" s="10"/>
      <c r="AF12" s="10"/>
      <c r="AG12" s="10"/>
    </row>
    <row r="13" spans="1:33" ht="30" customHeight="1" x14ac:dyDescent="0.3">
      <c r="A13" s="111" t="s">
        <v>79</v>
      </c>
      <c r="B13" s="112" t="s">
        <v>80</v>
      </c>
      <c r="C13" s="113" t="s">
        <v>81</v>
      </c>
      <c r="D13" s="114"/>
      <c r="E13" s="115">
        <f>SUM(E14:E16)</f>
        <v>0</v>
      </c>
      <c r="F13" s="116"/>
      <c r="G13" s="117">
        <f t="shared" ref="G13:H13" si="0">SUM(G14:G16)</f>
        <v>0</v>
      </c>
      <c r="H13" s="115">
        <f t="shared" si="0"/>
        <v>0</v>
      </c>
      <c r="I13" s="116"/>
      <c r="J13" s="117">
        <f t="shared" ref="J13:K13" si="1">SUM(J14:J16)</f>
        <v>0</v>
      </c>
      <c r="K13" s="115">
        <f t="shared" si="1"/>
        <v>0</v>
      </c>
      <c r="L13" s="116"/>
      <c r="M13" s="117">
        <f t="shared" ref="M13:N13" si="2">SUM(M14:M16)</f>
        <v>0</v>
      </c>
      <c r="N13" s="115">
        <f t="shared" si="2"/>
        <v>0</v>
      </c>
      <c r="O13" s="116"/>
      <c r="P13" s="117">
        <f t="shared" ref="P13:Q13" si="3">SUM(P14:P16)</f>
        <v>0</v>
      </c>
      <c r="Q13" s="115">
        <f t="shared" si="3"/>
        <v>0</v>
      </c>
      <c r="R13" s="116"/>
      <c r="S13" s="117">
        <f t="shared" ref="S13:T13" si="4">SUM(S14:S16)</f>
        <v>0</v>
      </c>
      <c r="T13" s="115">
        <f t="shared" si="4"/>
        <v>0</v>
      </c>
      <c r="U13" s="116"/>
      <c r="V13" s="117">
        <f t="shared" ref="V13:X13" si="5">SUM(V14:V16)</f>
        <v>0</v>
      </c>
      <c r="W13" s="117">
        <f t="shared" si="5"/>
        <v>0</v>
      </c>
      <c r="X13" s="117">
        <f t="shared" si="5"/>
        <v>0</v>
      </c>
      <c r="Y13" s="118">
        <f t="shared" ref="Y13:Y40" si="6">W13-X13</f>
        <v>0</v>
      </c>
      <c r="Z13" s="119" t="e">
        <f t="shared" ref="Z13:Z40" si="7">Y13/W13</f>
        <v>#DIV/0!</v>
      </c>
      <c r="AA13" s="120"/>
      <c r="AB13" s="121"/>
      <c r="AC13" s="121"/>
      <c r="AD13" s="121"/>
      <c r="AE13" s="121"/>
      <c r="AF13" s="121"/>
      <c r="AG13" s="121"/>
    </row>
    <row r="14" spans="1:33" ht="30" customHeight="1" x14ac:dyDescent="0.3">
      <c r="A14" s="122" t="s">
        <v>82</v>
      </c>
      <c r="B14" s="123" t="s">
        <v>83</v>
      </c>
      <c r="C14" s="124" t="s">
        <v>84</v>
      </c>
      <c r="D14" s="125" t="s">
        <v>85</v>
      </c>
      <c r="E14" s="126"/>
      <c r="F14" s="127"/>
      <c r="G14" s="128">
        <f t="shared" ref="G14:G16" si="8">E14*F14</f>
        <v>0</v>
      </c>
      <c r="H14" s="126"/>
      <c r="I14" s="127"/>
      <c r="J14" s="128">
        <f t="shared" ref="J14:J16" si="9">H14*I14</f>
        <v>0</v>
      </c>
      <c r="K14" s="126"/>
      <c r="L14" s="127"/>
      <c r="M14" s="128">
        <f t="shared" ref="M14:M16" si="10">K14*L14</f>
        <v>0</v>
      </c>
      <c r="N14" s="126"/>
      <c r="O14" s="127"/>
      <c r="P14" s="128">
        <f t="shared" ref="P14:P16" si="11">N14*O14</f>
        <v>0</v>
      </c>
      <c r="Q14" s="126"/>
      <c r="R14" s="127"/>
      <c r="S14" s="128">
        <f t="shared" ref="S14:S16" si="12">Q14*R14</f>
        <v>0</v>
      </c>
      <c r="T14" s="126"/>
      <c r="U14" s="127"/>
      <c r="V14" s="128">
        <f t="shared" ref="V14:V16" si="13">T14*U14</f>
        <v>0</v>
      </c>
      <c r="W14" s="129">
        <f t="shared" ref="W14:W16" si="14">G14+M14+S14</f>
        <v>0</v>
      </c>
      <c r="X14" s="130">
        <f t="shared" ref="X14:X16" si="15">J14+P14+V14</f>
        <v>0</v>
      </c>
      <c r="Y14" s="130">
        <f t="shared" si="6"/>
        <v>0</v>
      </c>
      <c r="Z14" s="131" t="e">
        <f t="shared" si="7"/>
        <v>#DIV/0!</v>
      </c>
      <c r="AA14" s="132"/>
      <c r="AB14" s="133"/>
      <c r="AC14" s="134"/>
      <c r="AD14" s="134"/>
      <c r="AE14" s="134"/>
      <c r="AF14" s="134"/>
      <c r="AG14" s="134"/>
    </row>
    <row r="15" spans="1:33" ht="30" customHeight="1" x14ac:dyDescent="0.3">
      <c r="A15" s="122" t="s">
        <v>82</v>
      </c>
      <c r="B15" s="123" t="s">
        <v>86</v>
      </c>
      <c r="C15" s="124" t="s">
        <v>84</v>
      </c>
      <c r="D15" s="125" t="s">
        <v>85</v>
      </c>
      <c r="E15" s="126"/>
      <c r="F15" s="127"/>
      <c r="G15" s="128">
        <f t="shared" si="8"/>
        <v>0</v>
      </c>
      <c r="H15" s="126"/>
      <c r="I15" s="127"/>
      <c r="J15" s="128">
        <f t="shared" si="9"/>
        <v>0</v>
      </c>
      <c r="K15" s="126"/>
      <c r="L15" s="127"/>
      <c r="M15" s="128">
        <f t="shared" si="10"/>
        <v>0</v>
      </c>
      <c r="N15" s="126"/>
      <c r="O15" s="127"/>
      <c r="P15" s="128">
        <f t="shared" si="11"/>
        <v>0</v>
      </c>
      <c r="Q15" s="126"/>
      <c r="R15" s="127"/>
      <c r="S15" s="128">
        <f t="shared" si="12"/>
        <v>0</v>
      </c>
      <c r="T15" s="126"/>
      <c r="U15" s="127"/>
      <c r="V15" s="128">
        <f t="shared" si="13"/>
        <v>0</v>
      </c>
      <c r="W15" s="129">
        <f t="shared" si="14"/>
        <v>0</v>
      </c>
      <c r="X15" s="130">
        <f t="shared" si="15"/>
        <v>0</v>
      </c>
      <c r="Y15" s="130">
        <f t="shared" si="6"/>
        <v>0</v>
      </c>
      <c r="Z15" s="131" t="e">
        <f t="shared" si="7"/>
        <v>#DIV/0!</v>
      </c>
      <c r="AA15" s="132"/>
      <c r="AB15" s="134"/>
      <c r="AC15" s="134"/>
      <c r="AD15" s="134"/>
      <c r="AE15" s="134"/>
      <c r="AF15" s="134"/>
      <c r="AG15" s="134"/>
    </row>
    <row r="16" spans="1:33" ht="30" customHeight="1" x14ac:dyDescent="0.3">
      <c r="A16" s="135" t="s">
        <v>82</v>
      </c>
      <c r="B16" s="136" t="s">
        <v>87</v>
      </c>
      <c r="C16" s="124" t="s">
        <v>84</v>
      </c>
      <c r="D16" s="137" t="s">
        <v>85</v>
      </c>
      <c r="E16" s="138"/>
      <c r="F16" s="139"/>
      <c r="G16" s="140">
        <f t="shared" si="8"/>
        <v>0</v>
      </c>
      <c r="H16" s="138"/>
      <c r="I16" s="139"/>
      <c r="J16" s="140">
        <f t="shared" si="9"/>
        <v>0</v>
      </c>
      <c r="K16" s="138"/>
      <c r="L16" s="139"/>
      <c r="M16" s="140">
        <f t="shared" si="10"/>
        <v>0</v>
      </c>
      <c r="N16" s="138"/>
      <c r="O16" s="139"/>
      <c r="P16" s="140">
        <f t="shared" si="11"/>
        <v>0</v>
      </c>
      <c r="Q16" s="138"/>
      <c r="R16" s="127"/>
      <c r="S16" s="140">
        <f t="shared" si="12"/>
        <v>0</v>
      </c>
      <c r="T16" s="138"/>
      <c r="U16" s="127"/>
      <c r="V16" s="140">
        <f t="shared" si="13"/>
        <v>0</v>
      </c>
      <c r="W16" s="141">
        <f t="shared" si="14"/>
        <v>0</v>
      </c>
      <c r="X16" s="130">
        <f t="shared" si="15"/>
        <v>0</v>
      </c>
      <c r="Y16" s="130">
        <f t="shared" si="6"/>
        <v>0</v>
      </c>
      <c r="Z16" s="131" t="e">
        <f t="shared" si="7"/>
        <v>#DIV/0!</v>
      </c>
      <c r="AA16" s="142"/>
      <c r="AB16" s="134"/>
      <c r="AC16" s="134"/>
      <c r="AD16" s="134"/>
      <c r="AE16" s="134"/>
      <c r="AF16" s="134"/>
      <c r="AG16" s="134"/>
    </row>
    <row r="17" spans="1:33" ht="30" customHeight="1" x14ac:dyDescent="0.3">
      <c r="A17" s="111" t="s">
        <v>79</v>
      </c>
      <c r="B17" s="112" t="s">
        <v>88</v>
      </c>
      <c r="C17" s="143" t="s">
        <v>89</v>
      </c>
      <c r="D17" s="144"/>
      <c r="E17" s="145">
        <f>SUM(E18:E20)</f>
        <v>0</v>
      </c>
      <c r="F17" s="146"/>
      <c r="G17" s="147">
        <f t="shared" ref="G17:H17" si="16">SUM(G18:G20)</f>
        <v>0</v>
      </c>
      <c r="H17" s="145">
        <f t="shared" si="16"/>
        <v>0</v>
      </c>
      <c r="I17" s="146"/>
      <c r="J17" s="147">
        <f t="shared" ref="J17:K17" si="17">SUM(J18:J20)</f>
        <v>0</v>
      </c>
      <c r="K17" s="145">
        <f t="shared" si="17"/>
        <v>0</v>
      </c>
      <c r="L17" s="146"/>
      <c r="M17" s="147">
        <f t="shared" ref="M17:N17" si="18">SUM(M18:M20)</f>
        <v>0</v>
      </c>
      <c r="N17" s="145">
        <f t="shared" si="18"/>
        <v>0</v>
      </c>
      <c r="O17" s="146"/>
      <c r="P17" s="147">
        <f t="shared" ref="P17:Q17" si="19">SUM(P18:P20)</f>
        <v>0</v>
      </c>
      <c r="Q17" s="145">
        <f t="shared" si="19"/>
        <v>0</v>
      </c>
      <c r="R17" s="146"/>
      <c r="S17" s="147">
        <f t="shared" ref="S17:T17" si="20">SUM(S18:S20)</f>
        <v>0</v>
      </c>
      <c r="T17" s="145">
        <f t="shared" si="20"/>
        <v>0</v>
      </c>
      <c r="U17" s="146"/>
      <c r="V17" s="147">
        <f t="shared" ref="V17:X17" si="21">SUM(V18:V20)</f>
        <v>0</v>
      </c>
      <c r="W17" s="147">
        <f t="shared" si="21"/>
        <v>0</v>
      </c>
      <c r="X17" s="148">
        <f t="shared" si="21"/>
        <v>0</v>
      </c>
      <c r="Y17" s="148">
        <f t="shared" si="6"/>
        <v>0</v>
      </c>
      <c r="Z17" s="148" t="e">
        <f t="shared" si="7"/>
        <v>#DIV/0!</v>
      </c>
      <c r="AA17" s="149"/>
      <c r="AB17" s="121"/>
      <c r="AC17" s="121"/>
      <c r="AD17" s="121"/>
      <c r="AE17" s="121"/>
      <c r="AF17" s="121"/>
      <c r="AG17" s="121"/>
    </row>
    <row r="18" spans="1:33" ht="30" customHeight="1" x14ac:dyDescent="0.3">
      <c r="A18" s="122" t="s">
        <v>82</v>
      </c>
      <c r="B18" s="123" t="s">
        <v>90</v>
      </c>
      <c r="C18" s="124" t="s">
        <v>84</v>
      </c>
      <c r="D18" s="125" t="s">
        <v>85</v>
      </c>
      <c r="E18" s="126"/>
      <c r="F18" s="127"/>
      <c r="G18" s="128">
        <f t="shared" ref="G18:G20" si="22">E18*F18</f>
        <v>0</v>
      </c>
      <c r="H18" s="126"/>
      <c r="I18" s="127"/>
      <c r="J18" s="128">
        <f t="shared" ref="J18:J20" si="23">H18*I18</f>
        <v>0</v>
      </c>
      <c r="K18" s="126"/>
      <c r="L18" s="127"/>
      <c r="M18" s="128">
        <f t="shared" ref="M18:M20" si="24">K18*L18</f>
        <v>0</v>
      </c>
      <c r="N18" s="126"/>
      <c r="O18" s="127"/>
      <c r="P18" s="128">
        <f t="shared" ref="P18:P20" si="25">N18*O18</f>
        <v>0</v>
      </c>
      <c r="Q18" s="126"/>
      <c r="R18" s="127"/>
      <c r="S18" s="128">
        <f t="shared" ref="S18:S20" si="26">Q18*R18</f>
        <v>0</v>
      </c>
      <c r="T18" s="126"/>
      <c r="U18" s="127"/>
      <c r="V18" s="128">
        <f t="shared" ref="V18:V20" si="27">T18*U18</f>
        <v>0</v>
      </c>
      <c r="W18" s="129">
        <f t="shared" ref="W18:W20" si="28">G18+M18+S18</f>
        <v>0</v>
      </c>
      <c r="X18" s="130">
        <f t="shared" ref="X18:X20" si="29">J18+P18+V18</f>
        <v>0</v>
      </c>
      <c r="Y18" s="130">
        <f t="shared" si="6"/>
        <v>0</v>
      </c>
      <c r="Z18" s="131" t="e">
        <f t="shared" si="7"/>
        <v>#DIV/0!</v>
      </c>
      <c r="AA18" s="132"/>
      <c r="AB18" s="134"/>
      <c r="AC18" s="134"/>
      <c r="AD18" s="134"/>
      <c r="AE18" s="134"/>
      <c r="AF18" s="134"/>
      <c r="AG18" s="134"/>
    </row>
    <row r="19" spans="1:33" ht="30" customHeight="1" x14ac:dyDescent="0.3">
      <c r="A19" s="122" t="s">
        <v>82</v>
      </c>
      <c r="B19" s="123" t="s">
        <v>91</v>
      </c>
      <c r="C19" s="124" t="s">
        <v>84</v>
      </c>
      <c r="D19" s="125" t="s">
        <v>85</v>
      </c>
      <c r="E19" s="126"/>
      <c r="F19" s="127"/>
      <c r="G19" s="128">
        <f t="shared" si="22"/>
        <v>0</v>
      </c>
      <c r="H19" s="126"/>
      <c r="I19" s="127"/>
      <c r="J19" s="128">
        <f t="shared" si="23"/>
        <v>0</v>
      </c>
      <c r="K19" s="126"/>
      <c r="L19" s="127"/>
      <c r="M19" s="128">
        <f t="shared" si="24"/>
        <v>0</v>
      </c>
      <c r="N19" s="126"/>
      <c r="O19" s="127"/>
      <c r="P19" s="128">
        <f t="shared" si="25"/>
        <v>0</v>
      </c>
      <c r="Q19" s="126"/>
      <c r="R19" s="127"/>
      <c r="S19" s="128">
        <f t="shared" si="26"/>
        <v>0</v>
      </c>
      <c r="T19" s="126"/>
      <c r="U19" s="127"/>
      <c r="V19" s="128">
        <f t="shared" si="27"/>
        <v>0</v>
      </c>
      <c r="W19" s="129">
        <f t="shared" si="28"/>
        <v>0</v>
      </c>
      <c r="X19" s="130">
        <f t="shared" si="29"/>
        <v>0</v>
      </c>
      <c r="Y19" s="130">
        <f t="shared" si="6"/>
        <v>0</v>
      </c>
      <c r="Z19" s="131" t="e">
        <f t="shared" si="7"/>
        <v>#DIV/0!</v>
      </c>
      <c r="AA19" s="132"/>
      <c r="AB19" s="134"/>
      <c r="AC19" s="134"/>
      <c r="AD19" s="134"/>
      <c r="AE19" s="134"/>
      <c r="AF19" s="134"/>
      <c r="AG19" s="134"/>
    </row>
    <row r="20" spans="1:33" ht="30" customHeight="1" x14ac:dyDescent="0.3">
      <c r="A20" s="150" t="s">
        <v>82</v>
      </c>
      <c r="B20" s="136" t="s">
        <v>92</v>
      </c>
      <c r="C20" s="124" t="s">
        <v>84</v>
      </c>
      <c r="D20" s="151" t="s">
        <v>85</v>
      </c>
      <c r="E20" s="152"/>
      <c r="F20" s="153"/>
      <c r="G20" s="154">
        <f t="shared" si="22"/>
        <v>0</v>
      </c>
      <c r="H20" s="152"/>
      <c r="I20" s="153"/>
      <c r="J20" s="154">
        <f t="shared" si="23"/>
        <v>0</v>
      </c>
      <c r="K20" s="152"/>
      <c r="L20" s="153"/>
      <c r="M20" s="154">
        <f t="shared" si="24"/>
        <v>0</v>
      </c>
      <c r="N20" s="152"/>
      <c r="O20" s="153"/>
      <c r="P20" s="154">
        <f t="shared" si="25"/>
        <v>0</v>
      </c>
      <c r="Q20" s="152"/>
      <c r="R20" s="153"/>
      <c r="S20" s="154">
        <f t="shared" si="26"/>
        <v>0</v>
      </c>
      <c r="T20" s="152"/>
      <c r="U20" s="153"/>
      <c r="V20" s="154">
        <f t="shared" si="27"/>
        <v>0</v>
      </c>
      <c r="W20" s="141">
        <f t="shared" si="28"/>
        <v>0</v>
      </c>
      <c r="X20" s="130">
        <f t="shared" si="29"/>
        <v>0</v>
      </c>
      <c r="Y20" s="130">
        <f t="shared" si="6"/>
        <v>0</v>
      </c>
      <c r="Z20" s="131" t="e">
        <f t="shared" si="7"/>
        <v>#DIV/0!</v>
      </c>
      <c r="AA20" s="155"/>
      <c r="AB20" s="134"/>
      <c r="AC20" s="134"/>
      <c r="AD20" s="134"/>
      <c r="AE20" s="134"/>
      <c r="AF20" s="134"/>
      <c r="AG20" s="134"/>
    </row>
    <row r="21" spans="1:33" ht="30" customHeight="1" x14ac:dyDescent="0.3">
      <c r="A21" s="111" t="s">
        <v>79</v>
      </c>
      <c r="B21" s="112" t="s">
        <v>93</v>
      </c>
      <c r="C21" s="156" t="s">
        <v>94</v>
      </c>
      <c r="D21" s="144"/>
      <c r="E21" s="145">
        <f>SUM(E22:E31)</f>
        <v>26</v>
      </c>
      <c r="F21" s="146"/>
      <c r="G21" s="147">
        <f t="shared" ref="G21:H21" si="30">SUM(G22:G31)</f>
        <v>252000</v>
      </c>
      <c r="H21" s="145">
        <f t="shared" si="30"/>
        <v>26</v>
      </c>
      <c r="I21" s="146"/>
      <c r="J21" s="147">
        <f t="shared" ref="J21:K21" si="31">SUM(J22:J31)</f>
        <v>252000</v>
      </c>
      <c r="K21" s="145">
        <f t="shared" si="31"/>
        <v>0</v>
      </c>
      <c r="L21" s="146"/>
      <c r="M21" s="147">
        <f t="shared" ref="M21:N21" si="32">SUM(M22:M31)</f>
        <v>0</v>
      </c>
      <c r="N21" s="145">
        <f t="shared" si="32"/>
        <v>0</v>
      </c>
      <c r="O21" s="146"/>
      <c r="P21" s="147">
        <f t="shared" ref="P21:Q21" si="33">SUM(P22:P31)</f>
        <v>0</v>
      </c>
      <c r="Q21" s="145">
        <f t="shared" si="33"/>
        <v>0</v>
      </c>
      <c r="R21" s="146"/>
      <c r="S21" s="147">
        <f t="shared" ref="S21:T21" si="34">SUM(S22:S31)</f>
        <v>0</v>
      </c>
      <c r="T21" s="145">
        <f t="shared" si="34"/>
        <v>0</v>
      </c>
      <c r="U21" s="146"/>
      <c r="V21" s="147">
        <f t="shared" ref="V21:X21" si="35">SUM(V22:V31)</f>
        <v>0</v>
      </c>
      <c r="W21" s="147">
        <f t="shared" si="35"/>
        <v>252000</v>
      </c>
      <c r="X21" s="147">
        <f t="shared" si="35"/>
        <v>252000</v>
      </c>
      <c r="Y21" s="118">
        <f t="shared" si="6"/>
        <v>0</v>
      </c>
      <c r="Z21" s="119">
        <f t="shared" si="7"/>
        <v>0</v>
      </c>
      <c r="AA21" s="149"/>
      <c r="AB21" s="121"/>
      <c r="AC21" s="121"/>
      <c r="AD21" s="121"/>
      <c r="AE21" s="121"/>
      <c r="AF21" s="121"/>
      <c r="AG21" s="121"/>
    </row>
    <row r="22" spans="1:33" ht="30" customHeight="1" x14ac:dyDescent="0.3">
      <c r="A22" s="122" t="s">
        <v>82</v>
      </c>
      <c r="B22" s="123" t="s">
        <v>95</v>
      </c>
      <c r="C22" s="124" t="s">
        <v>96</v>
      </c>
      <c r="D22" s="125" t="s">
        <v>85</v>
      </c>
      <c r="E22" s="126">
        <v>5</v>
      </c>
      <c r="F22" s="127">
        <v>12000</v>
      </c>
      <c r="G22" s="128">
        <f t="shared" ref="G22:G31" si="36">E22*F22</f>
        <v>60000</v>
      </c>
      <c r="H22" s="126">
        <v>5</v>
      </c>
      <c r="I22" s="127">
        <v>12000</v>
      </c>
      <c r="J22" s="128">
        <f t="shared" ref="J22:J31" si="37">H22*I22</f>
        <v>60000</v>
      </c>
      <c r="K22" s="126"/>
      <c r="L22" s="127"/>
      <c r="M22" s="128">
        <f t="shared" ref="M22:M31" si="38">K22*L22</f>
        <v>0</v>
      </c>
      <c r="N22" s="126"/>
      <c r="O22" s="127"/>
      <c r="P22" s="128">
        <f t="shared" ref="P22:P31" si="39">N22*O22</f>
        <v>0</v>
      </c>
      <c r="Q22" s="126"/>
      <c r="R22" s="127"/>
      <c r="S22" s="128">
        <f t="shared" ref="S22:S31" si="40">Q22*R22</f>
        <v>0</v>
      </c>
      <c r="T22" s="126"/>
      <c r="U22" s="127"/>
      <c r="V22" s="128">
        <f t="shared" ref="V22:V31" si="41">T22*U22</f>
        <v>0</v>
      </c>
      <c r="W22" s="129">
        <f t="shared" ref="W22:W31" si="42">G22+M22+S22</f>
        <v>60000</v>
      </c>
      <c r="X22" s="130">
        <f t="shared" ref="X22:X31" si="43">J22+P22+V22</f>
        <v>60000</v>
      </c>
      <c r="Y22" s="130">
        <f t="shared" si="6"/>
        <v>0</v>
      </c>
      <c r="Z22" s="131">
        <f t="shared" si="7"/>
        <v>0</v>
      </c>
      <c r="AA22" s="132"/>
      <c r="AB22" s="134"/>
      <c r="AC22" s="134"/>
      <c r="AD22" s="134"/>
      <c r="AE22" s="134"/>
      <c r="AF22" s="134"/>
      <c r="AG22" s="134"/>
    </row>
    <row r="23" spans="1:33" ht="30" customHeight="1" x14ac:dyDescent="0.3">
      <c r="A23" s="122" t="s">
        <v>82</v>
      </c>
      <c r="B23" s="123" t="s">
        <v>97</v>
      </c>
      <c r="C23" s="124" t="s">
        <v>98</v>
      </c>
      <c r="D23" s="125" t="s">
        <v>85</v>
      </c>
      <c r="E23" s="126">
        <v>4</v>
      </c>
      <c r="F23" s="127">
        <v>10000</v>
      </c>
      <c r="G23" s="128">
        <f t="shared" si="36"/>
        <v>40000</v>
      </c>
      <c r="H23" s="126">
        <v>4</v>
      </c>
      <c r="I23" s="127">
        <v>10000</v>
      </c>
      <c r="J23" s="128">
        <f t="shared" si="37"/>
        <v>40000</v>
      </c>
      <c r="K23" s="126"/>
      <c r="L23" s="127"/>
      <c r="M23" s="128">
        <f t="shared" si="38"/>
        <v>0</v>
      </c>
      <c r="N23" s="126"/>
      <c r="O23" s="127"/>
      <c r="P23" s="128">
        <f t="shared" si="39"/>
        <v>0</v>
      </c>
      <c r="Q23" s="126"/>
      <c r="R23" s="127"/>
      <c r="S23" s="128">
        <f t="shared" si="40"/>
        <v>0</v>
      </c>
      <c r="T23" s="126"/>
      <c r="U23" s="127"/>
      <c r="V23" s="128">
        <f t="shared" si="41"/>
        <v>0</v>
      </c>
      <c r="W23" s="129">
        <f t="shared" si="42"/>
        <v>40000</v>
      </c>
      <c r="X23" s="130">
        <f t="shared" si="43"/>
        <v>40000</v>
      </c>
      <c r="Y23" s="130">
        <f t="shared" si="6"/>
        <v>0</v>
      </c>
      <c r="Z23" s="131">
        <f t="shared" si="7"/>
        <v>0</v>
      </c>
      <c r="AA23" s="132"/>
      <c r="AB23" s="134"/>
      <c r="AC23" s="134"/>
      <c r="AD23" s="134"/>
      <c r="AE23" s="134"/>
      <c r="AF23" s="134"/>
      <c r="AG23" s="134"/>
    </row>
    <row r="24" spans="1:33" ht="30" customHeight="1" x14ac:dyDescent="0.3">
      <c r="A24" s="122" t="s">
        <v>82</v>
      </c>
      <c r="B24" s="123" t="s">
        <v>99</v>
      </c>
      <c r="C24" s="124" t="s">
        <v>100</v>
      </c>
      <c r="D24" s="125" t="s">
        <v>85</v>
      </c>
      <c r="E24" s="126">
        <v>3</v>
      </c>
      <c r="F24" s="127">
        <v>12000</v>
      </c>
      <c r="G24" s="128">
        <f t="shared" si="36"/>
        <v>36000</v>
      </c>
      <c r="H24" s="126">
        <v>3</v>
      </c>
      <c r="I24" s="127">
        <v>12000</v>
      </c>
      <c r="J24" s="128">
        <f t="shared" si="37"/>
        <v>36000</v>
      </c>
      <c r="K24" s="126"/>
      <c r="L24" s="127"/>
      <c r="M24" s="128">
        <f t="shared" si="38"/>
        <v>0</v>
      </c>
      <c r="N24" s="126"/>
      <c r="O24" s="127"/>
      <c r="P24" s="128">
        <f t="shared" si="39"/>
        <v>0</v>
      </c>
      <c r="Q24" s="126"/>
      <c r="R24" s="127"/>
      <c r="S24" s="128">
        <f t="shared" si="40"/>
        <v>0</v>
      </c>
      <c r="T24" s="126"/>
      <c r="U24" s="127"/>
      <c r="V24" s="128">
        <f t="shared" si="41"/>
        <v>0</v>
      </c>
      <c r="W24" s="129">
        <f t="shared" si="42"/>
        <v>36000</v>
      </c>
      <c r="X24" s="130">
        <f t="shared" si="43"/>
        <v>36000</v>
      </c>
      <c r="Y24" s="130">
        <f t="shared" si="6"/>
        <v>0</v>
      </c>
      <c r="Z24" s="131">
        <f t="shared" si="7"/>
        <v>0</v>
      </c>
      <c r="AA24" s="132"/>
      <c r="AB24" s="134"/>
      <c r="AC24" s="134"/>
      <c r="AD24" s="134"/>
      <c r="AE24" s="134"/>
      <c r="AF24" s="134"/>
      <c r="AG24" s="134"/>
    </row>
    <row r="25" spans="1:33" ht="30" customHeight="1" x14ac:dyDescent="0.3">
      <c r="A25" s="122" t="s">
        <v>82</v>
      </c>
      <c r="B25" s="123" t="s">
        <v>101</v>
      </c>
      <c r="C25" s="124" t="s">
        <v>102</v>
      </c>
      <c r="D25" s="125" t="s">
        <v>85</v>
      </c>
      <c r="E25" s="126">
        <v>2</v>
      </c>
      <c r="F25" s="127">
        <v>9000</v>
      </c>
      <c r="G25" s="128">
        <f t="shared" si="36"/>
        <v>18000</v>
      </c>
      <c r="H25" s="126">
        <v>2</v>
      </c>
      <c r="I25" s="127">
        <v>9000</v>
      </c>
      <c r="J25" s="128">
        <f t="shared" si="37"/>
        <v>18000</v>
      </c>
      <c r="K25" s="126"/>
      <c r="L25" s="127"/>
      <c r="M25" s="128">
        <f t="shared" si="38"/>
        <v>0</v>
      </c>
      <c r="N25" s="126"/>
      <c r="O25" s="127"/>
      <c r="P25" s="128">
        <f t="shared" si="39"/>
        <v>0</v>
      </c>
      <c r="Q25" s="126"/>
      <c r="R25" s="127"/>
      <c r="S25" s="128">
        <f t="shared" si="40"/>
        <v>0</v>
      </c>
      <c r="T25" s="126"/>
      <c r="U25" s="127"/>
      <c r="V25" s="128">
        <f t="shared" si="41"/>
        <v>0</v>
      </c>
      <c r="W25" s="129">
        <f t="shared" si="42"/>
        <v>18000</v>
      </c>
      <c r="X25" s="130">
        <f t="shared" si="43"/>
        <v>18000</v>
      </c>
      <c r="Y25" s="130">
        <f t="shared" si="6"/>
        <v>0</v>
      </c>
      <c r="Z25" s="131">
        <f t="shared" si="7"/>
        <v>0</v>
      </c>
      <c r="AA25" s="132"/>
      <c r="AB25" s="134"/>
      <c r="AC25" s="134"/>
      <c r="AD25" s="134"/>
      <c r="AE25" s="134"/>
      <c r="AF25" s="134"/>
      <c r="AG25" s="134"/>
    </row>
    <row r="26" spans="1:33" ht="30" customHeight="1" x14ac:dyDescent="0.3">
      <c r="A26" s="122" t="s">
        <v>82</v>
      </c>
      <c r="B26" s="123" t="s">
        <v>103</v>
      </c>
      <c r="C26" s="124" t="s">
        <v>104</v>
      </c>
      <c r="D26" s="125" t="s">
        <v>85</v>
      </c>
      <c r="E26" s="126">
        <v>2</v>
      </c>
      <c r="F26" s="127">
        <v>9000</v>
      </c>
      <c r="G26" s="128">
        <f t="shared" si="36"/>
        <v>18000</v>
      </c>
      <c r="H26" s="126">
        <v>2</v>
      </c>
      <c r="I26" s="127">
        <v>9000</v>
      </c>
      <c r="J26" s="128">
        <f t="shared" si="37"/>
        <v>18000</v>
      </c>
      <c r="K26" s="126"/>
      <c r="L26" s="127"/>
      <c r="M26" s="128">
        <f t="shared" si="38"/>
        <v>0</v>
      </c>
      <c r="N26" s="126"/>
      <c r="O26" s="127"/>
      <c r="P26" s="128">
        <f t="shared" si="39"/>
        <v>0</v>
      </c>
      <c r="Q26" s="126"/>
      <c r="R26" s="127"/>
      <c r="S26" s="128">
        <f t="shared" si="40"/>
        <v>0</v>
      </c>
      <c r="T26" s="126"/>
      <c r="U26" s="127"/>
      <c r="V26" s="128">
        <f t="shared" si="41"/>
        <v>0</v>
      </c>
      <c r="W26" s="129">
        <f t="shared" si="42"/>
        <v>18000</v>
      </c>
      <c r="X26" s="130">
        <f t="shared" si="43"/>
        <v>18000</v>
      </c>
      <c r="Y26" s="130">
        <f t="shared" si="6"/>
        <v>0</v>
      </c>
      <c r="Z26" s="131">
        <f t="shared" si="7"/>
        <v>0</v>
      </c>
      <c r="AA26" s="132"/>
      <c r="AB26" s="134"/>
      <c r="AC26" s="134"/>
      <c r="AD26" s="134"/>
      <c r="AE26" s="134"/>
      <c r="AF26" s="134"/>
      <c r="AG26" s="134"/>
    </row>
    <row r="27" spans="1:33" ht="30" customHeight="1" x14ac:dyDescent="0.3">
      <c r="A27" s="122" t="s">
        <v>82</v>
      </c>
      <c r="B27" s="123" t="s">
        <v>105</v>
      </c>
      <c r="C27" s="124" t="s">
        <v>106</v>
      </c>
      <c r="D27" s="125" t="s">
        <v>85</v>
      </c>
      <c r="E27" s="126">
        <v>2</v>
      </c>
      <c r="F27" s="127">
        <v>8000</v>
      </c>
      <c r="G27" s="128">
        <f t="shared" si="36"/>
        <v>16000</v>
      </c>
      <c r="H27" s="126">
        <v>2</v>
      </c>
      <c r="I27" s="127">
        <v>8000</v>
      </c>
      <c r="J27" s="128">
        <f t="shared" si="37"/>
        <v>16000</v>
      </c>
      <c r="K27" s="126"/>
      <c r="L27" s="127"/>
      <c r="M27" s="128">
        <f t="shared" si="38"/>
        <v>0</v>
      </c>
      <c r="N27" s="126"/>
      <c r="O27" s="127"/>
      <c r="P27" s="128">
        <f t="shared" si="39"/>
        <v>0</v>
      </c>
      <c r="Q27" s="126"/>
      <c r="R27" s="127"/>
      <c r="S27" s="128">
        <f t="shared" si="40"/>
        <v>0</v>
      </c>
      <c r="T27" s="126"/>
      <c r="U27" s="127"/>
      <c r="V27" s="128">
        <f t="shared" si="41"/>
        <v>0</v>
      </c>
      <c r="W27" s="129">
        <f t="shared" si="42"/>
        <v>16000</v>
      </c>
      <c r="X27" s="130">
        <f t="shared" si="43"/>
        <v>16000</v>
      </c>
      <c r="Y27" s="130">
        <f t="shared" si="6"/>
        <v>0</v>
      </c>
      <c r="Z27" s="131">
        <f t="shared" si="7"/>
        <v>0</v>
      </c>
      <c r="AA27" s="132"/>
      <c r="AB27" s="134"/>
      <c r="AC27" s="134"/>
      <c r="AD27" s="134"/>
      <c r="AE27" s="134"/>
      <c r="AF27" s="134"/>
      <c r="AG27" s="134"/>
    </row>
    <row r="28" spans="1:33" ht="30" customHeight="1" x14ac:dyDescent="0.3">
      <c r="A28" s="122" t="s">
        <v>82</v>
      </c>
      <c r="B28" s="123" t="s">
        <v>107</v>
      </c>
      <c r="C28" s="124" t="s">
        <v>108</v>
      </c>
      <c r="D28" s="125" t="s">
        <v>85</v>
      </c>
      <c r="E28" s="126">
        <v>2</v>
      </c>
      <c r="F28" s="127">
        <v>8000</v>
      </c>
      <c r="G28" s="128">
        <f t="shared" si="36"/>
        <v>16000</v>
      </c>
      <c r="H28" s="126">
        <v>2</v>
      </c>
      <c r="I28" s="127">
        <v>8000</v>
      </c>
      <c r="J28" s="128">
        <f t="shared" si="37"/>
        <v>16000</v>
      </c>
      <c r="K28" s="126"/>
      <c r="L28" s="127"/>
      <c r="M28" s="128">
        <f t="shared" si="38"/>
        <v>0</v>
      </c>
      <c r="N28" s="126"/>
      <c r="O28" s="127"/>
      <c r="P28" s="128">
        <f t="shared" si="39"/>
        <v>0</v>
      </c>
      <c r="Q28" s="126"/>
      <c r="R28" s="127"/>
      <c r="S28" s="128">
        <f t="shared" si="40"/>
        <v>0</v>
      </c>
      <c r="T28" s="126"/>
      <c r="U28" s="127"/>
      <c r="V28" s="128">
        <f t="shared" si="41"/>
        <v>0</v>
      </c>
      <c r="W28" s="129">
        <f t="shared" si="42"/>
        <v>16000</v>
      </c>
      <c r="X28" s="130">
        <f t="shared" si="43"/>
        <v>16000</v>
      </c>
      <c r="Y28" s="130">
        <f t="shared" si="6"/>
        <v>0</v>
      </c>
      <c r="Z28" s="131">
        <f t="shared" si="7"/>
        <v>0</v>
      </c>
      <c r="AA28" s="132"/>
      <c r="AB28" s="134"/>
      <c r="AC28" s="134"/>
      <c r="AD28" s="134"/>
      <c r="AE28" s="134"/>
      <c r="AF28" s="134"/>
      <c r="AG28" s="134"/>
    </row>
    <row r="29" spans="1:33" ht="30" customHeight="1" x14ac:dyDescent="0.3">
      <c r="A29" s="122" t="s">
        <v>82</v>
      </c>
      <c r="B29" s="123" t="s">
        <v>109</v>
      </c>
      <c r="C29" s="124" t="s">
        <v>110</v>
      </c>
      <c r="D29" s="125" t="s">
        <v>85</v>
      </c>
      <c r="E29" s="126">
        <v>2</v>
      </c>
      <c r="F29" s="127">
        <v>8000</v>
      </c>
      <c r="G29" s="128">
        <f t="shared" si="36"/>
        <v>16000</v>
      </c>
      <c r="H29" s="126">
        <v>2</v>
      </c>
      <c r="I29" s="127">
        <v>8000</v>
      </c>
      <c r="J29" s="128">
        <f t="shared" si="37"/>
        <v>16000</v>
      </c>
      <c r="K29" s="126"/>
      <c r="L29" s="127"/>
      <c r="M29" s="128">
        <f t="shared" si="38"/>
        <v>0</v>
      </c>
      <c r="N29" s="126"/>
      <c r="O29" s="127"/>
      <c r="P29" s="128">
        <f t="shared" si="39"/>
        <v>0</v>
      </c>
      <c r="Q29" s="126"/>
      <c r="R29" s="127"/>
      <c r="S29" s="128">
        <f t="shared" si="40"/>
        <v>0</v>
      </c>
      <c r="T29" s="126"/>
      <c r="U29" s="127"/>
      <c r="V29" s="128">
        <f t="shared" si="41"/>
        <v>0</v>
      </c>
      <c r="W29" s="129">
        <f t="shared" si="42"/>
        <v>16000</v>
      </c>
      <c r="X29" s="130">
        <f t="shared" si="43"/>
        <v>16000</v>
      </c>
      <c r="Y29" s="130">
        <f t="shared" si="6"/>
        <v>0</v>
      </c>
      <c r="Z29" s="131">
        <f t="shared" si="7"/>
        <v>0</v>
      </c>
      <c r="AA29" s="132"/>
      <c r="AB29" s="134"/>
      <c r="AC29" s="134"/>
      <c r="AD29" s="134"/>
      <c r="AE29" s="134"/>
      <c r="AF29" s="134"/>
      <c r="AG29" s="134"/>
    </row>
    <row r="30" spans="1:33" ht="30" customHeight="1" x14ac:dyDescent="0.3">
      <c r="A30" s="122" t="s">
        <v>82</v>
      </c>
      <c r="B30" s="123" t="s">
        <v>423</v>
      </c>
      <c r="C30" s="124" t="s">
        <v>111</v>
      </c>
      <c r="D30" s="125" t="s">
        <v>85</v>
      </c>
      <c r="E30" s="126">
        <v>2</v>
      </c>
      <c r="F30" s="127">
        <v>8000</v>
      </c>
      <c r="G30" s="128">
        <f t="shared" si="36"/>
        <v>16000</v>
      </c>
      <c r="H30" s="126">
        <v>2</v>
      </c>
      <c r="I30" s="127">
        <v>8000</v>
      </c>
      <c r="J30" s="128">
        <f t="shared" si="37"/>
        <v>16000</v>
      </c>
      <c r="K30" s="126"/>
      <c r="L30" s="127"/>
      <c r="M30" s="128">
        <f t="shared" si="38"/>
        <v>0</v>
      </c>
      <c r="N30" s="126"/>
      <c r="O30" s="127"/>
      <c r="P30" s="128">
        <f t="shared" si="39"/>
        <v>0</v>
      </c>
      <c r="Q30" s="126"/>
      <c r="R30" s="127"/>
      <c r="S30" s="128">
        <f t="shared" si="40"/>
        <v>0</v>
      </c>
      <c r="T30" s="126"/>
      <c r="U30" s="127"/>
      <c r="V30" s="128">
        <f t="shared" si="41"/>
        <v>0</v>
      </c>
      <c r="W30" s="129">
        <f t="shared" si="42"/>
        <v>16000</v>
      </c>
      <c r="X30" s="130">
        <f t="shared" si="43"/>
        <v>16000</v>
      </c>
      <c r="Y30" s="130">
        <f t="shared" si="6"/>
        <v>0</v>
      </c>
      <c r="Z30" s="131">
        <f t="shared" si="7"/>
        <v>0</v>
      </c>
      <c r="AA30" s="132"/>
      <c r="AB30" s="134"/>
      <c r="AC30" s="134"/>
      <c r="AD30" s="134"/>
      <c r="AE30" s="134"/>
      <c r="AF30" s="134"/>
      <c r="AG30" s="134"/>
    </row>
    <row r="31" spans="1:33" ht="30" customHeight="1" x14ac:dyDescent="0.3">
      <c r="A31" s="135" t="s">
        <v>82</v>
      </c>
      <c r="B31" s="157" t="s">
        <v>427</v>
      </c>
      <c r="C31" s="124" t="s">
        <v>112</v>
      </c>
      <c r="D31" s="137" t="s">
        <v>85</v>
      </c>
      <c r="E31" s="138">
        <v>2</v>
      </c>
      <c r="F31" s="139">
        <v>8000</v>
      </c>
      <c r="G31" s="140">
        <f t="shared" si="36"/>
        <v>16000</v>
      </c>
      <c r="H31" s="138">
        <v>2</v>
      </c>
      <c r="I31" s="139">
        <v>8000</v>
      </c>
      <c r="J31" s="140">
        <f t="shared" si="37"/>
        <v>16000</v>
      </c>
      <c r="K31" s="152"/>
      <c r="L31" s="153"/>
      <c r="M31" s="154">
        <f t="shared" si="38"/>
        <v>0</v>
      </c>
      <c r="N31" s="152"/>
      <c r="O31" s="153"/>
      <c r="P31" s="154">
        <f t="shared" si="39"/>
        <v>0</v>
      </c>
      <c r="Q31" s="152"/>
      <c r="R31" s="153"/>
      <c r="S31" s="154">
        <f t="shared" si="40"/>
        <v>0</v>
      </c>
      <c r="T31" s="152"/>
      <c r="U31" s="153"/>
      <c r="V31" s="154">
        <f t="shared" si="41"/>
        <v>0</v>
      </c>
      <c r="W31" s="141">
        <f t="shared" si="42"/>
        <v>16000</v>
      </c>
      <c r="X31" s="130">
        <f t="shared" si="43"/>
        <v>16000</v>
      </c>
      <c r="Y31" s="130">
        <f t="shared" si="6"/>
        <v>0</v>
      </c>
      <c r="Z31" s="131">
        <f t="shared" si="7"/>
        <v>0</v>
      </c>
      <c r="AA31" s="155"/>
      <c r="AB31" s="134"/>
      <c r="AC31" s="134"/>
      <c r="AD31" s="134"/>
      <c r="AE31" s="134"/>
      <c r="AF31" s="134"/>
      <c r="AG31" s="134"/>
    </row>
    <row r="32" spans="1:33" ht="30" customHeight="1" x14ac:dyDescent="0.3">
      <c r="A32" s="111" t="s">
        <v>77</v>
      </c>
      <c r="B32" s="158" t="s">
        <v>113</v>
      </c>
      <c r="C32" s="143" t="s">
        <v>114</v>
      </c>
      <c r="D32" s="144"/>
      <c r="E32" s="145">
        <f>SUM(E33:E35)</f>
        <v>252000</v>
      </c>
      <c r="F32" s="146"/>
      <c r="G32" s="147">
        <f t="shared" ref="G32:H32" si="44">SUM(G33:G35)</f>
        <v>55440</v>
      </c>
      <c r="H32" s="145">
        <f t="shared" si="44"/>
        <v>252000</v>
      </c>
      <c r="I32" s="146"/>
      <c r="J32" s="147">
        <f t="shared" ref="J32:K32" si="45">SUM(J33:J35)</f>
        <v>55440</v>
      </c>
      <c r="K32" s="145">
        <f t="shared" si="45"/>
        <v>0</v>
      </c>
      <c r="L32" s="146"/>
      <c r="M32" s="147">
        <f t="shared" ref="M32:N32" si="46">SUM(M33:M35)</f>
        <v>0</v>
      </c>
      <c r="N32" s="145">
        <f t="shared" si="46"/>
        <v>0</v>
      </c>
      <c r="O32" s="146"/>
      <c r="P32" s="147">
        <f t="shared" ref="P32:Q32" si="47">SUM(P33:P35)</f>
        <v>0</v>
      </c>
      <c r="Q32" s="145">
        <f t="shared" si="47"/>
        <v>0</v>
      </c>
      <c r="R32" s="146"/>
      <c r="S32" s="147">
        <f t="shared" ref="S32:T32" si="48">SUM(S33:S35)</f>
        <v>0</v>
      </c>
      <c r="T32" s="145">
        <f t="shared" si="48"/>
        <v>0</v>
      </c>
      <c r="U32" s="146"/>
      <c r="V32" s="147">
        <f t="shared" ref="V32:X32" si="49">SUM(V33:V35)</f>
        <v>0</v>
      </c>
      <c r="W32" s="147">
        <f t="shared" si="49"/>
        <v>55440</v>
      </c>
      <c r="X32" s="147">
        <f t="shared" si="49"/>
        <v>55440</v>
      </c>
      <c r="Y32" s="118">
        <f t="shared" si="6"/>
        <v>0</v>
      </c>
      <c r="Z32" s="119">
        <f t="shared" si="7"/>
        <v>0</v>
      </c>
      <c r="AA32" s="149"/>
      <c r="AB32" s="10"/>
      <c r="AC32" s="10"/>
      <c r="AD32" s="10"/>
      <c r="AE32" s="10"/>
      <c r="AF32" s="10"/>
      <c r="AG32" s="10"/>
    </row>
    <row r="33" spans="1:33" ht="30" customHeight="1" x14ac:dyDescent="0.3">
      <c r="A33" s="159" t="s">
        <v>82</v>
      </c>
      <c r="B33" s="160" t="s">
        <v>115</v>
      </c>
      <c r="C33" s="124" t="s">
        <v>116</v>
      </c>
      <c r="D33" s="161"/>
      <c r="E33" s="162">
        <f>G13</f>
        <v>0</v>
      </c>
      <c r="F33" s="163">
        <v>0.22</v>
      </c>
      <c r="G33" s="164">
        <f t="shared" ref="G33:G35" si="50">E33*F33</f>
        <v>0</v>
      </c>
      <c r="H33" s="162">
        <f>J13</f>
        <v>0</v>
      </c>
      <c r="I33" s="163">
        <v>0.22</v>
      </c>
      <c r="J33" s="164">
        <f t="shared" ref="J33:J35" si="51">H33*I33</f>
        <v>0</v>
      </c>
      <c r="K33" s="162">
        <f>M13</f>
        <v>0</v>
      </c>
      <c r="L33" s="163">
        <v>0.22</v>
      </c>
      <c r="M33" s="164">
        <f t="shared" ref="M33:M35" si="52">K33*L33</f>
        <v>0</v>
      </c>
      <c r="N33" s="162">
        <f>P13</f>
        <v>0</v>
      </c>
      <c r="O33" s="163">
        <v>0.22</v>
      </c>
      <c r="P33" s="164">
        <f t="shared" ref="P33:P35" si="53">N33*O33</f>
        <v>0</v>
      </c>
      <c r="Q33" s="162">
        <f>S13</f>
        <v>0</v>
      </c>
      <c r="R33" s="163">
        <v>0.22</v>
      </c>
      <c r="S33" s="164">
        <f t="shared" ref="S33:S35" si="54">Q33*R33</f>
        <v>0</v>
      </c>
      <c r="T33" s="162">
        <f>V13</f>
        <v>0</v>
      </c>
      <c r="U33" s="163">
        <v>0.22</v>
      </c>
      <c r="V33" s="164">
        <f t="shared" ref="V33:V35" si="55">T33*U33</f>
        <v>0</v>
      </c>
      <c r="W33" s="130">
        <f t="shared" ref="W33:W35" si="56">G33+M33+S33</f>
        <v>0</v>
      </c>
      <c r="X33" s="130">
        <f t="shared" ref="X33:X35" si="57">J33+P33+V33</f>
        <v>0</v>
      </c>
      <c r="Y33" s="130">
        <f t="shared" si="6"/>
        <v>0</v>
      </c>
      <c r="Z33" s="131" t="e">
        <f t="shared" si="7"/>
        <v>#DIV/0!</v>
      </c>
      <c r="AA33" s="165"/>
      <c r="AB33" s="133"/>
      <c r="AC33" s="134"/>
      <c r="AD33" s="134"/>
      <c r="AE33" s="134"/>
      <c r="AF33" s="134"/>
      <c r="AG33" s="134"/>
    </row>
    <row r="34" spans="1:33" ht="30" customHeight="1" x14ac:dyDescent="0.3">
      <c r="A34" s="122" t="s">
        <v>82</v>
      </c>
      <c r="B34" s="123" t="s">
        <v>117</v>
      </c>
      <c r="C34" s="124" t="s">
        <v>118</v>
      </c>
      <c r="D34" s="125"/>
      <c r="E34" s="126">
        <f>G17</f>
        <v>0</v>
      </c>
      <c r="F34" s="127">
        <v>0.22</v>
      </c>
      <c r="G34" s="128">
        <f t="shared" si="50"/>
        <v>0</v>
      </c>
      <c r="H34" s="126">
        <f>J17</f>
        <v>0</v>
      </c>
      <c r="I34" s="127">
        <v>0.22</v>
      </c>
      <c r="J34" s="128">
        <f t="shared" si="51"/>
        <v>0</v>
      </c>
      <c r="K34" s="126">
        <f>M17</f>
        <v>0</v>
      </c>
      <c r="L34" s="127">
        <v>0.22</v>
      </c>
      <c r="M34" s="128">
        <f t="shared" si="52"/>
        <v>0</v>
      </c>
      <c r="N34" s="126">
        <f>P17</f>
        <v>0</v>
      </c>
      <c r="O34" s="127">
        <v>0.22</v>
      </c>
      <c r="P34" s="128">
        <f t="shared" si="53"/>
        <v>0</v>
      </c>
      <c r="Q34" s="126">
        <f>S17</f>
        <v>0</v>
      </c>
      <c r="R34" s="127">
        <v>0.22</v>
      </c>
      <c r="S34" s="128">
        <f t="shared" si="54"/>
        <v>0</v>
      </c>
      <c r="T34" s="126">
        <f>V17</f>
        <v>0</v>
      </c>
      <c r="U34" s="127">
        <v>0.22</v>
      </c>
      <c r="V34" s="128">
        <f t="shared" si="55"/>
        <v>0</v>
      </c>
      <c r="W34" s="129">
        <f t="shared" si="56"/>
        <v>0</v>
      </c>
      <c r="X34" s="130">
        <f t="shared" si="57"/>
        <v>0</v>
      </c>
      <c r="Y34" s="130">
        <f t="shared" si="6"/>
        <v>0</v>
      </c>
      <c r="Z34" s="131" t="e">
        <f t="shared" si="7"/>
        <v>#DIV/0!</v>
      </c>
      <c r="AA34" s="132"/>
      <c r="AB34" s="134"/>
      <c r="AC34" s="134"/>
      <c r="AD34" s="134"/>
      <c r="AE34" s="134"/>
      <c r="AF34" s="134"/>
      <c r="AG34" s="134"/>
    </row>
    <row r="35" spans="1:33" ht="30" customHeight="1" x14ac:dyDescent="0.3">
      <c r="A35" s="135" t="s">
        <v>82</v>
      </c>
      <c r="B35" s="157" t="s">
        <v>119</v>
      </c>
      <c r="C35" s="166" t="s">
        <v>94</v>
      </c>
      <c r="D35" s="137"/>
      <c r="E35" s="138">
        <f>G21</f>
        <v>252000</v>
      </c>
      <c r="F35" s="139">
        <v>0.22</v>
      </c>
      <c r="G35" s="140">
        <f t="shared" si="50"/>
        <v>55440</v>
      </c>
      <c r="H35" s="138">
        <f>J21</f>
        <v>252000</v>
      </c>
      <c r="I35" s="139">
        <v>0.22</v>
      </c>
      <c r="J35" s="140">
        <f t="shared" si="51"/>
        <v>55440</v>
      </c>
      <c r="K35" s="138">
        <f>M21</f>
        <v>0</v>
      </c>
      <c r="L35" s="139">
        <v>0.22</v>
      </c>
      <c r="M35" s="140">
        <f t="shared" si="52"/>
        <v>0</v>
      </c>
      <c r="N35" s="138">
        <f>P21</f>
        <v>0</v>
      </c>
      <c r="O35" s="139">
        <v>0.22</v>
      </c>
      <c r="P35" s="140">
        <f t="shared" si="53"/>
        <v>0</v>
      </c>
      <c r="Q35" s="138">
        <f>S21</f>
        <v>0</v>
      </c>
      <c r="R35" s="139">
        <v>0.22</v>
      </c>
      <c r="S35" s="140">
        <f t="shared" si="54"/>
        <v>0</v>
      </c>
      <c r="T35" s="138">
        <f>V21</f>
        <v>0</v>
      </c>
      <c r="U35" s="139">
        <v>0.22</v>
      </c>
      <c r="V35" s="140">
        <f t="shared" si="55"/>
        <v>0</v>
      </c>
      <c r="W35" s="141">
        <f t="shared" si="56"/>
        <v>55440</v>
      </c>
      <c r="X35" s="130">
        <f t="shared" si="57"/>
        <v>55440</v>
      </c>
      <c r="Y35" s="130">
        <f t="shared" si="6"/>
        <v>0</v>
      </c>
      <c r="Z35" s="131">
        <f t="shared" si="7"/>
        <v>0</v>
      </c>
      <c r="AA35" s="142"/>
      <c r="AB35" s="134"/>
      <c r="AC35" s="134"/>
      <c r="AD35" s="134"/>
      <c r="AE35" s="134"/>
      <c r="AF35" s="134"/>
      <c r="AG35" s="134"/>
    </row>
    <row r="36" spans="1:33" ht="30" customHeight="1" x14ac:dyDescent="0.3">
      <c r="A36" s="111" t="s">
        <v>79</v>
      </c>
      <c r="B36" s="158" t="s">
        <v>120</v>
      </c>
      <c r="C36" s="143" t="s">
        <v>121</v>
      </c>
      <c r="D36" s="144"/>
      <c r="E36" s="145">
        <f>SUM(E37:E39)</f>
        <v>0</v>
      </c>
      <c r="F36" s="146"/>
      <c r="G36" s="147">
        <f t="shared" ref="G36:H36" si="58">SUM(G37:G39)</f>
        <v>0</v>
      </c>
      <c r="H36" s="145">
        <f t="shared" si="58"/>
        <v>0</v>
      </c>
      <c r="I36" s="146"/>
      <c r="J36" s="147">
        <f t="shared" ref="J36:K36" si="59">SUM(J37:J39)</f>
        <v>0</v>
      </c>
      <c r="K36" s="145">
        <f t="shared" si="59"/>
        <v>0</v>
      </c>
      <c r="L36" s="146"/>
      <c r="M36" s="147">
        <f t="shared" ref="M36:N36" si="60">SUM(M37:M39)</f>
        <v>0</v>
      </c>
      <c r="N36" s="145">
        <f t="shared" si="60"/>
        <v>0</v>
      </c>
      <c r="O36" s="146"/>
      <c r="P36" s="147">
        <f t="shared" ref="P36:Q36" si="61">SUM(P37:P39)</f>
        <v>0</v>
      </c>
      <c r="Q36" s="145">
        <f t="shared" si="61"/>
        <v>0</v>
      </c>
      <c r="R36" s="146"/>
      <c r="S36" s="147">
        <f t="shared" ref="S36:T36" si="62">SUM(S37:S39)</f>
        <v>0</v>
      </c>
      <c r="T36" s="145">
        <f t="shared" si="62"/>
        <v>0</v>
      </c>
      <c r="U36" s="146"/>
      <c r="V36" s="147">
        <f t="shared" ref="V36:X36" si="63">SUM(V37:V39)</f>
        <v>0</v>
      </c>
      <c r="W36" s="147">
        <f t="shared" si="63"/>
        <v>0</v>
      </c>
      <c r="X36" s="147">
        <f t="shared" si="63"/>
        <v>0</v>
      </c>
      <c r="Y36" s="147">
        <f t="shared" si="6"/>
        <v>0</v>
      </c>
      <c r="Z36" s="147" t="e">
        <f t="shared" si="7"/>
        <v>#DIV/0!</v>
      </c>
      <c r="AA36" s="149"/>
      <c r="AB36" s="10"/>
      <c r="AC36" s="10"/>
      <c r="AD36" s="10"/>
      <c r="AE36" s="10"/>
      <c r="AF36" s="10"/>
      <c r="AG36" s="10"/>
    </row>
    <row r="37" spans="1:33" ht="30" customHeight="1" x14ac:dyDescent="0.3">
      <c r="A37" s="122" t="s">
        <v>82</v>
      </c>
      <c r="B37" s="160" t="s">
        <v>122</v>
      </c>
      <c r="C37" s="124" t="s">
        <v>123</v>
      </c>
      <c r="D37" s="125" t="s">
        <v>85</v>
      </c>
      <c r="E37" s="126"/>
      <c r="F37" s="127"/>
      <c r="G37" s="128">
        <f t="shared" ref="G37:G39" si="64">E37*F37</f>
        <v>0</v>
      </c>
      <c r="H37" s="126"/>
      <c r="I37" s="127"/>
      <c r="J37" s="128">
        <f t="shared" ref="J37:J39" si="65">H37*I37</f>
        <v>0</v>
      </c>
      <c r="K37" s="126"/>
      <c r="L37" s="127"/>
      <c r="M37" s="128">
        <f t="shared" ref="M37:M39" si="66">K37*L37</f>
        <v>0</v>
      </c>
      <c r="N37" s="126"/>
      <c r="O37" s="127"/>
      <c r="P37" s="128">
        <f t="shared" ref="P37:P39" si="67">N37*O37</f>
        <v>0</v>
      </c>
      <c r="Q37" s="126"/>
      <c r="R37" s="127"/>
      <c r="S37" s="128">
        <f t="shared" ref="S37:S39" si="68">Q37*R37</f>
        <v>0</v>
      </c>
      <c r="T37" s="126"/>
      <c r="U37" s="127"/>
      <c r="V37" s="128">
        <f t="shared" ref="V37:V39" si="69">T37*U37</f>
        <v>0</v>
      </c>
      <c r="W37" s="129">
        <f t="shared" ref="W37:W39" si="70">G37+M37+S37</f>
        <v>0</v>
      </c>
      <c r="X37" s="130">
        <f t="shared" ref="X37:X39" si="71">J37+P37+V37</f>
        <v>0</v>
      </c>
      <c r="Y37" s="130">
        <f t="shared" si="6"/>
        <v>0</v>
      </c>
      <c r="Z37" s="131" t="e">
        <f t="shared" si="7"/>
        <v>#DIV/0!</v>
      </c>
      <c r="AA37" s="132"/>
      <c r="AB37" s="10"/>
      <c r="AC37" s="10"/>
      <c r="AD37" s="10"/>
      <c r="AE37" s="10"/>
      <c r="AF37" s="10"/>
      <c r="AG37" s="10"/>
    </row>
    <row r="38" spans="1:33" ht="30" customHeight="1" x14ac:dyDescent="0.3">
      <c r="A38" s="122" t="s">
        <v>82</v>
      </c>
      <c r="B38" s="123" t="s">
        <v>124</v>
      </c>
      <c r="C38" s="124" t="s">
        <v>123</v>
      </c>
      <c r="D38" s="125" t="s">
        <v>85</v>
      </c>
      <c r="E38" s="126"/>
      <c r="F38" s="127"/>
      <c r="G38" s="128">
        <f t="shared" si="64"/>
        <v>0</v>
      </c>
      <c r="H38" s="126"/>
      <c r="I38" s="127"/>
      <c r="J38" s="128">
        <f t="shared" si="65"/>
        <v>0</v>
      </c>
      <c r="K38" s="126"/>
      <c r="L38" s="127"/>
      <c r="M38" s="128">
        <f t="shared" si="66"/>
        <v>0</v>
      </c>
      <c r="N38" s="126"/>
      <c r="O38" s="127"/>
      <c r="P38" s="128">
        <f t="shared" si="67"/>
        <v>0</v>
      </c>
      <c r="Q38" s="126"/>
      <c r="R38" s="127"/>
      <c r="S38" s="128">
        <f t="shared" si="68"/>
        <v>0</v>
      </c>
      <c r="T38" s="126"/>
      <c r="U38" s="127"/>
      <c r="V38" s="128">
        <f t="shared" si="69"/>
        <v>0</v>
      </c>
      <c r="W38" s="129">
        <f t="shared" si="70"/>
        <v>0</v>
      </c>
      <c r="X38" s="130">
        <f t="shared" si="71"/>
        <v>0</v>
      </c>
      <c r="Y38" s="130">
        <f t="shared" si="6"/>
        <v>0</v>
      </c>
      <c r="Z38" s="131" t="e">
        <f t="shared" si="7"/>
        <v>#DIV/0!</v>
      </c>
      <c r="AA38" s="132"/>
      <c r="AB38" s="10"/>
      <c r="AC38" s="10"/>
      <c r="AD38" s="10"/>
      <c r="AE38" s="10"/>
      <c r="AF38" s="10"/>
      <c r="AG38" s="10"/>
    </row>
    <row r="39" spans="1:33" ht="30" customHeight="1" x14ac:dyDescent="0.3">
      <c r="A39" s="135" t="s">
        <v>82</v>
      </c>
      <c r="B39" s="136" t="s">
        <v>125</v>
      </c>
      <c r="C39" s="167" t="s">
        <v>123</v>
      </c>
      <c r="D39" s="137" t="s">
        <v>85</v>
      </c>
      <c r="E39" s="138"/>
      <c r="F39" s="139"/>
      <c r="G39" s="140">
        <f t="shared" si="64"/>
        <v>0</v>
      </c>
      <c r="H39" s="126"/>
      <c r="I39" s="139"/>
      <c r="J39" s="140">
        <f t="shared" si="65"/>
        <v>0</v>
      </c>
      <c r="K39" s="152"/>
      <c r="L39" s="153"/>
      <c r="M39" s="154">
        <f t="shared" si="66"/>
        <v>0</v>
      </c>
      <c r="N39" s="152"/>
      <c r="O39" s="153"/>
      <c r="P39" s="154">
        <f t="shared" si="67"/>
        <v>0</v>
      </c>
      <c r="Q39" s="152"/>
      <c r="R39" s="153"/>
      <c r="S39" s="154">
        <f t="shared" si="68"/>
        <v>0</v>
      </c>
      <c r="T39" s="152"/>
      <c r="U39" s="153"/>
      <c r="V39" s="154">
        <f t="shared" si="69"/>
        <v>0</v>
      </c>
      <c r="W39" s="141">
        <f t="shared" si="70"/>
        <v>0</v>
      </c>
      <c r="X39" s="130">
        <f t="shared" si="71"/>
        <v>0</v>
      </c>
      <c r="Y39" s="168">
        <f t="shared" si="6"/>
        <v>0</v>
      </c>
      <c r="Z39" s="131" t="e">
        <f t="shared" si="7"/>
        <v>#DIV/0!</v>
      </c>
      <c r="AA39" s="155"/>
      <c r="AB39" s="10"/>
      <c r="AC39" s="10"/>
      <c r="AD39" s="10"/>
      <c r="AE39" s="10"/>
      <c r="AF39" s="10"/>
      <c r="AG39" s="10"/>
    </row>
    <row r="40" spans="1:33" ht="30" customHeight="1" x14ac:dyDescent="0.3">
      <c r="A40" s="169" t="s">
        <v>126</v>
      </c>
      <c r="B40" s="170"/>
      <c r="C40" s="171"/>
      <c r="D40" s="172"/>
      <c r="E40" s="173"/>
      <c r="F40" s="174"/>
      <c r="G40" s="175">
        <f>G13+G17+G21+G32+G36</f>
        <v>307440</v>
      </c>
      <c r="H40" s="126"/>
      <c r="I40" s="174"/>
      <c r="J40" s="175">
        <f>J13+J17+J21+J32+J36</f>
        <v>307440</v>
      </c>
      <c r="K40" s="173"/>
      <c r="L40" s="176"/>
      <c r="M40" s="175">
        <f>M13+M17+M21+M32+M36</f>
        <v>0</v>
      </c>
      <c r="N40" s="173"/>
      <c r="O40" s="176"/>
      <c r="P40" s="175">
        <f>P13+P17+P21+P32+P36</f>
        <v>0</v>
      </c>
      <c r="Q40" s="173"/>
      <c r="R40" s="176"/>
      <c r="S40" s="175">
        <f>S13+S17+S21+S32+S36</f>
        <v>0</v>
      </c>
      <c r="T40" s="173"/>
      <c r="U40" s="176"/>
      <c r="V40" s="175">
        <f t="shared" ref="V40:X40" si="72">V13+V17+V21+V32+V36</f>
        <v>0</v>
      </c>
      <c r="W40" s="175">
        <f t="shared" si="72"/>
        <v>307440</v>
      </c>
      <c r="X40" s="177">
        <f t="shared" si="72"/>
        <v>307440</v>
      </c>
      <c r="Y40" s="178">
        <f t="shared" si="6"/>
        <v>0</v>
      </c>
      <c r="Z40" s="179">
        <f t="shared" si="7"/>
        <v>0</v>
      </c>
      <c r="AA40" s="180"/>
      <c r="AB40" s="9"/>
      <c r="AC40" s="10"/>
      <c r="AD40" s="10"/>
      <c r="AE40" s="10"/>
      <c r="AF40" s="10"/>
      <c r="AG40" s="10"/>
    </row>
    <row r="41" spans="1:33" ht="30" customHeight="1" x14ac:dyDescent="0.3">
      <c r="A41" s="181" t="s">
        <v>77</v>
      </c>
      <c r="B41" s="182">
        <v>2</v>
      </c>
      <c r="C41" s="183" t="s">
        <v>127</v>
      </c>
      <c r="D41" s="184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9"/>
      <c r="X41" s="109"/>
      <c r="Y41" s="185"/>
      <c r="Z41" s="109"/>
      <c r="AA41" s="110"/>
      <c r="AB41" s="10"/>
      <c r="AC41" s="10"/>
      <c r="AD41" s="10"/>
      <c r="AE41" s="10"/>
      <c r="AF41" s="10"/>
      <c r="AG41" s="10"/>
    </row>
    <row r="42" spans="1:33" ht="30" customHeight="1" x14ac:dyDescent="0.3">
      <c r="A42" s="111" t="s">
        <v>79</v>
      </c>
      <c r="B42" s="158" t="s">
        <v>128</v>
      </c>
      <c r="C42" s="113" t="s">
        <v>129</v>
      </c>
      <c r="D42" s="114"/>
      <c r="E42" s="115">
        <f>SUM(E43:E45)</f>
        <v>0</v>
      </c>
      <c r="F42" s="116"/>
      <c r="G42" s="117">
        <f t="shared" ref="G42:H42" si="73">SUM(G43:G45)</f>
        <v>0</v>
      </c>
      <c r="H42" s="115">
        <f t="shared" si="73"/>
        <v>0</v>
      </c>
      <c r="I42" s="116"/>
      <c r="J42" s="117">
        <f t="shared" ref="J42:K42" si="74">SUM(J43:J45)</f>
        <v>0</v>
      </c>
      <c r="K42" s="115">
        <f t="shared" si="74"/>
        <v>0</v>
      </c>
      <c r="L42" s="116"/>
      <c r="M42" s="117">
        <f t="shared" ref="M42:N42" si="75">SUM(M43:M45)</f>
        <v>0</v>
      </c>
      <c r="N42" s="115">
        <f t="shared" si="75"/>
        <v>0</v>
      </c>
      <c r="O42" s="116"/>
      <c r="P42" s="117">
        <f t="shared" ref="P42:Q42" si="76">SUM(P43:P45)</f>
        <v>0</v>
      </c>
      <c r="Q42" s="115">
        <f t="shared" si="76"/>
        <v>0</v>
      </c>
      <c r="R42" s="116"/>
      <c r="S42" s="117">
        <f t="shared" ref="S42:T42" si="77">SUM(S43:S45)</f>
        <v>0</v>
      </c>
      <c r="T42" s="115">
        <f t="shared" si="77"/>
        <v>0</v>
      </c>
      <c r="U42" s="116"/>
      <c r="V42" s="117">
        <f t="shared" ref="V42:X42" si="78">SUM(V43:V45)</f>
        <v>0</v>
      </c>
      <c r="W42" s="117">
        <f t="shared" si="78"/>
        <v>0</v>
      </c>
      <c r="X42" s="186">
        <f t="shared" si="78"/>
        <v>0</v>
      </c>
      <c r="Y42" s="146">
        <f t="shared" ref="Y42:Y54" si="79">W42-X42</f>
        <v>0</v>
      </c>
      <c r="Z42" s="187" t="e">
        <f t="shared" ref="Z42:Z54" si="80">Y42/W42</f>
        <v>#DIV/0!</v>
      </c>
      <c r="AA42" s="120"/>
      <c r="AB42" s="188"/>
      <c r="AC42" s="121"/>
      <c r="AD42" s="121"/>
      <c r="AE42" s="121"/>
      <c r="AF42" s="121"/>
      <c r="AG42" s="121"/>
    </row>
    <row r="43" spans="1:33" ht="30" customHeight="1" x14ac:dyDescent="0.3">
      <c r="A43" s="122" t="s">
        <v>82</v>
      </c>
      <c r="B43" s="123" t="s">
        <v>130</v>
      </c>
      <c r="C43" s="124" t="s">
        <v>131</v>
      </c>
      <c r="D43" s="125" t="s">
        <v>132</v>
      </c>
      <c r="E43" s="126"/>
      <c r="F43" s="127"/>
      <c r="G43" s="128">
        <f t="shared" ref="G43:G45" si="81">E43*F43</f>
        <v>0</v>
      </c>
      <c r="H43" s="126"/>
      <c r="I43" s="127"/>
      <c r="J43" s="128">
        <f t="shared" ref="J43:J45" si="82">H43*I43</f>
        <v>0</v>
      </c>
      <c r="K43" s="126"/>
      <c r="L43" s="127"/>
      <c r="M43" s="128">
        <f t="shared" ref="M43:M45" si="83">K43*L43</f>
        <v>0</v>
      </c>
      <c r="N43" s="126"/>
      <c r="O43" s="127"/>
      <c r="P43" s="128">
        <f t="shared" ref="P43:P45" si="84">N43*O43</f>
        <v>0</v>
      </c>
      <c r="Q43" s="126"/>
      <c r="R43" s="127"/>
      <c r="S43" s="128">
        <f t="shared" ref="S43:S45" si="85">Q43*R43</f>
        <v>0</v>
      </c>
      <c r="T43" s="126"/>
      <c r="U43" s="127"/>
      <c r="V43" s="128">
        <f t="shared" ref="V43:V45" si="86">T43*U43</f>
        <v>0</v>
      </c>
      <c r="W43" s="129">
        <f t="shared" ref="W43:W45" si="87">G43+M43+S43</f>
        <v>0</v>
      </c>
      <c r="X43" s="130">
        <f t="shared" ref="X43:X45" si="88">J43+P43+V43</f>
        <v>0</v>
      </c>
      <c r="Y43" s="130">
        <f t="shared" si="79"/>
        <v>0</v>
      </c>
      <c r="Z43" s="131" t="e">
        <f t="shared" si="80"/>
        <v>#DIV/0!</v>
      </c>
      <c r="AA43" s="132"/>
      <c r="AB43" s="134"/>
      <c r="AC43" s="134"/>
      <c r="AD43" s="134"/>
      <c r="AE43" s="134"/>
      <c r="AF43" s="134"/>
      <c r="AG43" s="134"/>
    </row>
    <row r="44" spans="1:33" ht="30" customHeight="1" x14ac:dyDescent="0.3">
      <c r="A44" s="122" t="s">
        <v>82</v>
      </c>
      <c r="B44" s="123" t="s">
        <v>133</v>
      </c>
      <c r="C44" s="124" t="s">
        <v>131</v>
      </c>
      <c r="D44" s="125" t="s">
        <v>132</v>
      </c>
      <c r="E44" s="126"/>
      <c r="F44" s="127"/>
      <c r="G44" s="128">
        <f t="shared" si="81"/>
        <v>0</v>
      </c>
      <c r="H44" s="126"/>
      <c r="I44" s="127"/>
      <c r="J44" s="128">
        <f t="shared" si="82"/>
        <v>0</v>
      </c>
      <c r="K44" s="126"/>
      <c r="L44" s="127"/>
      <c r="M44" s="128">
        <f t="shared" si="83"/>
        <v>0</v>
      </c>
      <c r="N44" s="126"/>
      <c r="O44" s="127"/>
      <c r="P44" s="128">
        <f t="shared" si="84"/>
        <v>0</v>
      </c>
      <c r="Q44" s="126"/>
      <c r="R44" s="127"/>
      <c r="S44" s="128">
        <f t="shared" si="85"/>
        <v>0</v>
      </c>
      <c r="T44" s="126"/>
      <c r="U44" s="127"/>
      <c r="V44" s="128">
        <f t="shared" si="86"/>
        <v>0</v>
      </c>
      <c r="W44" s="129">
        <f t="shared" si="87"/>
        <v>0</v>
      </c>
      <c r="X44" s="130">
        <f t="shared" si="88"/>
        <v>0</v>
      </c>
      <c r="Y44" s="130">
        <f t="shared" si="79"/>
        <v>0</v>
      </c>
      <c r="Z44" s="131" t="e">
        <f t="shared" si="80"/>
        <v>#DIV/0!</v>
      </c>
      <c r="AA44" s="132"/>
      <c r="AB44" s="134"/>
      <c r="AC44" s="134"/>
      <c r="AD44" s="134"/>
      <c r="AE44" s="134"/>
      <c r="AF44" s="134"/>
      <c r="AG44" s="134"/>
    </row>
    <row r="45" spans="1:33" ht="30" customHeight="1" x14ac:dyDescent="0.3">
      <c r="A45" s="150" t="s">
        <v>82</v>
      </c>
      <c r="B45" s="157" t="s">
        <v>134</v>
      </c>
      <c r="C45" s="124" t="s">
        <v>131</v>
      </c>
      <c r="D45" s="151" t="s">
        <v>132</v>
      </c>
      <c r="E45" s="152"/>
      <c r="F45" s="153"/>
      <c r="G45" s="154">
        <f t="shared" si="81"/>
        <v>0</v>
      </c>
      <c r="H45" s="152"/>
      <c r="I45" s="153"/>
      <c r="J45" s="154">
        <f t="shared" si="82"/>
        <v>0</v>
      </c>
      <c r="K45" s="152"/>
      <c r="L45" s="153"/>
      <c r="M45" s="154">
        <f t="shared" si="83"/>
        <v>0</v>
      </c>
      <c r="N45" s="152"/>
      <c r="O45" s="153"/>
      <c r="P45" s="154">
        <f t="shared" si="84"/>
        <v>0</v>
      </c>
      <c r="Q45" s="152"/>
      <c r="R45" s="153"/>
      <c r="S45" s="154">
        <f t="shared" si="85"/>
        <v>0</v>
      </c>
      <c r="T45" s="152"/>
      <c r="U45" s="153"/>
      <c r="V45" s="154">
        <f t="shared" si="86"/>
        <v>0</v>
      </c>
      <c r="W45" s="141">
        <f t="shared" si="87"/>
        <v>0</v>
      </c>
      <c r="X45" s="130">
        <f t="shared" si="88"/>
        <v>0</v>
      </c>
      <c r="Y45" s="130">
        <f t="shared" si="79"/>
        <v>0</v>
      </c>
      <c r="Z45" s="131" t="e">
        <f t="shared" si="80"/>
        <v>#DIV/0!</v>
      </c>
      <c r="AA45" s="155"/>
      <c r="AB45" s="134"/>
      <c r="AC45" s="134"/>
      <c r="AD45" s="134"/>
      <c r="AE45" s="134"/>
      <c r="AF45" s="134"/>
      <c r="AG45" s="134"/>
    </row>
    <row r="46" spans="1:33" ht="30" customHeight="1" x14ac:dyDescent="0.3">
      <c r="A46" s="111" t="s">
        <v>79</v>
      </c>
      <c r="B46" s="158" t="s">
        <v>135</v>
      </c>
      <c r="C46" s="156" t="s">
        <v>136</v>
      </c>
      <c r="D46" s="144"/>
      <c r="E46" s="145">
        <f>SUM(E47:E49)</f>
        <v>0</v>
      </c>
      <c r="F46" s="146"/>
      <c r="G46" s="147">
        <f t="shared" ref="G46:H46" si="89">SUM(G47:G49)</f>
        <v>0</v>
      </c>
      <c r="H46" s="145">
        <f t="shared" si="89"/>
        <v>0</v>
      </c>
      <c r="I46" s="146"/>
      <c r="J46" s="147">
        <f t="shared" ref="J46:K46" si="90">SUM(J47:J49)</f>
        <v>0</v>
      </c>
      <c r="K46" s="145">
        <f t="shared" si="90"/>
        <v>0</v>
      </c>
      <c r="L46" s="146"/>
      <c r="M46" s="147">
        <f t="shared" ref="M46:N46" si="91">SUM(M47:M49)</f>
        <v>0</v>
      </c>
      <c r="N46" s="145">
        <f t="shared" si="91"/>
        <v>0</v>
      </c>
      <c r="O46" s="146"/>
      <c r="P46" s="147">
        <f t="shared" ref="P46:Q46" si="92">SUM(P47:P49)</f>
        <v>0</v>
      </c>
      <c r="Q46" s="145">
        <f t="shared" si="92"/>
        <v>0</v>
      </c>
      <c r="R46" s="146"/>
      <c r="S46" s="147">
        <f t="shared" ref="S46:T46" si="93">SUM(S47:S49)</f>
        <v>0</v>
      </c>
      <c r="T46" s="145">
        <f t="shared" si="93"/>
        <v>0</v>
      </c>
      <c r="U46" s="146"/>
      <c r="V46" s="147">
        <f t="shared" ref="V46:X46" si="94">SUM(V47:V49)</f>
        <v>0</v>
      </c>
      <c r="W46" s="147">
        <f t="shared" si="94"/>
        <v>0</v>
      </c>
      <c r="X46" s="147">
        <f t="shared" si="94"/>
        <v>0</v>
      </c>
      <c r="Y46" s="189">
        <f t="shared" si="79"/>
        <v>0</v>
      </c>
      <c r="Z46" s="189" t="e">
        <f t="shared" si="80"/>
        <v>#DIV/0!</v>
      </c>
      <c r="AA46" s="149"/>
      <c r="AB46" s="121"/>
      <c r="AC46" s="121"/>
      <c r="AD46" s="121"/>
      <c r="AE46" s="121"/>
      <c r="AF46" s="121"/>
      <c r="AG46" s="121"/>
    </row>
    <row r="47" spans="1:33" ht="30" customHeight="1" x14ac:dyDescent="0.3">
      <c r="A47" s="122" t="s">
        <v>82</v>
      </c>
      <c r="B47" s="123" t="s">
        <v>137</v>
      </c>
      <c r="C47" s="124" t="s">
        <v>138</v>
      </c>
      <c r="D47" s="125" t="s">
        <v>139</v>
      </c>
      <c r="E47" s="126"/>
      <c r="F47" s="127"/>
      <c r="G47" s="128">
        <f t="shared" ref="G47:G49" si="95">E47*F47</f>
        <v>0</v>
      </c>
      <c r="H47" s="126"/>
      <c r="I47" s="127"/>
      <c r="J47" s="128">
        <f t="shared" ref="J47:J49" si="96">H47*I47</f>
        <v>0</v>
      </c>
      <c r="K47" s="126"/>
      <c r="L47" s="127"/>
      <c r="M47" s="128">
        <f t="shared" ref="M47:M49" si="97">K47*L47</f>
        <v>0</v>
      </c>
      <c r="N47" s="126"/>
      <c r="O47" s="127"/>
      <c r="P47" s="128">
        <f t="shared" ref="P47:P49" si="98">N47*O47</f>
        <v>0</v>
      </c>
      <c r="Q47" s="126"/>
      <c r="R47" s="127"/>
      <c r="S47" s="128">
        <f t="shared" ref="S47:S49" si="99">Q47*R47</f>
        <v>0</v>
      </c>
      <c r="T47" s="126"/>
      <c r="U47" s="127"/>
      <c r="V47" s="128">
        <f t="shared" ref="V47:V49" si="100">T47*U47</f>
        <v>0</v>
      </c>
      <c r="W47" s="129">
        <f t="shared" ref="W47:W49" si="101">G47+M47+S47</f>
        <v>0</v>
      </c>
      <c r="X47" s="130">
        <f t="shared" ref="X47:X49" si="102">J47+P47+V47</f>
        <v>0</v>
      </c>
      <c r="Y47" s="130">
        <f t="shared" si="79"/>
        <v>0</v>
      </c>
      <c r="Z47" s="131" t="e">
        <f t="shared" si="80"/>
        <v>#DIV/0!</v>
      </c>
      <c r="AA47" s="132"/>
      <c r="AB47" s="134"/>
      <c r="AC47" s="134"/>
      <c r="AD47" s="134"/>
      <c r="AE47" s="134"/>
      <c r="AF47" s="134"/>
      <c r="AG47" s="134"/>
    </row>
    <row r="48" spans="1:33" ht="30" customHeight="1" x14ac:dyDescent="0.3">
      <c r="A48" s="122" t="s">
        <v>82</v>
      </c>
      <c r="B48" s="123" t="s">
        <v>140</v>
      </c>
      <c r="C48" s="190" t="s">
        <v>138</v>
      </c>
      <c r="D48" s="125" t="s">
        <v>139</v>
      </c>
      <c r="E48" s="126"/>
      <c r="F48" s="127"/>
      <c r="G48" s="128">
        <f t="shared" si="95"/>
        <v>0</v>
      </c>
      <c r="H48" s="126"/>
      <c r="I48" s="127"/>
      <c r="J48" s="128">
        <f t="shared" si="96"/>
        <v>0</v>
      </c>
      <c r="K48" s="126"/>
      <c r="L48" s="127"/>
      <c r="M48" s="128">
        <f t="shared" si="97"/>
        <v>0</v>
      </c>
      <c r="N48" s="126"/>
      <c r="O48" s="127"/>
      <c r="P48" s="128">
        <f t="shared" si="98"/>
        <v>0</v>
      </c>
      <c r="Q48" s="126"/>
      <c r="R48" s="127"/>
      <c r="S48" s="128">
        <f t="shared" si="99"/>
        <v>0</v>
      </c>
      <c r="T48" s="126"/>
      <c r="U48" s="127"/>
      <c r="V48" s="128">
        <f t="shared" si="100"/>
        <v>0</v>
      </c>
      <c r="W48" s="129">
        <f t="shared" si="101"/>
        <v>0</v>
      </c>
      <c r="X48" s="130">
        <f t="shared" si="102"/>
        <v>0</v>
      </c>
      <c r="Y48" s="130">
        <f t="shared" si="79"/>
        <v>0</v>
      </c>
      <c r="Z48" s="131" t="e">
        <f t="shared" si="80"/>
        <v>#DIV/0!</v>
      </c>
      <c r="AA48" s="132"/>
      <c r="AB48" s="134"/>
      <c r="AC48" s="134"/>
      <c r="AD48" s="134"/>
      <c r="AE48" s="134"/>
      <c r="AF48" s="134"/>
      <c r="AG48" s="134"/>
    </row>
    <row r="49" spans="1:33" ht="30" customHeight="1" x14ac:dyDescent="0.3">
      <c r="A49" s="150" t="s">
        <v>82</v>
      </c>
      <c r="B49" s="157" t="s">
        <v>141</v>
      </c>
      <c r="C49" s="191" t="s">
        <v>138</v>
      </c>
      <c r="D49" s="151" t="s">
        <v>139</v>
      </c>
      <c r="E49" s="152"/>
      <c r="F49" s="153"/>
      <c r="G49" s="154">
        <f t="shared" si="95"/>
        <v>0</v>
      </c>
      <c r="H49" s="152"/>
      <c r="I49" s="153"/>
      <c r="J49" s="154">
        <f t="shared" si="96"/>
        <v>0</v>
      </c>
      <c r="K49" s="152"/>
      <c r="L49" s="153"/>
      <c r="M49" s="154">
        <f t="shared" si="97"/>
        <v>0</v>
      </c>
      <c r="N49" s="152"/>
      <c r="O49" s="153"/>
      <c r="P49" s="154">
        <f t="shared" si="98"/>
        <v>0</v>
      </c>
      <c r="Q49" s="152"/>
      <c r="R49" s="153"/>
      <c r="S49" s="154">
        <f t="shared" si="99"/>
        <v>0</v>
      </c>
      <c r="T49" s="152"/>
      <c r="U49" s="153"/>
      <c r="V49" s="154">
        <f t="shared" si="100"/>
        <v>0</v>
      </c>
      <c r="W49" s="141">
        <f t="shared" si="101"/>
        <v>0</v>
      </c>
      <c r="X49" s="130">
        <f t="shared" si="102"/>
        <v>0</v>
      </c>
      <c r="Y49" s="130">
        <f t="shared" si="79"/>
        <v>0</v>
      </c>
      <c r="Z49" s="131" t="e">
        <f t="shared" si="80"/>
        <v>#DIV/0!</v>
      </c>
      <c r="AA49" s="155"/>
      <c r="AB49" s="134"/>
      <c r="AC49" s="134"/>
      <c r="AD49" s="134"/>
      <c r="AE49" s="134"/>
      <c r="AF49" s="134"/>
      <c r="AG49" s="134"/>
    </row>
    <row r="50" spans="1:33" ht="30" customHeight="1" x14ac:dyDescent="0.3">
      <c r="A50" s="111" t="s">
        <v>79</v>
      </c>
      <c r="B50" s="158" t="s">
        <v>142</v>
      </c>
      <c r="C50" s="156" t="s">
        <v>143</v>
      </c>
      <c r="D50" s="144"/>
      <c r="E50" s="145">
        <f>SUM(E51:E53)</f>
        <v>0</v>
      </c>
      <c r="F50" s="146"/>
      <c r="G50" s="147">
        <f t="shared" ref="G50:H50" si="103">SUM(G51:G53)</f>
        <v>0</v>
      </c>
      <c r="H50" s="145">
        <f t="shared" si="103"/>
        <v>0</v>
      </c>
      <c r="I50" s="146"/>
      <c r="J50" s="147">
        <f t="shared" ref="J50:K50" si="104">SUM(J51:J53)</f>
        <v>0</v>
      </c>
      <c r="K50" s="145">
        <f t="shared" si="104"/>
        <v>0</v>
      </c>
      <c r="L50" s="146"/>
      <c r="M50" s="147">
        <f t="shared" ref="M50:N50" si="105">SUM(M51:M53)</f>
        <v>0</v>
      </c>
      <c r="N50" s="145">
        <f t="shared" si="105"/>
        <v>0</v>
      </c>
      <c r="O50" s="146"/>
      <c r="P50" s="147">
        <f t="shared" ref="P50:Q50" si="106">SUM(P51:P53)</f>
        <v>0</v>
      </c>
      <c r="Q50" s="145">
        <f t="shared" si="106"/>
        <v>0</v>
      </c>
      <c r="R50" s="146"/>
      <c r="S50" s="147">
        <f t="shared" ref="S50:T50" si="107">SUM(S51:S53)</f>
        <v>0</v>
      </c>
      <c r="T50" s="145">
        <f t="shared" si="107"/>
        <v>0</v>
      </c>
      <c r="U50" s="146"/>
      <c r="V50" s="147">
        <f t="shared" ref="V50:X50" si="108">SUM(V51:V53)</f>
        <v>0</v>
      </c>
      <c r="W50" s="147">
        <f t="shared" si="108"/>
        <v>0</v>
      </c>
      <c r="X50" s="147">
        <f t="shared" si="108"/>
        <v>0</v>
      </c>
      <c r="Y50" s="146">
        <f t="shared" si="79"/>
        <v>0</v>
      </c>
      <c r="Z50" s="146" t="e">
        <f t="shared" si="80"/>
        <v>#DIV/0!</v>
      </c>
      <c r="AA50" s="149"/>
      <c r="AB50" s="121"/>
      <c r="AC50" s="121"/>
      <c r="AD50" s="121"/>
      <c r="AE50" s="121"/>
      <c r="AF50" s="121"/>
      <c r="AG50" s="121"/>
    </row>
    <row r="51" spans="1:33" ht="30" customHeight="1" x14ac:dyDescent="0.3">
      <c r="A51" s="122" t="s">
        <v>82</v>
      </c>
      <c r="B51" s="123" t="s">
        <v>144</v>
      </c>
      <c r="C51" s="124" t="s">
        <v>145</v>
      </c>
      <c r="D51" s="125" t="s">
        <v>139</v>
      </c>
      <c r="E51" s="126"/>
      <c r="F51" s="127"/>
      <c r="G51" s="128">
        <f t="shared" ref="G51:G53" si="109">E51*F51</f>
        <v>0</v>
      </c>
      <c r="H51" s="126"/>
      <c r="I51" s="127"/>
      <c r="J51" s="128">
        <f t="shared" ref="J51:J53" si="110">H51*I51</f>
        <v>0</v>
      </c>
      <c r="K51" s="126"/>
      <c r="L51" s="127"/>
      <c r="M51" s="128">
        <f t="shared" ref="M51:M53" si="111">K51*L51</f>
        <v>0</v>
      </c>
      <c r="N51" s="126"/>
      <c r="O51" s="127"/>
      <c r="P51" s="128">
        <f t="shared" ref="P51:P53" si="112">N51*O51</f>
        <v>0</v>
      </c>
      <c r="Q51" s="126"/>
      <c r="R51" s="127"/>
      <c r="S51" s="128">
        <f t="shared" ref="S51:S53" si="113">Q51*R51</f>
        <v>0</v>
      </c>
      <c r="T51" s="126"/>
      <c r="U51" s="127"/>
      <c r="V51" s="128">
        <f t="shared" ref="V51:V53" si="114">T51*U51</f>
        <v>0</v>
      </c>
      <c r="W51" s="129">
        <f t="shared" ref="W51:W53" si="115">G51+M51+S51</f>
        <v>0</v>
      </c>
      <c r="X51" s="130">
        <f t="shared" ref="X51:X53" si="116">J51+P51+V51</f>
        <v>0</v>
      </c>
      <c r="Y51" s="130">
        <f t="shared" si="79"/>
        <v>0</v>
      </c>
      <c r="Z51" s="131" t="e">
        <f t="shared" si="80"/>
        <v>#DIV/0!</v>
      </c>
      <c r="AA51" s="132"/>
      <c r="AB51" s="133"/>
      <c r="AC51" s="134"/>
      <c r="AD51" s="134"/>
      <c r="AE51" s="134"/>
      <c r="AF51" s="134"/>
      <c r="AG51" s="134"/>
    </row>
    <row r="52" spans="1:33" ht="30" customHeight="1" x14ac:dyDescent="0.3">
      <c r="A52" s="122" t="s">
        <v>82</v>
      </c>
      <c r="B52" s="123" t="s">
        <v>146</v>
      </c>
      <c r="C52" s="124" t="s">
        <v>147</v>
      </c>
      <c r="D52" s="125" t="s">
        <v>139</v>
      </c>
      <c r="E52" s="126"/>
      <c r="F52" s="127"/>
      <c r="G52" s="128">
        <f t="shared" si="109"/>
        <v>0</v>
      </c>
      <c r="H52" s="126"/>
      <c r="I52" s="127"/>
      <c r="J52" s="128">
        <f t="shared" si="110"/>
        <v>0</v>
      </c>
      <c r="K52" s="126"/>
      <c r="L52" s="127"/>
      <c r="M52" s="128">
        <f t="shared" si="111"/>
        <v>0</v>
      </c>
      <c r="N52" s="126"/>
      <c r="O52" s="127"/>
      <c r="P52" s="128">
        <f t="shared" si="112"/>
        <v>0</v>
      </c>
      <c r="Q52" s="126"/>
      <c r="R52" s="127"/>
      <c r="S52" s="128">
        <f t="shared" si="113"/>
        <v>0</v>
      </c>
      <c r="T52" s="126"/>
      <c r="U52" s="127"/>
      <c r="V52" s="128">
        <f t="shared" si="114"/>
        <v>0</v>
      </c>
      <c r="W52" s="129">
        <f t="shared" si="115"/>
        <v>0</v>
      </c>
      <c r="X52" s="130">
        <f t="shared" si="116"/>
        <v>0</v>
      </c>
      <c r="Y52" s="130">
        <f t="shared" si="79"/>
        <v>0</v>
      </c>
      <c r="Z52" s="131" t="e">
        <f t="shared" si="80"/>
        <v>#DIV/0!</v>
      </c>
      <c r="AA52" s="132"/>
      <c r="AB52" s="134"/>
      <c r="AC52" s="134"/>
      <c r="AD52" s="134"/>
      <c r="AE52" s="134"/>
      <c r="AF52" s="134"/>
      <c r="AG52" s="134"/>
    </row>
    <row r="53" spans="1:33" ht="30" customHeight="1" x14ac:dyDescent="0.3">
      <c r="A53" s="135" t="s">
        <v>82</v>
      </c>
      <c r="B53" s="136" t="s">
        <v>148</v>
      </c>
      <c r="C53" s="167" t="s">
        <v>145</v>
      </c>
      <c r="D53" s="137" t="s">
        <v>139</v>
      </c>
      <c r="E53" s="152"/>
      <c r="F53" s="153"/>
      <c r="G53" s="154">
        <f t="shared" si="109"/>
        <v>0</v>
      </c>
      <c r="H53" s="152"/>
      <c r="I53" s="153"/>
      <c r="J53" s="154">
        <f t="shared" si="110"/>
        <v>0</v>
      </c>
      <c r="K53" s="152"/>
      <c r="L53" s="153"/>
      <c r="M53" s="154">
        <f t="shared" si="111"/>
        <v>0</v>
      </c>
      <c r="N53" s="152"/>
      <c r="O53" s="153"/>
      <c r="P53" s="154">
        <f t="shared" si="112"/>
        <v>0</v>
      </c>
      <c r="Q53" s="152"/>
      <c r="R53" s="153"/>
      <c r="S53" s="154">
        <f t="shared" si="113"/>
        <v>0</v>
      </c>
      <c r="T53" s="152"/>
      <c r="U53" s="153"/>
      <c r="V53" s="154">
        <f t="shared" si="114"/>
        <v>0</v>
      </c>
      <c r="W53" s="141">
        <f t="shared" si="115"/>
        <v>0</v>
      </c>
      <c r="X53" s="130">
        <f t="shared" si="116"/>
        <v>0</v>
      </c>
      <c r="Y53" s="130">
        <f t="shared" si="79"/>
        <v>0</v>
      </c>
      <c r="Z53" s="131" t="e">
        <f t="shared" si="80"/>
        <v>#DIV/0!</v>
      </c>
      <c r="AA53" s="155"/>
      <c r="AB53" s="134"/>
      <c r="AC53" s="134"/>
      <c r="AD53" s="134"/>
      <c r="AE53" s="134"/>
      <c r="AF53" s="134"/>
      <c r="AG53" s="134"/>
    </row>
    <row r="54" spans="1:33" ht="30" customHeight="1" x14ac:dyDescent="0.3">
      <c r="A54" s="169" t="s">
        <v>149</v>
      </c>
      <c r="B54" s="170"/>
      <c r="C54" s="171"/>
      <c r="D54" s="172"/>
      <c r="E54" s="176">
        <f>E50+E46+E42</f>
        <v>0</v>
      </c>
      <c r="F54" s="192"/>
      <c r="G54" s="175">
        <f t="shared" ref="G54:H54" si="117">G50+G46+G42</f>
        <v>0</v>
      </c>
      <c r="H54" s="176">
        <f t="shared" si="117"/>
        <v>0</v>
      </c>
      <c r="I54" s="192"/>
      <c r="J54" s="175">
        <f t="shared" ref="J54:K54" si="118">J50+J46+J42</f>
        <v>0</v>
      </c>
      <c r="K54" s="193">
        <f t="shared" si="118"/>
        <v>0</v>
      </c>
      <c r="L54" s="192"/>
      <c r="M54" s="175">
        <f t="shared" ref="M54:N54" si="119">M50+M46+M42</f>
        <v>0</v>
      </c>
      <c r="N54" s="193">
        <f t="shared" si="119"/>
        <v>0</v>
      </c>
      <c r="O54" s="192"/>
      <c r="P54" s="175">
        <f t="shared" ref="P54:Q54" si="120">P50+P46+P42</f>
        <v>0</v>
      </c>
      <c r="Q54" s="193">
        <f t="shared" si="120"/>
        <v>0</v>
      </c>
      <c r="R54" s="192"/>
      <c r="S54" s="175">
        <f t="shared" ref="S54:T54" si="121">S50+S46+S42</f>
        <v>0</v>
      </c>
      <c r="T54" s="193">
        <f t="shared" si="121"/>
        <v>0</v>
      </c>
      <c r="U54" s="192"/>
      <c r="V54" s="175">
        <f t="shared" ref="V54:X54" si="122">V50+V46+V42</f>
        <v>0</v>
      </c>
      <c r="W54" s="194">
        <f t="shared" si="122"/>
        <v>0</v>
      </c>
      <c r="X54" s="194">
        <f t="shared" si="122"/>
        <v>0</v>
      </c>
      <c r="Y54" s="194">
        <f t="shared" si="79"/>
        <v>0</v>
      </c>
      <c r="Z54" s="194" t="e">
        <f t="shared" si="80"/>
        <v>#DIV/0!</v>
      </c>
      <c r="AA54" s="180"/>
      <c r="AB54" s="10"/>
      <c r="AC54" s="10"/>
      <c r="AD54" s="10"/>
      <c r="AE54" s="10"/>
      <c r="AF54" s="10"/>
      <c r="AG54" s="10"/>
    </row>
    <row r="55" spans="1:33" ht="30" customHeight="1" x14ac:dyDescent="0.3">
      <c r="A55" s="181" t="s">
        <v>77</v>
      </c>
      <c r="B55" s="182">
        <v>3</v>
      </c>
      <c r="C55" s="183" t="s">
        <v>150</v>
      </c>
      <c r="D55" s="184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9"/>
      <c r="X55" s="109"/>
      <c r="Y55" s="109"/>
      <c r="Z55" s="109"/>
      <c r="AA55" s="110"/>
      <c r="AB55" s="10"/>
      <c r="AC55" s="10"/>
      <c r="AD55" s="10"/>
      <c r="AE55" s="10"/>
      <c r="AF55" s="10"/>
      <c r="AG55" s="10"/>
    </row>
    <row r="56" spans="1:33" ht="45" customHeight="1" x14ac:dyDescent="0.3">
      <c r="A56" s="111" t="s">
        <v>79</v>
      </c>
      <c r="B56" s="158" t="s">
        <v>151</v>
      </c>
      <c r="C56" s="113" t="s">
        <v>152</v>
      </c>
      <c r="D56" s="114"/>
      <c r="E56" s="115">
        <f>SUM(E57:E67)</f>
        <v>11</v>
      </c>
      <c r="F56" s="116"/>
      <c r="G56" s="117">
        <f t="shared" ref="G56:H56" si="123">SUM(G57:G67)</f>
        <v>128908</v>
      </c>
      <c r="H56" s="115">
        <f t="shared" si="123"/>
        <v>11</v>
      </c>
      <c r="I56" s="116"/>
      <c r="J56" s="117">
        <f t="shared" ref="J56:K56" si="124">SUM(J57:J67)</f>
        <v>131213</v>
      </c>
      <c r="K56" s="115">
        <f t="shared" si="124"/>
        <v>0</v>
      </c>
      <c r="L56" s="116"/>
      <c r="M56" s="117">
        <f t="shared" ref="M56:N56" si="125">SUM(M57:M67)</f>
        <v>0</v>
      </c>
      <c r="N56" s="115">
        <f t="shared" si="125"/>
        <v>0</v>
      </c>
      <c r="O56" s="116"/>
      <c r="P56" s="117">
        <f t="shared" ref="P56:Q56" si="126">SUM(P57:P67)</f>
        <v>0</v>
      </c>
      <c r="Q56" s="115">
        <f t="shared" si="126"/>
        <v>0</v>
      </c>
      <c r="R56" s="116"/>
      <c r="S56" s="117">
        <f t="shared" ref="S56:T56" si="127">SUM(S57:S67)</f>
        <v>0</v>
      </c>
      <c r="T56" s="115">
        <f t="shared" si="127"/>
        <v>0</v>
      </c>
      <c r="U56" s="116"/>
      <c r="V56" s="117">
        <f t="shared" ref="V56:X56" si="128">SUM(V57:V67)</f>
        <v>0</v>
      </c>
      <c r="W56" s="117">
        <f t="shared" si="128"/>
        <v>128908</v>
      </c>
      <c r="X56" s="117">
        <f t="shared" si="128"/>
        <v>131213</v>
      </c>
      <c r="Y56" s="118">
        <f t="shared" ref="Y56:Y71" si="129">W56-X56</f>
        <v>-2305</v>
      </c>
      <c r="Z56" s="119">
        <f t="shared" ref="Z56:Z71" si="130">Y56/W56</f>
        <v>-1.7880969373506687E-2</v>
      </c>
      <c r="AA56" s="120"/>
      <c r="AB56" s="121"/>
      <c r="AC56" s="121"/>
      <c r="AD56" s="121"/>
      <c r="AE56" s="121"/>
      <c r="AF56" s="121"/>
      <c r="AG56" s="121"/>
    </row>
    <row r="57" spans="1:33" ht="30" customHeight="1" x14ac:dyDescent="0.3">
      <c r="A57" s="122" t="s">
        <v>82</v>
      </c>
      <c r="B57" s="123" t="s">
        <v>153</v>
      </c>
      <c r="C57" s="190" t="s">
        <v>154</v>
      </c>
      <c r="D57" s="125" t="s">
        <v>132</v>
      </c>
      <c r="E57" s="126">
        <v>1</v>
      </c>
      <c r="F57" s="127">
        <v>20350</v>
      </c>
      <c r="G57" s="128">
        <f t="shared" ref="G57:G67" si="131">E57*F57</f>
        <v>20350</v>
      </c>
      <c r="H57" s="126">
        <v>1</v>
      </c>
      <c r="I57" s="127">
        <v>29000</v>
      </c>
      <c r="J57" s="128">
        <f t="shared" ref="J57:J67" si="132">H57*I57</f>
        <v>29000</v>
      </c>
      <c r="K57" s="126"/>
      <c r="L57" s="127"/>
      <c r="M57" s="128">
        <f t="shared" ref="M57:M67" si="133">K57*L57</f>
        <v>0</v>
      </c>
      <c r="N57" s="126"/>
      <c r="O57" s="127"/>
      <c r="P57" s="128">
        <f t="shared" ref="P57:P67" si="134">N57*O57</f>
        <v>0</v>
      </c>
      <c r="Q57" s="126"/>
      <c r="R57" s="127"/>
      <c r="S57" s="128">
        <f t="shared" ref="S57:S67" si="135">Q57*R57</f>
        <v>0</v>
      </c>
      <c r="T57" s="126"/>
      <c r="U57" s="127"/>
      <c r="V57" s="128">
        <f t="shared" ref="V57:V67" si="136">T57*U57</f>
        <v>0</v>
      </c>
      <c r="W57" s="129">
        <f t="shared" ref="W57:W67" si="137">G57+M57+S57</f>
        <v>20350</v>
      </c>
      <c r="X57" s="130">
        <f t="shared" ref="X57:X67" si="138">J57+P57+V57</f>
        <v>29000</v>
      </c>
      <c r="Y57" s="130">
        <f t="shared" si="129"/>
        <v>-8650</v>
      </c>
      <c r="Z57" s="131">
        <f t="shared" si="130"/>
        <v>-0.42506142506142508</v>
      </c>
      <c r="AA57" s="132"/>
      <c r="AB57" s="134"/>
      <c r="AC57" s="134"/>
      <c r="AD57" s="134"/>
      <c r="AE57" s="134"/>
      <c r="AF57" s="134"/>
      <c r="AG57" s="134"/>
    </row>
    <row r="58" spans="1:33" ht="30" customHeight="1" x14ac:dyDescent="0.3">
      <c r="A58" s="122" t="s">
        <v>82</v>
      </c>
      <c r="B58" s="123" t="s">
        <v>155</v>
      </c>
      <c r="C58" s="190" t="s">
        <v>156</v>
      </c>
      <c r="D58" s="125" t="s">
        <v>132</v>
      </c>
      <c r="E58" s="126">
        <v>1</v>
      </c>
      <c r="F58" s="127">
        <v>19856</v>
      </c>
      <c r="G58" s="128">
        <f t="shared" si="131"/>
        <v>19856</v>
      </c>
      <c r="H58" s="126">
        <v>1</v>
      </c>
      <c r="I58" s="127">
        <v>17523</v>
      </c>
      <c r="J58" s="128">
        <f t="shared" si="132"/>
        <v>17523</v>
      </c>
      <c r="K58" s="126"/>
      <c r="L58" s="127"/>
      <c r="M58" s="128">
        <f t="shared" si="133"/>
        <v>0</v>
      </c>
      <c r="N58" s="126"/>
      <c r="O58" s="127"/>
      <c r="P58" s="128">
        <f t="shared" si="134"/>
        <v>0</v>
      </c>
      <c r="Q58" s="126"/>
      <c r="R58" s="127"/>
      <c r="S58" s="128">
        <f t="shared" si="135"/>
        <v>0</v>
      </c>
      <c r="T58" s="126"/>
      <c r="U58" s="127"/>
      <c r="V58" s="128">
        <f t="shared" si="136"/>
        <v>0</v>
      </c>
      <c r="W58" s="129">
        <f t="shared" si="137"/>
        <v>19856</v>
      </c>
      <c r="X58" s="130">
        <f t="shared" si="138"/>
        <v>17523</v>
      </c>
      <c r="Y58" s="130">
        <f t="shared" si="129"/>
        <v>2333</v>
      </c>
      <c r="Z58" s="131">
        <f t="shared" si="130"/>
        <v>0.11749597099113618</v>
      </c>
      <c r="AA58" s="132"/>
      <c r="AB58" s="134"/>
      <c r="AC58" s="134"/>
      <c r="AD58" s="134"/>
      <c r="AE58" s="134"/>
      <c r="AF58" s="134"/>
      <c r="AG58" s="134"/>
    </row>
    <row r="59" spans="1:33" ht="30" customHeight="1" x14ac:dyDescent="0.3">
      <c r="A59" s="122" t="s">
        <v>82</v>
      </c>
      <c r="B59" s="123" t="s">
        <v>157</v>
      </c>
      <c r="C59" s="190" t="s">
        <v>158</v>
      </c>
      <c r="D59" s="125" t="s">
        <v>132</v>
      </c>
      <c r="E59" s="126">
        <v>1</v>
      </c>
      <c r="F59" s="127">
        <v>29727</v>
      </c>
      <c r="G59" s="128">
        <f t="shared" si="131"/>
        <v>29727</v>
      </c>
      <c r="H59" s="126">
        <v>1</v>
      </c>
      <c r="I59" s="127">
        <v>32337</v>
      </c>
      <c r="J59" s="128">
        <f t="shared" si="132"/>
        <v>32337</v>
      </c>
      <c r="K59" s="126"/>
      <c r="L59" s="127"/>
      <c r="M59" s="128">
        <f t="shared" si="133"/>
        <v>0</v>
      </c>
      <c r="N59" s="126"/>
      <c r="O59" s="127"/>
      <c r="P59" s="128">
        <f t="shared" si="134"/>
        <v>0</v>
      </c>
      <c r="Q59" s="126"/>
      <c r="R59" s="127"/>
      <c r="S59" s="128">
        <f t="shared" si="135"/>
        <v>0</v>
      </c>
      <c r="T59" s="126"/>
      <c r="U59" s="127"/>
      <c r="V59" s="128">
        <f t="shared" si="136"/>
        <v>0</v>
      </c>
      <c r="W59" s="129">
        <f t="shared" si="137"/>
        <v>29727</v>
      </c>
      <c r="X59" s="130">
        <f t="shared" si="138"/>
        <v>32337</v>
      </c>
      <c r="Y59" s="130">
        <f t="shared" si="129"/>
        <v>-2610</v>
      </c>
      <c r="Z59" s="131">
        <f t="shared" si="130"/>
        <v>-8.77989706327581E-2</v>
      </c>
      <c r="AA59" s="132"/>
      <c r="AB59" s="134"/>
      <c r="AC59" s="134"/>
      <c r="AD59" s="134"/>
      <c r="AE59" s="134"/>
      <c r="AF59" s="134"/>
      <c r="AG59" s="134"/>
    </row>
    <row r="60" spans="1:33" ht="30" customHeight="1" x14ac:dyDescent="0.3">
      <c r="A60" s="122" t="s">
        <v>82</v>
      </c>
      <c r="B60" s="123" t="s">
        <v>159</v>
      </c>
      <c r="C60" s="190" t="s">
        <v>160</v>
      </c>
      <c r="D60" s="125" t="s">
        <v>132</v>
      </c>
      <c r="E60" s="126">
        <v>1</v>
      </c>
      <c r="F60" s="127">
        <v>834</v>
      </c>
      <c r="G60" s="128">
        <f t="shared" si="131"/>
        <v>834</v>
      </c>
      <c r="H60" s="126">
        <v>1</v>
      </c>
      <c r="I60" s="127">
        <v>603</v>
      </c>
      <c r="J60" s="128">
        <f t="shared" si="132"/>
        <v>603</v>
      </c>
      <c r="K60" s="126"/>
      <c r="L60" s="127"/>
      <c r="M60" s="128">
        <f t="shared" si="133"/>
        <v>0</v>
      </c>
      <c r="N60" s="126"/>
      <c r="O60" s="127"/>
      <c r="P60" s="128">
        <f t="shared" si="134"/>
        <v>0</v>
      </c>
      <c r="Q60" s="126"/>
      <c r="R60" s="127"/>
      <c r="S60" s="128">
        <f t="shared" si="135"/>
        <v>0</v>
      </c>
      <c r="T60" s="126"/>
      <c r="U60" s="127"/>
      <c r="V60" s="128">
        <f t="shared" si="136"/>
        <v>0</v>
      </c>
      <c r="W60" s="129">
        <f t="shared" si="137"/>
        <v>834</v>
      </c>
      <c r="X60" s="130">
        <f t="shared" si="138"/>
        <v>603</v>
      </c>
      <c r="Y60" s="130">
        <f t="shared" si="129"/>
        <v>231</v>
      </c>
      <c r="Z60" s="131">
        <f t="shared" si="130"/>
        <v>0.27697841726618705</v>
      </c>
      <c r="AA60" s="132"/>
      <c r="AB60" s="134"/>
      <c r="AC60" s="134"/>
      <c r="AD60" s="134"/>
      <c r="AE60" s="134"/>
      <c r="AF60" s="134"/>
      <c r="AG60" s="134"/>
    </row>
    <row r="61" spans="1:33" ht="30" customHeight="1" x14ac:dyDescent="0.3">
      <c r="A61" s="122" t="s">
        <v>82</v>
      </c>
      <c r="B61" s="123" t="s">
        <v>161</v>
      </c>
      <c r="C61" s="190" t="s">
        <v>162</v>
      </c>
      <c r="D61" s="125" t="s">
        <v>132</v>
      </c>
      <c r="E61" s="126">
        <v>1</v>
      </c>
      <c r="F61" s="127">
        <v>1806</v>
      </c>
      <c r="G61" s="128">
        <f t="shared" si="131"/>
        <v>1806</v>
      </c>
      <c r="H61" s="126">
        <v>1</v>
      </c>
      <c r="I61" s="127">
        <v>1900</v>
      </c>
      <c r="J61" s="128">
        <f t="shared" si="132"/>
        <v>1900</v>
      </c>
      <c r="K61" s="126"/>
      <c r="L61" s="127"/>
      <c r="M61" s="128">
        <f t="shared" si="133"/>
        <v>0</v>
      </c>
      <c r="N61" s="126"/>
      <c r="O61" s="127"/>
      <c r="P61" s="128">
        <f t="shared" si="134"/>
        <v>0</v>
      </c>
      <c r="Q61" s="126"/>
      <c r="R61" s="127"/>
      <c r="S61" s="128">
        <f t="shared" si="135"/>
        <v>0</v>
      </c>
      <c r="T61" s="126"/>
      <c r="U61" s="127"/>
      <c r="V61" s="128">
        <f t="shared" si="136"/>
        <v>0</v>
      </c>
      <c r="W61" s="129">
        <f t="shared" si="137"/>
        <v>1806</v>
      </c>
      <c r="X61" s="130">
        <f t="shared" si="138"/>
        <v>1900</v>
      </c>
      <c r="Y61" s="130">
        <f t="shared" si="129"/>
        <v>-94</v>
      </c>
      <c r="Z61" s="131">
        <f t="shared" si="130"/>
        <v>-5.2048726467331122E-2</v>
      </c>
      <c r="AA61" s="132"/>
      <c r="AB61" s="134"/>
      <c r="AC61" s="134"/>
      <c r="AD61" s="134"/>
      <c r="AE61" s="134"/>
      <c r="AF61" s="134"/>
      <c r="AG61" s="134"/>
    </row>
    <row r="62" spans="1:33" ht="30" customHeight="1" x14ac:dyDescent="0.3">
      <c r="A62" s="122" t="s">
        <v>82</v>
      </c>
      <c r="B62" s="123" t="s">
        <v>163</v>
      </c>
      <c r="C62" s="190" t="s">
        <v>164</v>
      </c>
      <c r="D62" s="125" t="s">
        <v>132</v>
      </c>
      <c r="E62" s="126">
        <v>1</v>
      </c>
      <c r="F62" s="127">
        <v>8418</v>
      </c>
      <c r="G62" s="128">
        <f t="shared" si="131"/>
        <v>8418</v>
      </c>
      <c r="H62" s="126">
        <v>1</v>
      </c>
      <c r="I62" s="127">
        <v>9100</v>
      </c>
      <c r="J62" s="128">
        <f t="shared" si="132"/>
        <v>9100</v>
      </c>
      <c r="K62" s="126"/>
      <c r="L62" s="127"/>
      <c r="M62" s="128">
        <f t="shared" si="133"/>
        <v>0</v>
      </c>
      <c r="N62" s="126"/>
      <c r="O62" s="127"/>
      <c r="P62" s="128">
        <f t="shared" si="134"/>
        <v>0</v>
      </c>
      <c r="Q62" s="126"/>
      <c r="R62" s="127"/>
      <c r="S62" s="128">
        <f t="shared" si="135"/>
        <v>0</v>
      </c>
      <c r="T62" s="126"/>
      <c r="U62" s="127"/>
      <c r="V62" s="128">
        <f t="shared" si="136"/>
        <v>0</v>
      </c>
      <c r="W62" s="129">
        <f t="shared" si="137"/>
        <v>8418</v>
      </c>
      <c r="X62" s="130">
        <f t="shared" si="138"/>
        <v>9100</v>
      </c>
      <c r="Y62" s="130">
        <f t="shared" si="129"/>
        <v>-682</v>
      </c>
      <c r="Z62" s="131">
        <f t="shared" si="130"/>
        <v>-8.1016868614872894E-2</v>
      </c>
      <c r="AA62" s="132"/>
      <c r="AB62" s="134"/>
      <c r="AC62" s="134"/>
      <c r="AD62" s="134"/>
      <c r="AE62" s="134"/>
      <c r="AF62" s="134"/>
      <c r="AG62" s="134"/>
    </row>
    <row r="63" spans="1:33" ht="30" customHeight="1" x14ac:dyDescent="0.3">
      <c r="A63" s="122" t="s">
        <v>82</v>
      </c>
      <c r="B63" s="123" t="s">
        <v>165</v>
      </c>
      <c r="C63" s="190" t="s">
        <v>166</v>
      </c>
      <c r="D63" s="125" t="s">
        <v>132</v>
      </c>
      <c r="E63" s="126">
        <v>1</v>
      </c>
      <c r="F63" s="127">
        <v>21000</v>
      </c>
      <c r="G63" s="128">
        <f t="shared" si="131"/>
        <v>21000</v>
      </c>
      <c r="H63" s="126">
        <v>1</v>
      </c>
      <c r="I63" s="127">
        <v>15300</v>
      </c>
      <c r="J63" s="128">
        <f t="shared" si="132"/>
        <v>15300</v>
      </c>
      <c r="K63" s="126"/>
      <c r="L63" s="127"/>
      <c r="M63" s="128">
        <f t="shared" si="133"/>
        <v>0</v>
      </c>
      <c r="N63" s="126"/>
      <c r="O63" s="127"/>
      <c r="P63" s="128">
        <f t="shared" si="134"/>
        <v>0</v>
      </c>
      <c r="Q63" s="126"/>
      <c r="R63" s="127"/>
      <c r="S63" s="128">
        <f t="shared" si="135"/>
        <v>0</v>
      </c>
      <c r="T63" s="126"/>
      <c r="U63" s="127"/>
      <c r="V63" s="128">
        <f t="shared" si="136"/>
        <v>0</v>
      </c>
      <c r="W63" s="129">
        <f t="shared" si="137"/>
        <v>21000</v>
      </c>
      <c r="X63" s="130">
        <f t="shared" si="138"/>
        <v>15300</v>
      </c>
      <c r="Y63" s="130">
        <f t="shared" si="129"/>
        <v>5700</v>
      </c>
      <c r="Z63" s="131">
        <f t="shared" si="130"/>
        <v>0.27142857142857141</v>
      </c>
      <c r="AA63" s="132"/>
      <c r="AB63" s="134"/>
      <c r="AC63" s="134"/>
      <c r="AD63" s="134"/>
      <c r="AE63" s="134"/>
      <c r="AF63" s="134"/>
      <c r="AG63" s="134"/>
    </row>
    <row r="64" spans="1:33" ht="30" customHeight="1" x14ac:dyDescent="0.3">
      <c r="A64" s="122" t="s">
        <v>82</v>
      </c>
      <c r="B64" s="123" t="s">
        <v>167</v>
      </c>
      <c r="C64" s="190" t="s">
        <v>168</v>
      </c>
      <c r="D64" s="125" t="s">
        <v>132</v>
      </c>
      <c r="E64" s="126">
        <v>1</v>
      </c>
      <c r="F64" s="127">
        <v>7738</v>
      </c>
      <c r="G64" s="128">
        <f t="shared" si="131"/>
        <v>7738</v>
      </c>
      <c r="H64" s="126">
        <v>1</v>
      </c>
      <c r="I64" s="127">
        <v>7830</v>
      </c>
      <c r="J64" s="128">
        <f t="shared" si="132"/>
        <v>7830</v>
      </c>
      <c r="K64" s="126"/>
      <c r="L64" s="127"/>
      <c r="M64" s="128">
        <f t="shared" si="133"/>
        <v>0</v>
      </c>
      <c r="N64" s="126"/>
      <c r="O64" s="127"/>
      <c r="P64" s="128">
        <f t="shared" si="134"/>
        <v>0</v>
      </c>
      <c r="Q64" s="126"/>
      <c r="R64" s="127"/>
      <c r="S64" s="128">
        <f t="shared" si="135"/>
        <v>0</v>
      </c>
      <c r="T64" s="126"/>
      <c r="U64" s="127"/>
      <c r="V64" s="128">
        <f t="shared" si="136"/>
        <v>0</v>
      </c>
      <c r="W64" s="129">
        <f t="shared" si="137"/>
        <v>7738</v>
      </c>
      <c r="X64" s="130">
        <f t="shared" si="138"/>
        <v>7830</v>
      </c>
      <c r="Y64" s="130">
        <f t="shared" si="129"/>
        <v>-92</v>
      </c>
      <c r="Z64" s="131">
        <f t="shared" si="130"/>
        <v>-1.1889377100025847E-2</v>
      </c>
      <c r="AA64" s="132"/>
      <c r="AB64" s="134"/>
      <c r="AC64" s="134"/>
      <c r="AD64" s="134"/>
      <c r="AE64" s="134"/>
      <c r="AF64" s="134"/>
      <c r="AG64" s="134"/>
    </row>
    <row r="65" spans="1:33" ht="30" customHeight="1" x14ac:dyDescent="0.3">
      <c r="A65" s="122" t="s">
        <v>82</v>
      </c>
      <c r="B65" s="123" t="s">
        <v>169</v>
      </c>
      <c r="C65" s="190" t="s">
        <v>170</v>
      </c>
      <c r="D65" s="125" t="s">
        <v>132</v>
      </c>
      <c r="E65" s="126">
        <v>1</v>
      </c>
      <c r="F65" s="127">
        <v>8454</v>
      </c>
      <c r="G65" s="128">
        <f t="shared" si="131"/>
        <v>8454</v>
      </c>
      <c r="H65" s="126">
        <v>1</v>
      </c>
      <c r="I65" s="127">
        <v>8890</v>
      </c>
      <c r="J65" s="128">
        <f t="shared" si="132"/>
        <v>8890</v>
      </c>
      <c r="K65" s="126"/>
      <c r="L65" s="127"/>
      <c r="M65" s="128">
        <f t="shared" si="133"/>
        <v>0</v>
      </c>
      <c r="N65" s="126"/>
      <c r="O65" s="127"/>
      <c r="P65" s="128">
        <f t="shared" si="134"/>
        <v>0</v>
      </c>
      <c r="Q65" s="126"/>
      <c r="R65" s="127"/>
      <c r="S65" s="128">
        <f t="shared" si="135"/>
        <v>0</v>
      </c>
      <c r="T65" s="126"/>
      <c r="U65" s="127"/>
      <c r="V65" s="128">
        <f t="shared" si="136"/>
        <v>0</v>
      </c>
      <c r="W65" s="129">
        <f t="shared" si="137"/>
        <v>8454</v>
      </c>
      <c r="X65" s="130">
        <f t="shared" si="138"/>
        <v>8890</v>
      </c>
      <c r="Y65" s="130">
        <f t="shared" si="129"/>
        <v>-436</v>
      </c>
      <c r="Z65" s="131">
        <f t="shared" si="130"/>
        <v>-5.1573219777620062E-2</v>
      </c>
      <c r="AA65" s="132"/>
      <c r="AB65" s="134"/>
      <c r="AC65" s="134"/>
      <c r="AD65" s="134"/>
      <c r="AE65" s="134"/>
      <c r="AF65" s="134"/>
      <c r="AG65" s="134"/>
    </row>
    <row r="66" spans="1:33" ht="30" customHeight="1" x14ac:dyDescent="0.3">
      <c r="A66" s="122" t="s">
        <v>82</v>
      </c>
      <c r="B66" s="195" t="s">
        <v>171</v>
      </c>
      <c r="C66" s="190" t="s">
        <v>172</v>
      </c>
      <c r="D66" s="125" t="s">
        <v>132</v>
      </c>
      <c r="E66" s="126">
        <v>1</v>
      </c>
      <c r="F66" s="127">
        <v>7995</v>
      </c>
      <c r="G66" s="128">
        <f t="shared" si="131"/>
        <v>7995</v>
      </c>
      <c r="H66" s="126">
        <v>1</v>
      </c>
      <c r="I66" s="127">
        <v>6000</v>
      </c>
      <c r="J66" s="128">
        <f t="shared" si="132"/>
        <v>6000</v>
      </c>
      <c r="K66" s="126"/>
      <c r="L66" s="127"/>
      <c r="M66" s="128">
        <f t="shared" si="133"/>
        <v>0</v>
      </c>
      <c r="N66" s="126"/>
      <c r="O66" s="127"/>
      <c r="P66" s="128">
        <f t="shared" si="134"/>
        <v>0</v>
      </c>
      <c r="Q66" s="126"/>
      <c r="R66" s="127"/>
      <c r="S66" s="128">
        <f t="shared" si="135"/>
        <v>0</v>
      </c>
      <c r="T66" s="126"/>
      <c r="U66" s="127"/>
      <c r="V66" s="128">
        <f t="shared" si="136"/>
        <v>0</v>
      </c>
      <c r="W66" s="129">
        <f t="shared" si="137"/>
        <v>7995</v>
      </c>
      <c r="X66" s="130">
        <f t="shared" si="138"/>
        <v>6000</v>
      </c>
      <c r="Y66" s="130">
        <f t="shared" si="129"/>
        <v>1995</v>
      </c>
      <c r="Z66" s="131">
        <f t="shared" si="130"/>
        <v>0.24953095684803001</v>
      </c>
      <c r="AA66" s="132"/>
      <c r="AB66" s="134"/>
      <c r="AC66" s="134"/>
      <c r="AD66" s="134"/>
      <c r="AE66" s="134"/>
      <c r="AF66" s="134"/>
      <c r="AG66" s="134"/>
    </row>
    <row r="67" spans="1:33" ht="30" customHeight="1" x14ac:dyDescent="0.3">
      <c r="A67" s="135" t="s">
        <v>82</v>
      </c>
      <c r="B67" s="196" t="s">
        <v>173</v>
      </c>
      <c r="C67" s="166" t="s">
        <v>174</v>
      </c>
      <c r="D67" s="125" t="s">
        <v>132</v>
      </c>
      <c r="E67" s="138">
        <v>1</v>
      </c>
      <c r="F67" s="139">
        <v>2730</v>
      </c>
      <c r="G67" s="140">
        <f t="shared" si="131"/>
        <v>2730</v>
      </c>
      <c r="H67" s="138">
        <v>1</v>
      </c>
      <c r="I67" s="139">
        <v>2730</v>
      </c>
      <c r="J67" s="140">
        <f t="shared" si="132"/>
        <v>2730</v>
      </c>
      <c r="K67" s="138"/>
      <c r="L67" s="139"/>
      <c r="M67" s="140">
        <f t="shared" si="133"/>
        <v>0</v>
      </c>
      <c r="N67" s="138"/>
      <c r="O67" s="139"/>
      <c r="P67" s="140">
        <f t="shared" si="134"/>
        <v>0</v>
      </c>
      <c r="Q67" s="138"/>
      <c r="R67" s="139"/>
      <c r="S67" s="140">
        <f t="shared" si="135"/>
        <v>0</v>
      </c>
      <c r="T67" s="138"/>
      <c r="U67" s="139"/>
      <c r="V67" s="140">
        <f t="shared" si="136"/>
        <v>0</v>
      </c>
      <c r="W67" s="141">
        <f t="shared" si="137"/>
        <v>2730</v>
      </c>
      <c r="X67" s="130">
        <f t="shared" si="138"/>
        <v>2730</v>
      </c>
      <c r="Y67" s="130">
        <f t="shared" si="129"/>
        <v>0</v>
      </c>
      <c r="Z67" s="131">
        <f t="shared" si="130"/>
        <v>0</v>
      </c>
      <c r="AA67" s="142"/>
      <c r="AB67" s="134"/>
      <c r="AC67" s="134"/>
      <c r="AD67" s="134"/>
      <c r="AE67" s="134"/>
      <c r="AF67" s="134"/>
      <c r="AG67" s="134"/>
    </row>
    <row r="68" spans="1:33" ht="54.75" customHeight="1" x14ac:dyDescent="0.3">
      <c r="A68" s="111" t="s">
        <v>79</v>
      </c>
      <c r="B68" s="158" t="s">
        <v>175</v>
      </c>
      <c r="C68" s="143" t="s">
        <v>176</v>
      </c>
      <c r="D68" s="144"/>
      <c r="E68" s="145"/>
      <c r="F68" s="146"/>
      <c r="G68" s="147"/>
      <c r="H68" s="145"/>
      <c r="I68" s="146"/>
      <c r="J68" s="147"/>
      <c r="K68" s="145">
        <f>SUM(K69:K70)</f>
        <v>0</v>
      </c>
      <c r="L68" s="146"/>
      <c r="M68" s="147">
        <f t="shared" ref="M68:N68" si="139">SUM(M69:M70)</f>
        <v>0</v>
      </c>
      <c r="N68" s="145">
        <f t="shared" si="139"/>
        <v>0</v>
      </c>
      <c r="O68" s="146"/>
      <c r="P68" s="147">
        <f t="shared" ref="P68:Q68" si="140">SUM(P69:P70)</f>
        <v>0</v>
      </c>
      <c r="Q68" s="145">
        <f t="shared" si="140"/>
        <v>0</v>
      </c>
      <c r="R68" s="146"/>
      <c r="S68" s="147">
        <f t="shared" ref="S68:T68" si="141">SUM(S69:S70)</f>
        <v>0</v>
      </c>
      <c r="T68" s="145">
        <f t="shared" si="141"/>
        <v>0</v>
      </c>
      <c r="U68" s="146"/>
      <c r="V68" s="147">
        <f t="shared" ref="V68:X68" si="142">SUM(V69:V70)</f>
        <v>0</v>
      </c>
      <c r="W68" s="147">
        <f t="shared" si="142"/>
        <v>0</v>
      </c>
      <c r="X68" s="147">
        <f t="shared" si="142"/>
        <v>0</v>
      </c>
      <c r="Y68" s="147">
        <f t="shared" si="129"/>
        <v>0</v>
      </c>
      <c r="Z68" s="147" t="e">
        <f t="shared" si="130"/>
        <v>#DIV/0!</v>
      </c>
      <c r="AA68" s="149"/>
      <c r="AB68" s="121"/>
      <c r="AC68" s="121"/>
      <c r="AD68" s="121"/>
      <c r="AE68" s="121"/>
      <c r="AF68" s="121"/>
      <c r="AG68" s="121"/>
    </row>
    <row r="69" spans="1:33" ht="30" customHeight="1" x14ac:dyDescent="0.3">
      <c r="A69" s="122" t="s">
        <v>82</v>
      </c>
      <c r="B69" s="123" t="s">
        <v>177</v>
      </c>
      <c r="C69" s="190" t="s">
        <v>178</v>
      </c>
      <c r="D69" s="125" t="s">
        <v>179</v>
      </c>
      <c r="E69" s="434" t="s">
        <v>180</v>
      </c>
      <c r="F69" s="435"/>
      <c r="G69" s="436"/>
      <c r="H69" s="434" t="s">
        <v>180</v>
      </c>
      <c r="I69" s="435"/>
      <c r="J69" s="436"/>
      <c r="K69" s="126"/>
      <c r="L69" s="127"/>
      <c r="M69" s="128">
        <f t="shared" ref="M69:M70" si="143">K69*L69</f>
        <v>0</v>
      </c>
      <c r="N69" s="126"/>
      <c r="O69" s="127"/>
      <c r="P69" s="128">
        <f t="shared" ref="P69:P70" si="144">N69*O69</f>
        <v>0</v>
      </c>
      <c r="Q69" s="126"/>
      <c r="R69" s="127"/>
      <c r="S69" s="128">
        <f t="shared" ref="S69:S70" si="145">Q69*R69</f>
        <v>0</v>
      </c>
      <c r="T69" s="126"/>
      <c r="U69" s="127"/>
      <c r="V69" s="128">
        <f t="shared" ref="V69:V70" si="146">T69*U69</f>
        <v>0</v>
      </c>
      <c r="W69" s="141">
        <f t="shared" ref="W69:W70" si="147">G69+M69+S69</f>
        <v>0</v>
      </c>
      <c r="X69" s="130">
        <f t="shared" ref="X69:X70" si="148">J69+P69+V69</f>
        <v>0</v>
      </c>
      <c r="Y69" s="130">
        <f t="shared" si="129"/>
        <v>0</v>
      </c>
      <c r="Z69" s="131" t="e">
        <f t="shared" si="130"/>
        <v>#DIV/0!</v>
      </c>
      <c r="AA69" s="132"/>
      <c r="AB69" s="134"/>
      <c r="AC69" s="134"/>
      <c r="AD69" s="134"/>
      <c r="AE69" s="134"/>
      <c r="AF69" s="134"/>
      <c r="AG69" s="134"/>
    </row>
    <row r="70" spans="1:33" ht="30" customHeight="1" x14ac:dyDescent="0.3">
      <c r="A70" s="135" t="s">
        <v>82</v>
      </c>
      <c r="B70" s="136" t="s">
        <v>181</v>
      </c>
      <c r="C70" s="166" t="s">
        <v>182</v>
      </c>
      <c r="D70" s="137" t="s">
        <v>179</v>
      </c>
      <c r="E70" s="403"/>
      <c r="F70" s="437"/>
      <c r="G70" s="404"/>
      <c r="H70" s="403"/>
      <c r="I70" s="437"/>
      <c r="J70" s="404"/>
      <c r="K70" s="152"/>
      <c r="L70" s="153"/>
      <c r="M70" s="154">
        <f t="shared" si="143"/>
        <v>0</v>
      </c>
      <c r="N70" s="152"/>
      <c r="O70" s="153"/>
      <c r="P70" s="154">
        <f t="shared" si="144"/>
        <v>0</v>
      </c>
      <c r="Q70" s="152"/>
      <c r="R70" s="153"/>
      <c r="S70" s="154">
        <f t="shared" si="145"/>
        <v>0</v>
      </c>
      <c r="T70" s="152"/>
      <c r="U70" s="153"/>
      <c r="V70" s="154">
        <f t="shared" si="146"/>
        <v>0</v>
      </c>
      <c r="W70" s="141">
        <f t="shared" si="147"/>
        <v>0</v>
      </c>
      <c r="X70" s="130">
        <f t="shared" si="148"/>
        <v>0</v>
      </c>
      <c r="Y70" s="168">
        <f t="shared" si="129"/>
        <v>0</v>
      </c>
      <c r="Z70" s="131" t="e">
        <f t="shared" si="130"/>
        <v>#DIV/0!</v>
      </c>
      <c r="AA70" s="155"/>
      <c r="AB70" s="134"/>
      <c r="AC70" s="134"/>
      <c r="AD70" s="134"/>
      <c r="AE70" s="134"/>
      <c r="AF70" s="134"/>
      <c r="AG70" s="134"/>
    </row>
    <row r="71" spans="1:33" ht="30" customHeight="1" x14ac:dyDescent="0.3">
      <c r="A71" s="169" t="s">
        <v>183</v>
      </c>
      <c r="B71" s="170"/>
      <c r="C71" s="171"/>
      <c r="D71" s="172"/>
      <c r="E71" s="176">
        <f>E56</f>
        <v>11</v>
      </c>
      <c r="F71" s="192"/>
      <c r="G71" s="175">
        <f t="shared" ref="G71:H71" si="149">G56</f>
        <v>128908</v>
      </c>
      <c r="H71" s="176">
        <f t="shared" si="149"/>
        <v>11</v>
      </c>
      <c r="I71" s="192"/>
      <c r="J71" s="175">
        <f>J56</f>
        <v>131213</v>
      </c>
      <c r="K71" s="193">
        <f>K68+K56</f>
        <v>0</v>
      </c>
      <c r="L71" s="192"/>
      <c r="M71" s="175">
        <f t="shared" ref="M71:N71" si="150">M68+M56</f>
        <v>0</v>
      </c>
      <c r="N71" s="193">
        <f t="shared" si="150"/>
        <v>0</v>
      </c>
      <c r="O71" s="192"/>
      <c r="P71" s="175">
        <f t="shared" ref="P71:Q71" si="151">P68+P56</f>
        <v>0</v>
      </c>
      <c r="Q71" s="193">
        <f t="shared" si="151"/>
        <v>0</v>
      </c>
      <c r="R71" s="192"/>
      <c r="S71" s="175">
        <f t="shared" ref="S71:T71" si="152">S68+S56</f>
        <v>0</v>
      </c>
      <c r="T71" s="193">
        <f t="shared" si="152"/>
        <v>0</v>
      </c>
      <c r="U71" s="192"/>
      <c r="V71" s="175">
        <f t="shared" ref="V71:X71" si="153">V68+V56</f>
        <v>0</v>
      </c>
      <c r="W71" s="194">
        <f t="shared" si="153"/>
        <v>128908</v>
      </c>
      <c r="X71" s="194">
        <f t="shared" si="153"/>
        <v>131213</v>
      </c>
      <c r="Y71" s="194">
        <f t="shared" si="129"/>
        <v>-2305</v>
      </c>
      <c r="Z71" s="194">
        <f t="shared" si="130"/>
        <v>-1.7880969373506687E-2</v>
      </c>
      <c r="AA71" s="180"/>
      <c r="AB71" s="134"/>
      <c r="AC71" s="134"/>
      <c r="AD71" s="134"/>
      <c r="AE71" s="10"/>
      <c r="AF71" s="10"/>
      <c r="AG71" s="10"/>
    </row>
    <row r="72" spans="1:33" ht="30" customHeight="1" x14ac:dyDescent="0.3">
      <c r="A72" s="181" t="s">
        <v>77</v>
      </c>
      <c r="B72" s="182">
        <v>4</v>
      </c>
      <c r="C72" s="183" t="s">
        <v>184</v>
      </c>
      <c r="D72" s="184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9"/>
      <c r="X72" s="109"/>
      <c r="Y72" s="185"/>
      <c r="Z72" s="109"/>
      <c r="AA72" s="110"/>
      <c r="AB72" s="10"/>
      <c r="AC72" s="10"/>
      <c r="AD72" s="10"/>
      <c r="AE72" s="10"/>
      <c r="AF72" s="10"/>
      <c r="AG72" s="10"/>
    </row>
    <row r="73" spans="1:33" ht="30" customHeight="1" x14ac:dyDescent="0.3">
      <c r="A73" s="111" t="s">
        <v>79</v>
      </c>
      <c r="B73" s="158" t="s">
        <v>185</v>
      </c>
      <c r="C73" s="197" t="s">
        <v>186</v>
      </c>
      <c r="D73" s="114"/>
      <c r="E73" s="115">
        <f>SUM(E74:E76)</f>
        <v>8</v>
      </c>
      <c r="F73" s="116"/>
      <c r="G73" s="117">
        <f t="shared" ref="G73:H73" si="154">SUM(G74:G76)</f>
        <v>40000</v>
      </c>
      <c r="H73" s="115">
        <f t="shared" si="154"/>
        <v>8</v>
      </c>
      <c r="I73" s="116"/>
      <c r="J73" s="117">
        <f t="shared" ref="J73:K73" si="155">SUM(J74:J76)</f>
        <v>40000</v>
      </c>
      <c r="K73" s="115">
        <f t="shared" si="155"/>
        <v>0</v>
      </c>
      <c r="L73" s="116"/>
      <c r="M73" s="117">
        <f t="shared" ref="M73:N73" si="156">SUM(M74:M76)</f>
        <v>0</v>
      </c>
      <c r="N73" s="115">
        <f t="shared" si="156"/>
        <v>0</v>
      </c>
      <c r="O73" s="116"/>
      <c r="P73" s="117">
        <f t="shared" ref="P73:Q73" si="157">SUM(P74:P76)</f>
        <v>0</v>
      </c>
      <c r="Q73" s="115">
        <f t="shared" si="157"/>
        <v>0</v>
      </c>
      <c r="R73" s="116"/>
      <c r="S73" s="117">
        <f t="shared" ref="S73:T73" si="158">SUM(S74:S76)</f>
        <v>0</v>
      </c>
      <c r="T73" s="115">
        <f t="shared" si="158"/>
        <v>0</v>
      </c>
      <c r="U73" s="116"/>
      <c r="V73" s="117">
        <f t="shared" ref="V73:X73" si="159">SUM(V74:V76)</f>
        <v>0</v>
      </c>
      <c r="W73" s="117">
        <f t="shared" si="159"/>
        <v>40000</v>
      </c>
      <c r="X73" s="117">
        <f t="shared" si="159"/>
        <v>40000</v>
      </c>
      <c r="Y73" s="198">
        <f t="shared" ref="Y73:Y96" si="160">W73-X73</f>
        <v>0</v>
      </c>
      <c r="Z73" s="119">
        <f t="shared" ref="Z73:Z96" si="161">Y73/W73</f>
        <v>0</v>
      </c>
      <c r="AA73" s="120"/>
      <c r="AB73" s="121"/>
      <c r="AC73" s="121"/>
      <c r="AD73" s="121"/>
      <c r="AE73" s="121"/>
      <c r="AF73" s="121"/>
      <c r="AG73" s="121"/>
    </row>
    <row r="74" spans="1:33" ht="30" customHeight="1" x14ac:dyDescent="0.3">
      <c r="A74" s="122" t="s">
        <v>82</v>
      </c>
      <c r="B74" s="123" t="s">
        <v>187</v>
      </c>
      <c r="C74" s="190" t="s">
        <v>188</v>
      </c>
      <c r="D74" s="199" t="s">
        <v>189</v>
      </c>
      <c r="E74" s="200">
        <v>8</v>
      </c>
      <c r="F74" s="201">
        <v>5000</v>
      </c>
      <c r="G74" s="202">
        <f t="shared" ref="G74:G76" si="162">E74*F74</f>
        <v>40000</v>
      </c>
      <c r="H74" s="200">
        <v>8</v>
      </c>
      <c r="I74" s="201">
        <v>5000</v>
      </c>
      <c r="J74" s="202">
        <f t="shared" ref="J74:J76" si="163">H74*I74</f>
        <v>40000</v>
      </c>
      <c r="K74" s="126"/>
      <c r="L74" s="201"/>
      <c r="M74" s="128">
        <f t="shared" ref="M74:M76" si="164">K74*L74</f>
        <v>0</v>
      </c>
      <c r="N74" s="126"/>
      <c r="O74" s="201"/>
      <c r="P74" s="128">
        <f t="shared" ref="P74:P76" si="165">N74*O74</f>
        <v>0</v>
      </c>
      <c r="Q74" s="126"/>
      <c r="R74" s="201"/>
      <c r="S74" s="128">
        <f t="shared" ref="S74:S76" si="166">Q74*R74</f>
        <v>0</v>
      </c>
      <c r="T74" s="126"/>
      <c r="U74" s="201"/>
      <c r="V74" s="128">
        <f t="shared" ref="V74:V76" si="167">T74*U74</f>
        <v>0</v>
      </c>
      <c r="W74" s="129">
        <f t="shared" ref="W74:W76" si="168">G74+M74+S74</f>
        <v>40000</v>
      </c>
      <c r="X74" s="130">
        <f t="shared" ref="X74:X76" si="169">J74+P74+V74</f>
        <v>40000</v>
      </c>
      <c r="Y74" s="130">
        <f t="shared" si="160"/>
        <v>0</v>
      </c>
      <c r="Z74" s="131">
        <f t="shared" si="161"/>
        <v>0</v>
      </c>
      <c r="AA74" s="132"/>
      <c r="AB74" s="134"/>
      <c r="AC74" s="134"/>
      <c r="AD74" s="134"/>
      <c r="AE74" s="134"/>
      <c r="AF74" s="134"/>
      <c r="AG74" s="134"/>
    </row>
    <row r="75" spans="1:33" ht="30" customHeight="1" x14ac:dyDescent="0.3">
      <c r="A75" s="122" t="s">
        <v>82</v>
      </c>
      <c r="B75" s="123" t="s">
        <v>190</v>
      </c>
      <c r="C75" s="190" t="s">
        <v>191</v>
      </c>
      <c r="D75" s="199" t="s">
        <v>189</v>
      </c>
      <c r="E75" s="200"/>
      <c r="F75" s="201"/>
      <c r="G75" s="202">
        <f t="shared" si="162"/>
        <v>0</v>
      </c>
      <c r="H75" s="200"/>
      <c r="I75" s="201"/>
      <c r="J75" s="202">
        <f t="shared" si="163"/>
        <v>0</v>
      </c>
      <c r="K75" s="126"/>
      <c r="L75" s="201"/>
      <c r="M75" s="128">
        <f t="shared" si="164"/>
        <v>0</v>
      </c>
      <c r="N75" s="126"/>
      <c r="O75" s="201"/>
      <c r="P75" s="128">
        <f t="shared" si="165"/>
        <v>0</v>
      </c>
      <c r="Q75" s="126"/>
      <c r="R75" s="201"/>
      <c r="S75" s="128">
        <f t="shared" si="166"/>
        <v>0</v>
      </c>
      <c r="T75" s="126"/>
      <c r="U75" s="201"/>
      <c r="V75" s="128">
        <f t="shared" si="167"/>
        <v>0</v>
      </c>
      <c r="W75" s="129">
        <f t="shared" si="168"/>
        <v>0</v>
      </c>
      <c r="X75" s="130">
        <f t="shared" si="169"/>
        <v>0</v>
      </c>
      <c r="Y75" s="130">
        <f t="shared" si="160"/>
        <v>0</v>
      </c>
      <c r="Z75" s="131" t="e">
        <f t="shared" si="161"/>
        <v>#DIV/0!</v>
      </c>
      <c r="AA75" s="132"/>
      <c r="AB75" s="134"/>
      <c r="AC75" s="134"/>
      <c r="AD75" s="134"/>
      <c r="AE75" s="134"/>
      <c r="AF75" s="134"/>
      <c r="AG75" s="134"/>
    </row>
    <row r="76" spans="1:33" ht="30" customHeight="1" x14ac:dyDescent="0.3">
      <c r="A76" s="150" t="s">
        <v>82</v>
      </c>
      <c r="B76" s="136" t="s">
        <v>192</v>
      </c>
      <c r="C76" s="166" t="s">
        <v>191</v>
      </c>
      <c r="D76" s="199" t="s">
        <v>189</v>
      </c>
      <c r="E76" s="203"/>
      <c r="F76" s="204"/>
      <c r="G76" s="205">
        <f t="shared" si="162"/>
        <v>0</v>
      </c>
      <c r="H76" s="203"/>
      <c r="I76" s="204"/>
      <c r="J76" s="205">
        <f t="shared" si="163"/>
        <v>0</v>
      </c>
      <c r="K76" s="138"/>
      <c r="L76" s="204"/>
      <c r="M76" s="140">
        <f t="shared" si="164"/>
        <v>0</v>
      </c>
      <c r="N76" s="138"/>
      <c r="O76" s="204"/>
      <c r="P76" s="140">
        <f t="shared" si="165"/>
        <v>0</v>
      </c>
      <c r="Q76" s="138"/>
      <c r="R76" s="204"/>
      <c r="S76" s="140">
        <f t="shared" si="166"/>
        <v>0</v>
      </c>
      <c r="T76" s="138"/>
      <c r="U76" s="204"/>
      <c r="V76" s="140">
        <f t="shared" si="167"/>
        <v>0</v>
      </c>
      <c r="W76" s="141">
        <f t="shared" si="168"/>
        <v>0</v>
      </c>
      <c r="X76" s="130">
        <f t="shared" si="169"/>
        <v>0</v>
      </c>
      <c r="Y76" s="130">
        <f t="shared" si="160"/>
        <v>0</v>
      </c>
      <c r="Z76" s="131" t="e">
        <f t="shared" si="161"/>
        <v>#DIV/0!</v>
      </c>
      <c r="AA76" s="142"/>
      <c r="AB76" s="134"/>
      <c r="AC76" s="134"/>
      <c r="AD76" s="134"/>
      <c r="AE76" s="134"/>
      <c r="AF76" s="134"/>
      <c r="AG76" s="134"/>
    </row>
    <row r="77" spans="1:33" ht="30" customHeight="1" x14ac:dyDescent="0.3">
      <c r="A77" s="111" t="s">
        <v>79</v>
      </c>
      <c r="B77" s="158" t="s">
        <v>193</v>
      </c>
      <c r="C77" s="156" t="s">
        <v>194</v>
      </c>
      <c r="D77" s="144"/>
      <c r="E77" s="145">
        <f>SUM(E78:E83)</f>
        <v>48</v>
      </c>
      <c r="F77" s="146"/>
      <c r="G77" s="147">
        <f t="shared" ref="G77:H77" si="170">SUM(G78:G83)</f>
        <v>64000</v>
      </c>
      <c r="H77" s="145">
        <f t="shared" si="170"/>
        <v>48</v>
      </c>
      <c r="I77" s="146"/>
      <c r="J77" s="147">
        <f t="shared" ref="J77:K77" si="171">SUM(J78:J83)</f>
        <v>66095</v>
      </c>
      <c r="K77" s="145">
        <f t="shared" si="171"/>
        <v>0</v>
      </c>
      <c r="L77" s="146"/>
      <c r="M77" s="147">
        <f t="shared" ref="M77:N77" si="172">SUM(M78:M83)</f>
        <v>0</v>
      </c>
      <c r="N77" s="145">
        <f t="shared" si="172"/>
        <v>0</v>
      </c>
      <c r="O77" s="146"/>
      <c r="P77" s="147">
        <f t="shared" ref="P77:Q77" si="173">SUM(P78:P83)</f>
        <v>0</v>
      </c>
      <c r="Q77" s="145">
        <f t="shared" si="173"/>
        <v>0</v>
      </c>
      <c r="R77" s="146"/>
      <c r="S77" s="147">
        <f t="shared" ref="S77:T77" si="174">SUM(S78:S83)</f>
        <v>0</v>
      </c>
      <c r="T77" s="145">
        <f t="shared" si="174"/>
        <v>0</v>
      </c>
      <c r="U77" s="146"/>
      <c r="V77" s="147">
        <f t="shared" ref="V77:X77" si="175">SUM(V78:V83)</f>
        <v>0</v>
      </c>
      <c r="W77" s="147">
        <f t="shared" si="175"/>
        <v>64000</v>
      </c>
      <c r="X77" s="147">
        <f t="shared" si="175"/>
        <v>66095</v>
      </c>
      <c r="Y77" s="147">
        <f t="shared" si="160"/>
        <v>-2095</v>
      </c>
      <c r="Z77" s="147">
        <f t="shared" si="161"/>
        <v>-3.2734375000000003E-2</v>
      </c>
      <c r="AA77" s="149"/>
      <c r="AB77" s="121"/>
      <c r="AC77" s="121"/>
      <c r="AD77" s="121"/>
      <c r="AE77" s="121"/>
      <c r="AF77" s="121"/>
      <c r="AG77" s="121"/>
    </row>
    <row r="78" spans="1:33" ht="30" customHeight="1" x14ac:dyDescent="0.3">
      <c r="A78" s="122" t="s">
        <v>82</v>
      </c>
      <c r="B78" s="123" t="s">
        <v>195</v>
      </c>
      <c r="C78" s="206" t="s">
        <v>196</v>
      </c>
      <c r="D78" s="207" t="s">
        <v>197</v>
      </c>
      <c r="E78" s="126">
        <v>8</v>
      </c>
      <c r="F78" s="127">
        <v>1200</v>
      </c>
      <c r="G78" s="128">
        <f t="shared" ref="G78:G83" si="176">E78*F78</f>
        <v>9600</v>
      </c>
      <c r="H78" s="126">
        <v>8</v>
      </c>
      <c r="I78" s="127">
        <v>1461.88</v>
      </c>
      <c r="J78" s="128">
        <v>11695</v>
      </c>
      <c r="K78" s="126"/>
      <c r="L78" s="127"/>
      <c r="M78" s="128">
        <f t="shared" ref="M78:M83" si="177">K78*L78</f>
        <v>0</v>
      </c>
      <c r="N78" s="126"/>
      <c r="O78" s="127"/>
      <c r="P78" s="128">
        <f t="shared" ref="P78:P83" si="178">N78*O78</f>
        <v>0</v>
      </c>
      <c r="Q78" s="126"/>
      <c r="R78" s="127"/>
      <c r="S78" s="128">
        <f t="shared" ref="S78:S83" si="179">Q78*R78</f>
        <v>0</v>
      </c>
      <c r="T78" s="126"/>
      <c r="U78" s="127"/>
      <c r="V78" s="128">
        <f t="shared" ref="V78:V83" si="180">T78*U78</f>
        <v>0</v>
      </c>
      <c r="W78" s="129">
        <f t="shared" ref="W78:W83" si="181">G78+M78+S78</f>
        <v>9600</v>
      </c>
      <c r="X78" s="130">
        <f t="shared" ref="X78:X83" si="182">J78+P78+V78</f>
        <v>11695</v>
      </c>
      <c r="Y78" s="130">
        <f t="shared" si="160"/>
        <v>-2095</v>
      </c>
      <c r="Z78" s="131">
        <f t="shared" si="161"/>
        <v>-0.21822916666666667</v>
      </c>
      <c r="AA78" s="132"/>
      <c r="AB78" s="134"/>
      <c r="AC78" s="134"/>
      <c r="AD78" s="134"/>
      <c r="AE78" s="134"/>
      <c r="AF78" s="134"/>
      <c r="AG78" s="134"/>
    </row>
    <row r="79" spans="1:33" ht="30" customHeight="1" x14ac:dyDescent="0.3">
      <c r="A79" s="122" t="s">
        <v>82</v>
      </c>
      <c r="B79" s="123" t="s">
        <v>198</v>
      </c>
      <c r="C79" s="206" t="s">
        <v>199</v>
      </c>
      <c r="D79" s="207" t="s">
        <v>197</v>
      </c>
      <c r="E79" s="126">
        <v>8</v>
      </c>
      <c r="F79" s="127">
        <v>800</v>
      </c>
      <c r="G79" s="128">
        <f t="shared" si="176"/>
        <v>6400</v>
      </c>
      <c r="H79" s="126">
        <v>8</v>
      </c>
      <c r="I79" s="127">
        <v>800</v>
      </c>
      <c r="J79" s="128">
        <f t="shared" ref="J79:J83" si="183">H79*I79</f>
        <v>6400</v>
      </c>
      <c r="K79" s="126"/>
      <c r="L79" s="127"/>
      <c r="M79" s="128">
        <f t="shared" si="177"/>
        <v>0</v>
      </c>
      <c r="N79" s="126"/>
      <c r="O79" s="127"/>
      <c r="P79" s="128">
        <f t="shared" si="178"/>
        <v>0</v>
      </c>
      <c r="Q79" s="126"/>
      <c r="R79" s="127"/>
      <c r="S79" s="128">
        <f t="shared" si="179"/>
        <v>0</v>
      </c>
      <c r="T79" s="126"/>
      <c r="U79" s="127"/>
      <c r="V79" s="128">
        <f t="shared" si="180"/>
        <v>0</v>
      </c>
      <c r="W79" s="129">
        <f t="shared" si="181"/>
        <v>6400</v>
      </c>
      <c r="X79" s="130">
        <f t="shared" si="182"/>
        <v>6400</v>
      </c>
      <c r="Y79" s="130">
        <f t="shared" si="160"/>
        <v>0</v>
      </c>
      <c r="Z79" s="131">
        <f t="shared" si="161"/>
        <v>0</v>
      </c>
      <c r="AA79" s="132"/>
      <c r="AB79" s="134"/>
      <c r="AC79" s="134"/>
      <c r="AD79" s="134"/>
      <c r="AE79" s="134"/>
      <c r="AF79" s="134"/>
      <c r="AG79" s="134"/>
    </row>
    <row r="80" spans="1:33" ht="30" customHeight="1" x14ac:dyDescent="0.3">
      <c r="A80" s="122" t="s">
        <v>82</v>
      </c>
      <c r="B80" s="123" t="s">
        <v>200</v>
      </c>
      <c r="C80" s="208" t="s">
        <v>201</v>
      </c>
      <c r="D80" s="207" t="s">
        <v>197</v>
      </c>
      <c r="E80" s="138">
        <v>8</v>
      </c>
      <c r="F80" s="139">
        <v>600</v>
      </c>
      <c r="G80" s="128">
        <f t="shared" si="176"/>
        <v>4800</v>
      </c>
      <c r="H80" s="126">
        <v>8</v>
      </c>
      <c r="I80" s="127">
        <v>600</v>
      </c>
      <c r="J80" s="128">
        <f t="shared" si="183"/>
        <v>4800</v>
      </c>
      <c r="K80" s="126"/>
      <c r="L80" s="127"/>
      <c r="M80" s="128">
        <f t="shared" si="177"/>
        <v>0</v>
      </c>
      <c r="N80" s="126"/>
      <c r="O80" s="127"/>
      <c r="P80" s="128">
        <f t="shared" si="178"/>
        <v>0</v>
      </c>
      <c r="Q80" s="126"/>
      <c r="R80" s="127"/>
      <c r="S80" s="128">
        <f t="shared" si="179"/>
        <v>0</v>
      </c>
      <c r="T80" s="126"/>
      <c r="U80" s="127"/>
      <c r="V80" s="128">
        <f t="shared" si="180"/>
        <v>0</v>
      </c>
      <c r="W80" s="129">
        <f t="shared" si="181"/>
        <v>4800</v>
      </c>
      <c r="X80" s="130">
        <f t="shared" si="182"/>
        <v>4800</v>
      </c>
      <c r="Y80" s="130">
        <f t="shared" si="160"/>
        <v>0</v>
      </c>
      <c r="Z80" s="131">
        <f t="shared" si="161"/>
        <v>0</v>
      </c>
      <c r="AA80" s="132"/>
      <c r="AB80" s="134"/>
      <c r="AC80" s="134"/>
      <c r="AD80" s="134"/>
      <c r="AE80" s="134"/>
      <c r="AF80" s="134"/>
      <c r="AG80" s="134"/>
    </row>
    <row r="81" spans="1:33" ht="30" customHeight="1" x14ac:dyDescent="0.3">
      <c r="A81" s="122" t="s">
        <v>82</v>
      </c>
      <c r="B81" s="123" t="s">
        <v>202</v>
      </c>
      <c r="C81" s="209" t="s">
        <v>203</v>
      </c>
      <c r="D81" s="207" t="s">
        <v>197</v>
      </c>
      <c r="E81" s="138">
        <v>8</v>
      </c>
      <c r="F81" s="139">
        <v>2000</v>
      </c>
      <c r="G81" s="128">
        <f t="shared" si="176"/>
        <v>16000</v>
      </c>
      <c r="H81" s="126">
        <v>8</v>
      </c>
      <c r="I81" s="127">
        <v>2000</v>
      </c>
      <c r="J81" s="128">
        <f t="shared" si="183"/>
        <v>16000</v>
      </c>
      <c r="K81" s="126"/>
      <c r="L81" s="127"/>
      <c r="M81" s="128">
        <f t="shared" si="177"/>
        <v>0</v>
      </c>
      <c r="N81" s="126"/>
      <c r="O81" s="127"/>
      <c r="P81" s="128">
        <f t="shared" si="178"/>
        <v>0</v>
      </c>
      <c r="Q81" s="126"/>
      <c r="R81" s="127"/>
      <c r="S81" s="128">
        <f t="shared" si="179"/>
        <v>0</v>
      </c>
      <c r="T81" s="126"/>
      <c r="U81" s="127"/>
      <c r="V81" s="128">
        <f t="shared" si="180"/>
        <v>0</v>
      </c>
      <c r="W81" s="129">
        <f t="shared" si="181"/>
        <v>16000</v>
      </c>
      <c r="X81" s="130">
        <f t="shared" si="182"/>
        <v>16000</v>
      </c>
      <c r="Y81" s="130">
        <f t="shared" si="160"/>
        <v>0</v>
      </c>
      <c r="Z81" s="131">
        <f t="shared" si="161"/>
        <v>0</v>
      </c>
      <c r="AA81" s="132"/>
      <c r="AB81" s="134"/>
      <c r="AC81" s="134"/>
      <c r="AD81" s="134"/>
      <c r="AE81" s="134"/>
      <c r="AF81" s="134"/>
      <c r="AG81" s="134"/>
    </row>
    <row r="82" spans="1:33" ht="30" customHeight="1" x14ac:dyDescent="0.3">
      <c r="A82" s="122" t="s">
        <v>82</v>
      </c>
      <c r="B82" s="123" t="s">
        <v>204</v>
      </c>
      <c r="C82" s="208" t="s">
        <v>205</v>
      </c>
      <c r="D82" s="207" t="s">
        <v>197</v>
      </c>
      <c r="E82" s="126">
        <v>8</v>
      </c>
      <c r="F82" s="127">
        <v>1000</v>
      </c>
      <c r="G82" s="128">
        <f t="shared" si="176"/>
        <v>8000</v>
      </c>
      <c r="H82" s="126">
        <v>8</v>
      </c>
      <c r="I82" s="127">
        <v>1000</v>
      </c>
      <c r="J82" s="128">
        <f t="shared" si="183"/>
        <v>8000</v>
      </c>
      <c r="K82" s="126"/>
      <c r="L82" s="127"/>
      <c r="M82" s="128">
        <f t="shared" si="177"/>
        <v>0</v>
      </c>
      <c r="N82" s="126"/>
      <c r="O82" s="127"/>
      <c r="P82" s="128">
        <f t="shared" si="178"/>
        <v>0</v>
      </c>
      <c r="Q82" s="126"/>
      <c r="R82" s="127"/>
      <c r="S82" s="128">
        <f t="shared" si="179"/>
        <v>0</v>
      </c>
      <c r="T82" s="126"/>
      <c r="U82" s="127"/>
      <c r="V82" s="128">
        <f t="shared" si="180"/>
        <v>0</v>
      </c>
      <c r="W82" s="129">
        <f t="shared" si="181"/>
        <v>8000</v>
      </c>
      <c r="X82" s="130">
        <f t="shared" si="182"/>
        <v>8000</v>
      </c>
      <c r="Y82" s="130">
        <f t="shared" si="160"/>
        <v>0</v>
      </c>
      <c r="Z82" s="131">
        <f t="shared" si="161"/>
        <v>0</v>
      </c>
      <c r="AA82" s="132"/>
      <c r="AB82" s="134"/>
      <c r="AC82" s="134"/>
      <c r="AD82" s="134"/>
      <c r="AE82" s="134"/>
      <c r="AF82" s="134"/>
      <c r="AG82" s="134"/>
    </row>
    <row r="83" spans="1:33" ht="30" customHeight="1" x14ac:dyDescent="0.3">
      <c r="A83" s="135" t="s">
        <v>82</v>
      </c>
      <c r="B83" s="123" t="s">
        <v>206</v>
      </c>
      <c r="C83" s="208" t="s">
        <v>207</v>
      </c>
      <c r="D83" s="207" t="s">
        <v>197</v>
      </c>
      <c r="E83" s="126">
        <v>8</v>
      </c>
      <c r="F83" s="127">
        <v>2400</v>
      </c>
      <c r="G83" s="140">
        <f t="shared" si="176"/>
        <v>19200</v>
      </c>
      <c r="H83" s="138">
        <v>8</v>
      </c>
      <c r="I83" s="139">
        <v>2400</v>
      </c>
      <c r="J83" s="140">
        <f t="shared" si="183"/>
        <v>19200</v>
      </c>
      <c r="K83" s="138"/>
      <c r="L83" s="139"/>
      <c r="M83" s="140">
        <f t="shared" si="177"/>
        <v>0</v>
      </c>
      <c r="N83" s="138"/>
      <c r="O83" s="139"/>
      <c r="P83" s="140">
        <f t="shared" si="178"/>
        <v>0</v>
      </c>
      <c r="Q83" s="138"/>
      <c r="R83" s="139"/>
      <c r="S83" s="140">
        <f t="shared" si="179"/>
        <v>0</v>
      </c>
      <c r="T83" s="138"/>
      <c r="U83" s="139"/>
      <c r="V83" s="140">
        <f t="shared" si="180"/>
        <v>0</v>
      </c>
      <c r="W83" s="141">
        <f t="shared" si="181"/>
        <v>19200</v>
      </c>
      <c r="X83" s="130">
        <f t="shared" si="182"/>
        <v>19200</v>
      </c>
      <c r="Y83" s="130">
        <f t="shared" si="160"/>
        <v>0</v>
      </c>
      <c r="Z83" s="131">
        <f t="shared" si="161"/>
        <v>0</v>
      </c>
      <c r="AA83" s="142"/>
      <c r="AB83" s="134"/>
      <c r="AC83" s="134"/>
      <c r="AD83" s="134"/>
      <c r="AE83" s="134"/>
      <c r="AF83" s="134"/>
      <c r="AG83" s="134"/>
    </row>
    <row r="84" spans="1:33" ht="30" customHeight="1" x14ac:dyDescent="0.3">
      <c r="A84" s="111" t="s">
        <v>79</v>
      </c>
      <c r="B84" s="158" t="s">
        <v>208</v>
      </c>
      <c r="C84" s="156" t="s">
        <v>209</v>
      </c>
      <c r="D84" s="144"/>
      <c r="E84" s="145">
        <f>SUM(E85:E87)</f>
        <v>0</v>
      </c>
      <c r="F84" s="146"/>
      <c r="G84" s="147">
        <f t="shared" ref="G84:H84" si="184">SUM(G85:G87)</f>
        <v>0</v>
      </c>
      <c r="H84" s="145">
        <f t="shared" si="184"/>
        <v>0</v>
      </c>
      <c r="I84" s="146"/>
      <c r="J84" s="147">
        <f t="shared" ref="J84:K84" si="185">SUM(J85:J87)</f>
        <v>0</v>
      </c>
      <c r="K84" s="145">
        <f t="shared" si="185"/>
        <v>0</v>
      </c>
      <c r="L84" s="146"/>
      <c r="M84" s="147">
        <f t="shared" ref="M84:N84" si="186">SUM(M85:M87)</f>
        <v>0</v>
      </c>
      <c r="N84" s="145">
        <f t="shared" si="186"/>
        <v>0</v>
      </c>
      <c r="O84" s="146"/>
      <c r="P84" s="147">
        <f t="shared" ref="P84:Q84" si="187">SUM(P85:P87)</f>
        <v>0</v>
      </c>
      <c r="Q84" s="145">
        <f t="shared" si="187"/>
        <v>0</v>
      </c>
      <c r="R84" s="146"/>
      <c r="S84" s="147">
        <f t="shared" ref="S84:T84" si="188">SUM(S85:S87)</f>
        <v>0</v>
      </c>
      <c r="T84" s="145">
        <f t="shared" si="188"/>
        <v>0</v>
      </c>
      <c r="U84" s="146"/>
      <c r="V84" s="147">
        <f t="shared" ref="V84:X84" si="189">SUM(V85:V87)</f>
        <v>0</v>
      </c>
      <c r="W84" s="147">
        <f t="shared" si="189"/>
        <v>0</v>
      </c>
      <c r="X84" s="147">
        <f t="shared" si="189"/>
        <v>0</v>
      </c>
      <c r="Y84" s="147">
        <f t="shared" si="160"/>
        <v>0</v>
      </c>
      <c r="Z84" s="147" t="e">
        <f t="shared" si="161"/>
        <v>#DIV/0!</v>
      </c>
      <c r="AA84" s="149"/>
      <c r="AB84" s="121"/>
      <c r="AC84" s="121"/>
      <c r="AD84" s="121"/>
      <c r="AE84" s="121"/>
      <c r="AF84" s="121"/>
      <c r="AG84" s="121"/>
    </row>
    <row r="85" spans="1:33" ht="30" customHeight="1" x14ac:dyDescent="0.3">
      <c r="A85" s="122" t="s">
        <v>82</v>
      </c>
      <c r="B85" s="123" t="s">
        <v>210</v>
      </c>
      <c r="C85" s="206" t="s">
        <v>211</v>
      </c>
      <c r="D85" s="207" t="s">
        <v>212</v>
      </c>
      <c r="E85" s="126"/>
      <c r="F85" s="127"/>
      <c r="G85" s="128">
        <f t="shared" ref="G85:G87" si="190">E85*F85</f>
        <v>0</v>
      </c>
      <c r="H85" s="126"/>
      <c r="I85" s="127"/>
      <c r="J85" s="128">
        <f t="shared" ref="J85:J87" si="191">H85*I85</f>
        <v>0</v>
      </c>
      <c r="K85" s="126"/>
      <c r="L85" s="127"/>
      <c r="M85" s="128">
        <f t="shared" ref="M85:M87" si="192">K85*L85</f>
        <v>0</v>
      </c>
      <c r="N85" s="126"/>
      <c r="O85" s="127"/>
      <c r="P85" s="128">
        <f t="shared" ref="P85:P87" si="193">N85*O85</f>
        <v>0</v>
      </c>
      <c r="Q85" s="126"/>
      <c r="R85" s="127"/>
      <c r="S85" s="128">
        <f t="shared" ref="S85:S87" si="194">Q85*R85</f>
        <v>0</v>
      </c>
      <c r="T85" s="126"/>
      <c r="U85" s="127"/>
      <c r="V85" s="128">
        <f t="shared" ref="V85:V87" si="195">T85*U85</f>
        <v>0</v>
      </c>
      <c r="W85" s="129">
        <f t="shared" ref="W85:W87" si="196">G85+M85+S85</f>
        <v>0</v>
      </c>
      <c r="X85" s="130">
        <f t="shared" ref="X85:X87" si="197">J85+P85+V85</f>
        <v>0</v>
      </c>
      <c r="Y85" s="130">
        <f t="shared" si="160"/>
        <v>0</v>
      </c>
      <c r="Z85" s="131" t="e">
        <f t="shared" si="161"/>
        <v>#DIV/0!</v>
      </c>
      <c r="AA85" s="132"/>
      <c r="AB85" s="134"/>
      <c r="AC85" s="134"/>
      <c r="AD85" s="134"/>
      <c r="AE85" s="134"/>
      <c r="AF85" s="134"/>
      <c r="AG85" s="134"/>
    </row>
    <row r="86" spans="1:33" ht="30" customHeight="1" x14ac:dyDescent="0.3">
      <c r="A86" s="122" t="s">
        <v>82</v>
      </c>
      <c r="B86" s="123" t="s">
        <v>213</v>
      </c>
      <c r="C86" s="206" t="s">
        <v>214</v>
      </c>
      <c r="D86" s="207" t="s">
        <v>212</v>
      </c>
      <c r="E86" s="126"/>
      <c r="F86" s="127"/>
      <c r="G86" s="128">
        <f t="shared" si="190"/>
        <v>0</v>
      </c>
      <c r="H86" s="126"/>
      <c r="I86" s="127"/>
      <c r="J86" s="128">
        <f t="shared" si="191"/>
        <v>0</v>
      </c>
      <c r="K86" s="126"/>
      <c r="L86" s="127"/>
      <c r="M86" s="128">
        <f t="shared" si="192"/>
        <v>0</v>
      </c>
      <c r="N86" s="126"/>
      <c r="O86" s="127"/>
      <c r="P86" s="128">
        <f t="shared" si="193"/>
        <v>0</v>
      </c>
      <c r="Q86" s="126"/>
      <c r="R86" s="127"/>
      <c r="S86" s="128">
        <f t="shared" si="194"/>
        <v>0</v>
      </c>
      <c r="T86" s="126"/>
      <c r="U86" s="127"/>
      <c r="V86" s="128">
        <f t="shared" si="195"/>
        <v>0</v>
      </c>
      <c r="W86" s="129">
        <f t="shared" si="196"/>
        <v>0</v>
      </c>
      <c r="X86" s="130">
        <f t="shared" si="197"/>
        <v>0</v>
      </c>
      <c r="Y86" s="130">
        <f t="shared" si="160"/>
        <v>0</v>
      </c>
      <c r="Z86" s="131" t="e">
        <f t="shared" si="161"/>
        <v>#DIV/0!</v>
      </c>
      <c r="AA86" s="132"/>
      <c r="AB86" s="134"/>
      <c r="AC86" s="134"/>
      <c r="AD86" s="134"/>
      <c r="AE86" s="134"/>
      <c r="AF86" s="134"/>
      <c r="AG86" s="134"/>
    </row>
    <row r="87" spans="1:33" ht="30" customHeight="1" x14ac:dyDescent="0.3">
      <c r="A87" s="135" t="s">
        <v>82</v>
      </c>
      <c r="B87" s="157" t="s">
        <v>215</v>
      </c>
      <c r="C87" s="208" t="s">
        <v>216</v>
      </c>
      <c r="D87" s="210" t="s">
        <v>212</v>
      </c>
      <c r="E87" s="138"/>
      <c r="F87" s="139"/>
      <c r="G87" s="140">
        <f t="shared" si="190"/>
        <v>0</v>
      </c>
      <c r="H87" s="138"/>
      <c r="I87" s="139"/>
      <c r="J87" s="140">
        <f t="shared" si="191"/>
        <v>0</v>
      </c>
      <c r="K87" s="138"/>
      <c r="L87" s="139"/>
      <c r="M87" s="140">
        <f t="shared" si="192"/>
        <v>0</v>
      </c>
      <c r="N87" s="138"/>
      <c r="O87" s="139"/>
      <c r="P87" s="140">
        <f t="shared" si="193"/>
        <v>0</v>
      </c>
      <c r="Q87" s="138"/>
      <c r="R87" s="139"/>
      <c r="S87" s="140">
        <f t="shared" si="194"/>
        <v>0</v>
      </c>
      <c r="T87" s="138"/>
      <c r="U87" s="139"/>
      <c r="V87" s="140">
        <f t="shared" si="195"/>
        <v>0</v>
      </c>
      <c r="W87" s="141">
        <f t="shared" si="196"/>
        <v>0</v>
      </c>
      <c r="X87" s="130">
        <f t="shared" si="197"/>
        <v>0</v>
      </c>
      <c r="Y87" s="130">
        <f t="shared" si="160"/>
        <v>0</v>
      </c>
      <c r="Z87" s="131" t="e">
        <f t="shared" si="161"/>
        <v>#DIV/0!</v>
      </c>
      <c r="AA87" s="142"/>
      <c r="AB87" s="134"/>
      <c r="AC87" s="134"/>
      <c r="AD87" s="134"/>
      <c r="AE87" s="134"/>
      <c r="AF87" s="134"/>
      <c r="AG87" s="134"/>
    </row>
    <row r="88" spans="1:33" ht="30" customHeight="1" x14ac:dyDescent="0.3">
      <c r="A88" s="111" t="s">
        <v>79</v>
      </c>
      <c r="B88" s="158" t="s">
        <v>217</v>
      </c>
      <c r="C88" s="156" t="s">
        <v>218</v>
      </c>
      <c r="D88" s="144"/>
      <c r="E88" s="145">
        <f>SUM(E89:E91)</f>
        <v>0</v>
      </c>
      <c r="F88" s="146"/>
      <c r="G88" s="147">
        <f t="shared" ref="G88:H88" si="198">SUM(G89:G91)</f>
        <v>0</v>
      </c>
      <c r="H88" s="145">
        <f t="shared" si="198"/>
        <v>0</v>
      </c>
      <c r="I88" s="146"/>
      <c r="J88" s="147">
        <f t="shared" ref="J88:K88" si="199">SUM(J89:J91)</f>
        <v>0</v>
      </c>
      <c r="K88" s="145">
        <f t="shared" si="199"/>
        <v>0</v>
      </c>
      <c r="L88" s="146"/>
      <c r="M88" s="147">
        <f t="shared" ref="M88:N88" si="200">SUM(M89:M91)</f>
        <v>0</v>
      </c>
      <c r="N88" s="145">
        <f t="shared" si="200"/>
        <v>0</v>
      </c>
      <c r="O88" s="146"/>
      <c r="P88" s="147">
        <f t="shared" ref="P88:Q88" si="201">SUM(P89:P91)</f>
        <v>0</v>
      </c>
      <c r="Q88" s="145">
        <f t="shared" si="201"/>
        <v>0</v>
      </c>
      <c r="R88" s="146"/>
      <c r="S88" s="147">
        <f t="shared" ref="S88:T88" si="202">SUM(S89:S91)</f>
        <v>0</v>
      </c>
      <c r="T88" s="145">
        <f t="shared" si="202"/>
        <v>0</v>
      </c>
      <c r="U88" s="146"/>
      <c r="V88" s="147">
        <f t="shared" ref="V88:X88" si="203">SUM(V89:V91)</f>
        <v>0</v>
      </c>
      <c r="W88" s="147">
        <f t="shared" si="203"/>
        <v>0</v>
      </c>
      <c r="X88" s="147">
        <f t="shared" si="203"/>
        <v>0</v>
      </c>
      <c r="Y88" s="147">
        <f t="shared" si="160"/>
        <v>0</v>
      </c>
      <c r="Z88" s="147" t="e">
        <f t="shared" si="161"/>
        <v>#DIV/0!</v>
      </c>
      <c r="AA88" s="149"/>
      <c r="AB88" s="121"/>
      <c r="AC88" s="121"/>
      <c r="AD88" s="121"/>
      <c r="AE88" s="121"/>
      <c r="AF88" s="121"/>
      <c r="AG88" s="121"/>
    </row>
    <row r="89" spans="1:33" ht="30" customHeight="1" x14ac:dyDescent="0.3">
      <c r="A89" s="122" t="s">
        <v>82</v>
      </c>
      <c r="B89" s="123" t="s">
        <v>219</v>
      </c>
      <c r="C89" s="190" t="s">
        <v>220</v>
      </c>
      <c r="D89" s="207" t="s">
        <v>132</v>
      </c>
      <c r="E89" s="126"/>
      <c r="F89" s="127"/>
      <c r="G89" s="128">
        <f t="shared" ref="G89:G91" si="204">E89*F89</f>
        <v>0</v>
      </c>
      <c r="H89" s="126"/>
      <c r="I89" s="127"/>
      <c r="J89" s="128">
        <f t="shared" ref="J89:J91" si="205">H89*I89</f>
        <v>0</v>
      </c>
      <c r="K89" s="126"/>
      <c r="L89" s="127"/>
      <c r="M89" s="128">
        <f t="shared" ref="M89:M91" si="206">K89*L89</f>
        <v>0</v>
      </c>
      <c r="N89" s="126"/>
      <c r="O89" s="127"/>
      <c r="P89" s="128">
        <f t="shared" ref="P89:P91" si="207">N89*O89</f>
        <v>0</v>
      </c>
      <c r="Q89" s="126"/>
      <c r="R89" s="127"/>
      <c r="S89" s="128">
        <f t="shared" ref="S89:S91" si="208">Q89*R89</f>
        <v>0</v>
      </c>
      <c r="T89" s="126"/>
      <c r="U89" s="127"/>
      <c r="V89" s="128">
        <f t="shared" ref="V89:V91" si="209">T89*U89</f>
        <v>0</v>
      </c>
      <c r="W89" s="129">
        <f t="shared" ref="W89:W91" si="210">G89+M89+S89</f>
        <v>0</v>
      </c>
      <c r="X89" s="130">
        <f t="shared" ref="X89:X91" si="211">J89+P89+V89</f>
        <v>0</v>
      </c>
      <c r="Y89" s="130">
        <f t="shared" si="160"/>
        <v>0</v>
      </c>
      <c r="Z89" s="131" t="e">
        <f t="shared" si="161"/>
        <v>#DIV/0!</v>
      </c>
      <c r="AA89" s="132"/>
      <c r="AB89" s="134"/>
      <c r="AC89" s="134"/>
      <c r="AD89" s="134"/>
      <c r="AE89" s="134"/>
      <c r="AF89" s="134"/>
      <c r="AG89" s="134"/>
    </row>
    <row r="90" spans="1:33" ht="30" customHeight="1" x14ac:dyDescent="0.3">
      <c r="A90" s="122" t="s">
        <v>82</v>
      </c>
      <c r="B90" s="123" t="s">
        <v>221</v>
      </c>
      <c r="C90" s="190" t="s">
        <v>220</v>
      </c>
      <c r="D90" s="207" t="s">
        <v>132</v>
      </c>
      <c r="E90" s="126"/>
      <c r="F90" s="127"/>
      <c r="G90" s="128">
        <f t="shared" si="204"/>
        <v>0</v>
      </c>
      <c r="H90" s="126"/>
      <c r="I90" s="127"/>
      <c r="J90" s="128">
        <f t="shared" si="205"/>
        <v>0</v>
      </c>
      <c r="K90" s="126"/>
      <c r="L90" s="127"/>
      <c r="M90" s="128">
        <f t="shared" si="206"/>
        <v>0</v>
      </c>
      <c r="N90" s="126"/>
      <c r="O90" s="127"/>
      <c r="P90" s="128">
        <f t="shared" si="207"/>
        <v>0</v>
      </c>
      <c r="Q90" s="126"/>
      <c r="R90" s="127"/>
      <c r="S90" s="128">
        <f t="shared" si="208"/>
        <v>0</v>
      </c>
      <c r="T90" s="126"/>
      <c r="U90" s="127"/>
      <c r="V90" s="128">
        <f t="shared" si="209"/>
        <v>0</v>
      </c>
      <c r="W90" s="129">
        <f t="shared" si="210"/>
        <v>0</v>
      </c>
      <c r="X90" s="130">
        <f t="shared" si="211"/>
        <v>0</v>
      </c>
      <c r="Y90" s="130">
        <f t="shared" si="160"/>
        <v>0</v>
      </c>
      <c r="Z90" s="131" t="e">
        <f t="shared" si="161"/>
        <v>#DIV/0!</v>
      </c>
      <c r="AA90" s="132"/>
      <c r="AB90" s="134"/>
      <c r="AC90" s="134"/>
      <c r="AD90" s="134"/>
      <c r="AE90" s="134"/>
      <c r="AF90" s="134"/>
      <c r="AG90" s="134"/>
    </row>
    <row r="91" spans="1:33" ht="30" customHeight="1" x14ac:dyDescent="0.3">
      <c r="A91" s="135" t="s">
        <v>82</v>
      </c>
      <c r="B91" s="136" t="s">
        <v>222</v>
      </c>
      <c r="C91" s="166" t="s">
        <v>220</v>
      </c>
      <c r="D91" s="210" t="s">
        <v>132</v>
      </c>
      <c r="E91" s="138"/>
      <c r="F91" s="139"/>
      <c r="G91" s="140">
        <f t="shared" si="204"/>
        <v>0</v>
      </c>
      <c r="H91" s="138"/>
      <c r="I91" s="139"/>
      <c r="J91" s="140">
        <f t="shared" si="205"/>
        <v>0</v>
      </c>
      <c r="K91" s="138"/>
      <c r="L91" s="139"/>
      <c r="M91" s="140">
        <f t="shared" si="206"/>
        <v>0</v>
      </c>
      <c r="N91" s="138"/>
      <c r="O91" s="139"/>
      <c r="P91" s="140">
        <f t="shared" si="207"/>
        <v>0</v>
      </c>
      <c r="Q91" s="138"/>
      <c r="R91" s="139"/>
      <c r="S91" s="140">
        <f t="shared" si="208"/>
        <v>0</v>
      </c>
      <c r="T91" s="138"/>
      <c r="U91" s="139"/>
      <c r="V91" s="140">
        <f t="shared" si="209"/>
        <v>0</v>
      </c>
      <c r="W91" s="141">
        <f t="shared" si="210"/>
        <v>0</v>
      </c>
      <c r="X91" s="130">
        <f t="shared" si="211"/>
        <v>0</v>
      </c>
      <c r="Y91" s="130">
        <f t="shared" si="160"/>
        <v>0</v>
      </c>
      <c r="Z91" s="131" t="e">
        <f t="shared" si="161"/>
        <v>#DIV/0!</v>
      </c>
      <c r="AA91" s="142"/>
      <c r="AB91" s="134"/>
      <c r="AC91" s="134"/>
      <c r="AD91" s="134"/>
      <c r="AE91" s="134"/>
      <c r="AF91" s="134"/>
      <c r="AG91" s="134"/>
    </row>
    <row r="92" spans="1:33" ht="30" customHeight="1" x14ac:dyDescent="0.3">
      <c r="A92" s="111" t="s">
        <v>79</v>
      </c>
      <c r="B92" s="158" t="s">
        <v>223</v>
      </c>
      <c r="C92" s="156" t="s">
        <v>224</v>
      </c>
      <c r="D92" s="144"/>
      <c r="E92" s="145">
        <f>SUM(E93:E95)</f>
        <v>0</v>
      </c>
      <c r="F92" s="146"/>
      <c r="G92" s="147">
        <f t="shared" ref="G92:H92" si="212">SUM(G93:G95)</f>
        <v>0</v>
      </c>
      <c r="H92" s="145">
        <f t="shared" si="212"/>
        <v>0</v>
      </c>
      <c r="I92" s="146"/>
      <c r="J92" s="147">
        <f t="shared" ref="J92:K92" si="213">SUM(J93:J95)</f>
        <v>0</v>
      </c>
      <c r="K92" s="145">
        <f t="shared" si="213"/>
        <v>0</v>
      </c>
      <c r="L92" s="146"/>
      <c r="M92" s="147">
        <f t="shared" ref="M92:N92" si="214">SUM(M93:M95)</f>
        <v>0</v>
      </c>
      <c r="N92" s="145">
        <f t="shared" si="214"/>
        <v>0</v>
      </c>
      <c r="O92" s="146"/>
      <c r="P92" s="147">
        <f t="shared" ref="P92:Q92" si="215">SUM(P93:P95)</f>
        <v>0</v>
      </c>
      <c r="Q92" s="145">
        <f t="shared" si="215"/>
        <v>0</v>
      </c>
      <c r="R92" s="146"/>
      <c r="S92" s="147">
        <f t="shared" ref="S92:T92" si="216">SUM(S93:S95)</f>
        <v>0</v>
      </c>
      <c r="T92" s="145">
        <f t="shared" si="216"/>
        <v>0</v>
      </c>
      <c r="U92" s="146"/>
      <c r="V92" s="147">
        <f t="shared" ref="V92:X92" si="217">SUM(V93:V95)</f>
        <v>0</v>
      </c>
      <c r="W92" s="147">
        <f t="shared" si="217"/>
        <v>0</v>
      </c>
      <c r="X92" s="147">
        <f t="shared" si="217"/>
        <v>0</v>
      </c>
      <c r="Y92" s="147">
        <f t="shared" si="160"/>
        <v>0</v>
      </c>
      <c r="Z92" s="147" t="e">
        <f t="shared" si="161"/>
        <v>#DIV/0!</v>
      </c>
      <c r="AA92" s="149"/>
      <c r="AB92" s="121"/>
      <c r="AC92" s="121"/>
      <c r="AD92" s="121"/>
      <c r="AE92" s="121"/>
      <c r="AF92" s="121"/>
      <c r="AG92" s="121"/>
    </row>
    <row r="93" spans="1:33" ht="30" customHeight="1" x14ac:dyDescent="0.3">
      <c r="A93" s="122" t="s">
        <v>82</v>
      </c>
      <c r="B93" s="123" t="s">
        <v>225</v>
      </c>
      <c r="C93" s="190" t="s">
        <v>220</v>
      </c>
      <c r="D93" s="207" t="s">
        <v>132</v>
      </c>
      <c r="E93" s="126"/>
      <c r="F93" s="127"/>
      <c r="G93" s="128">
        <f t="shared" ref="G93:G95" si="218">E93*F93</f>
        <v>0</v>
      </c>
      <c r="H93" s="126"/>
      <c r="I93" s="127"/>
      <c r="J93" s="128">
        <f t="shared" ref="J93:J95" si="219">H93*I93</f>
        <v>0</v>
      </c>
      <c r="K93" s="126"/>
      <c r="L93" s="127"/>
      <c r="M93" s="128">
        <f t="shared" ref="M93:M95" si="220">K93*L93</f>
        <v>0</v>
      </c>
      <c r="N93" s="126"/>
      <c r="O93" s="127"/>
      <c r="P93" s="128">
        <f t="shared" ref="P93:P95" si="221">N93*O93</f>
        <v>0</v>
      </c>
      <c r="Q93" s="126"/>
      <c r="R93" s="127"/>
      <c r="S93" s="128">
        <f t="shared" ref="S93:S95" si="222">Q93*R93</f>
        <v>0</v>
      </c>
      <c r="T93" s="126"/>
      <c r="U93" s="127"/>
      <c r="V93" s="128">
        <f t="shared" ref="V93:V95" si="223">T93*U93</f>
        <v>0</v>
      </c>
      <c r="W93" s="129">
        <f t="shared" ref="W93:W95" si="224">G93+M93+S93</f>
        <v>0</v>
      </c>
      <c r="X93" s="130">
        <f t="shared" ref="X93:X95" si="225">J93+P93+V93</f>
        <v>0</v>
      </c>
      <c r="Y93" s="130">
        <f t="shared" si="160"/>
        <v>0</v>
      </c>
      <c r="Z93" s="131" t="e">
        <f t="shared" si="161"/>
        <v>#DIV/0!</v>
      </c>
      <c r="AA93" s="132"/>
      <c r="AB93" s="134"/>
      <c r="AC93" s="134"/>
      <c r="AD93" s="134"/>
      <c r="AE93" s="134"/>
      <c r="AF93" s="134"/>
      <c r="AG93" s="134"/>
    </row>
    <row r="94" spans="1:33" ht="30" customHeight="1" x14ac:dyDescent="0.3">
      <c r="A94" s="122" t="s">
        <v>82</v>
      </c>
      <c r="B94" s="123" t="s">
        <v>226</v>
      </c>
      <c r="C94" s="190" t="s">
        <v>220</v>
      </c>
      <c r="D94" s="207" t="s">
        <v>132</v>
      </c>
      <c r="E94" s="126"/>
      <c r="F94" s="127"/>
      <c r="G94" s="128">
        <f t="shared" si="218"/>
        <v>0</v>
      </c>
      <c r="H94" s="126"/>
      <c r="I94" s="127"/>
      <c r="J94" s="128">
        <f t="shared" si="219"/>
        <v>0</v>
      </c>
      <c r="K94" s="126"/>
      <c r="L94" s="127"/>
      <c r="M94" s="128">
        <f t="shared" si="220"/>
        <v>0</v>
      </c>
      <c r="N94" s="126"/>
      <c r="O94" s="127"/>
      <c r="P94" s="128">
        <f t="shared" si="221"/>
        <v>0</v>
      </c>
      <c r="Q94" s="126"/>
      <c r="R94" s="127"/>
      <c r="S94" s="128">
        <f t="shared" si="222"/>
        <v>0</v>
      </c>
      <c r="T94" s="126"/>
      <c r="U94" s="127"/>
      <c r="V94" s="128">
        <f t="shared" si="223"/>
        <v>0</v>
      </c>
      <c r="W94" s="129">
        <f t="shared" si="224"/>
        <v>0</v>
      </c>
      <c r="X94" s="130">
        <f t="shared" si="225"/>
        <v>0</v>
      </c>
      <c r="Y94" s="130">
        <f t="shared" si="160"/>
        <v>0</v>
      </c>
      <c r="Z94" s="131" t="e">
        <f t="shared" si="161"/>
        <v>#DIV/0!</v>
      </c>
      <c r="AA94" s="132"/>
      <c r="AB94" s="134"/>
      <c r="AC94" s="134"/>
      <c r="AD94" s="134"/>
      <c r="AE94" s="134"/>
      <c r="AF94" s="134"/>
      <c r="AG94" s="134"/>
    </row>
    <row r="95" spans="1:33" ht="30" customHeight="1" x14ac:dyDescent="0.3">
      <c r="A95" s="135" t="s">
        <v>82</v>
      </c>
      <c r="B95" s="157" t="s">
        <v>227</v>
      </c>
      <c r="C95" s="166" t="s">
        <v>220</v>
      </c>
      <c r="D95" s="210" t="s">
        <v>132</v>
      </c>
      <c r="E95" s="138"/>
      <c r="F95" s="139"/>
      <c r="G95" s="140">
        <f t="shared" si="218"/>
        <v>0</v>
      </c>
      <c r="H95" s="138"/>
      <c r="I95" s="139"/>
      <c r="J95" s="140">
        <f t="shared" si="219"/>
        <v>0</v>
      </c>
      <c r="K95" s="138"/>
      <c r="L95" s="139"/>
      <c r="M95" s="140">
        <f t="shared" si="220"/>
        <v>0</v>
      </c>
      <c r="N95" s="138"/>
      <c r="O95" s="139"/>
      <c r="P95" s="140">
        <f t="shared" si="221"/>
        <v>0</v>
      </c>
      <c r="Q95" s="138"/>
      <c r="R95" s="139"/>
      <c r="S95" s="140">
        <f t="shared" si="222"/>
        <v>0</v>
      </c>
      <c r="T95" s="138"/>
      <c r="U95" s="139"/>
      <c r="V95" s="140">
        <f t="shared" si="223"/>
        <v>0</v>
      </c>
      <c r="W95" s="141">
        <f t="shared" si="224"/>
        <v>0</v>
      </c>
      <c r="X95" s="130">
        <f t="shared" si="225"/>
        <v>0</v>
      </c>
      <c r="Y95" s="168">
        <f t="shared" si="160"/>
        <v>0</v>
      </c>
      <c r="Z95" s="131" t="e">
        <f t="shared" si="161"/>
        <v>#DIV/0!</v>
      </c>
      <c r="AA95" s="142"/>
      <c r="AB95" s="134"/>
      <c r="AC95" s="134"/>
      <c r="AD95" s="134"/>
      <c r="AE95" s="134"/>
      <c r="AF95" s="134"/>
      <c r="AG95" s="134"/>
    </row>
    <row r="96" spans="1:33" ht="30" customHeight="1" x14ac:dyDescent="0.3">
      <c r="A96" s="169" t="s">
        <v>228</v>
      </c>
      <c r="B96" s="170"/>
      <c r="C96" s="171"/>
      <c r="D96" s="172"/>
      <c r="E96" s="176">
        <f>E92+E88+E84+E77+E73</f>
        <v>56</v>
      </c>
      <c r="F96" s="192"/>
      <c r="G96" s="175">
        <f t="shared" ref="G96:H96" si="226">G92+G88+G84+G77+G73</f>
        <v>104000</v>
      </c>
      <c r="H96" s="176">
        <f t="shared" si="226"/>
        <v>56</v>
      </c>
      <c r="I96" s="192"/>
      <c r="J96" s="175">
        <f t="shared" ref="J96:K96" si="227">J92+J88+J84+J77+J73</f>
        <v>106095</v>
      </c>
      <c r="K96" s="193">
        <f t="shared" si="227"/>
        <v>0</v>
      </c>
      <c r="L96" s="192"/>
      <c r="M96" s="175">
        <f t="shared" ref="M96:N96" si="228">M92+M88+M84+M77+M73</f>
        <v>0</v>
      </c>
      <c r="N96" s="193">
        <f t="shared" si="228"/>
        <v>0</v>
      </c>
      <c r="O96" s="192"/>
      <c r="P96" s="175">
        <f t="shared" ref="P96:Q96" si="229">P92+P88+P84+P77+P73</f>
        <v>0</v>
      </c>
      <c r="Q96" s="193">
        <f t="shared" si="229"/>
        <v>0</v>
      </c>
      <c r="R96" s="192"/>
      <c r="S96" s="175">
        <f t="shared" ref="S96:T96" si="230">S92+S88+S84+S77+S73</f>
        <v>0</v>
      </c>
      <c r="T96" s="193">
        <f t="shared" si="230"/>
        <v>0</v>
      </c>
      <c r="U96" s="192"/>
      <c r="V96" s="175">
        <f t="shared" ref="V96:X96" si="231">V92+V88+V84+V77+V73</f>
        <v>0</v>
      </c>
      <c r="W96" s="194">
        <f t="shared" si="231"/>
        <v>104000</v>
      </c>
      <c r="X96" s="211">
        <f t="shared" si="231"/>
        <v>106095</v>
      </c>
      <c r="Y96" s="212">
        <f t="shared" si="160"/>
        <v>-2095</v>
      </c>
      <c r="Z96" s="212">
        <f t="shared" si="161"/>
        <v>-2.0144230769230768E-2</v>
      </c>
      <c r="AA96" s="180"/>
      <c r="AB96" s="10"/>
      <c r="AC96" s="10"/>
      <c r="AD96" s="10"/>
      <c r="AE96" s="10"/>
      <c r="AF96" s="10"/>
      <c r="AG96" s="10"/>
    </row>
    <row r="97" spans="1:33" ht="30" customHeight="1" x14ac:dyDescent="0.3">
      <c r="A97" s="213" t="s">
        <v>77</v>
      </c>
      <c r="B97" s="214">
        <v>5</v>
      </c>
      <c r="C97" s="215" t="s">
        <v>229</v>
      </c>
      <c r="D97" s="107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9"/>
      <c r="X97" s="109"/>
      <c r="Y97" s="216"/>
      <c r="Z97" s="109"/>
      <c r="AA97" s="110"/>
      <c r="AB97" s="10"/>
      <c r="AC97" s="10"/>
      <c r="AD97" s="10"/>
      <c r="AE97" s="10"/>
      <c r="AF97" s="10"/>
      <c r="AG97" s="10"/>
    </row>
    <row r="98" spans="1:33" ht="30" customHeight="1" x14ac:dyDescent="0.3">
      <c r="A98" s="111" t="s">
        <v>79</v>
      </c>
      <c r="B98" s="158" t="s">
        <v>230</v>
      </c>
      <c r="C98" s="143" t="s">
        <v>231</v>
      </c>
      <c r="D98" s="144"/>
      <c r="E98" s="145">
        <f>SUM(E99:E101)</f>
        <v>400</v>
      </c>
      <c r="F98" s="146"/>
      <c r="G98" s="147">
        <f t="shared" ref="G98:H98" si="232">SUM(G99:G101)</f>
        <v>20000</v>
      </c>
      <c r="H98" s="145">
        <f t="shared" si="232"/>
        <v>400</v>
      </c>
      <c r="I98" s="146"/>
      <c r="J98" s="147">
        <f t="shared" ref="J98:K98" si="233">SUM(J99:J101)</f>
        <v>20000</v>
      </c>
      <c r="K98" s="145">
        <f t="shared" si="233"/>
        <v>0</v>
      </c>
      <c r="L98" s="146"/>
      <c r="M98" s="147">
        <f t="shared" ref="M98:N98" si="234">SUM(M99:M101)</f>
        <v>0</v>
      </c>
      <c r="N98" s="145">
        <f t="shared" si="234"/>
        <v>0</v>
      </c>
      <c r="O98" s="146"/>
      <c r="P98" s="147">
        <f t="shared" ref="P98:Q98" si="235">SUM(P99:P101)</f>
        <v>0</v>
      </c>
      <c r="Q98" s="145">
        <f t="shared" si="235"/>
        <v>0</v>
      </c>
      <c r="R98" s="146"/>
      <c r="S98" s="147">
        <f t="shared" ref="S98:T98" si="236">SUM(S99:S101)</f>
        <v>0</v>
      </c>
      <c r="T98" s="145">
        <f t="shared" si="236"/>
        <v>0</v>
      </c>
      <c r="U98" s="146"/>
      <c r="V98" s="147">
        <f t="shared" ref="V98:X98" si="237">SUM(V99:V101)</f>
        <v>0</v>
      </c>
      <c r="W98" s="217">
        <f t="shared" si="237"/>
        <v>20000</v>
      </c>
      <c r="X98" s="217">
        <f t="shared" si="237"/>
        <v>20000</v>
      </c>
      <c r="Y98" s="217">
        <f t="shared" ref="Y98:Y110" si="238">W98-X98</f>
        <v>0</v>
      </c>
      <c r="Z98" s="119">
        <f t="shared" ref="Z98:Z110" si="239">Y98/W98</f>
        <v>0</v>
      </c>
      <c r="AA98" s="149"/>
      <c r="AB98" s="134"/>
      <c r="AC98" s="134"/>
      <c r="AD98" s="134"/>
      <c r="AE98" s="134"/>
      <c r="AF98" s="134"/>
      <c r="AG98" s="134"/>
    </row>
    <row r="99" spans="1:33" ht="30" customHeight="1" x14ac:dyDescent="0.3">
      <c r="A99" s="122" t="s">
        <v>82</v>
      </c>
      <c r="B99" s="123" t="s">
        <v>232</v>
      </c>
      <c r="C99" s="218" t="s">
        <v>233</v>
      </c>
      <c r="D99" s="207" t="s">
        <v>234</v>
      </c>
      <c r="E99" s="126">
        <v>400</v>
      </c>
      <c r="F99" s="127">
        <v>50</v>
      </c>
      <c r="G99" s="128">
        <f t="shared" ref="G99:G101" si="240">E99*F99</f>
        <v>20000</v>
      </c>
      <c r="H99" s="126">
        <v>400</v>
      </c>
      <c r="I99" s="127">
        <v>50</v>
      </c>
      <c r="J99" s="128">
        <f t="shared" ref="J99:J101" si="241">H99*I99</f>
        <v>20000</v>
      </c>
      <c r="K99" s="126"/>
      <c r="L99" s="127"/>
      <c r="M99" s="128">
        <f t="shared" ref="M99:M101" si="242">K99*L99</f>
        <v>0</v>
      </c>
      <c r="N99" s="126"/>
      <c r="O99" s="127"/>
      <c r="P99" s="128">
        <f t="shared" ref="P99:P101" si="243">N99*O99</f>
        <v>0</v>
      </c>
      <c r="Q99" s="126"/>
      <c r="R99" s="127"/>
      <c r="S99" s="128">
        <f t="shared" ref="S99:S101" si="244">Q99*R99</f>
        <v>0</v>
      </c>
      <c r="T99" s="126"/>
      <c r="U99" s="127"/>
      <c r="V99" s="128">
        <f t="shared" ref="V99:V101" si="245">T99*U99</f>
        <v>0</v>
      </c>
      <c r="W99" s="129">
        <f t="shared" ref="W99:W101" si="246">G99+M99+S99</f>
        <v>20000</v>
      </c>
      <c r="X99" s="130">
        <f t="shared" ref="X99:X101" si="247">J99+P99+V99</f>
        <v>20000</v>
      </c>
      <c r="Y99" s="130">
        <f t="shared" si="238"/>
        <v>0</v>
      </c>
      <c r="Z99" s="131">
        <f t="shared" si="239"/>
        <v>0</v>
      </c>
      <c r="AA99" s="132"/>
      <c r="AB99" s="134"/>
      <c r="AC99" s="134"/>
      <c r="AD99" s="134"/>
      <c r="AE99" s="134"/>
      <c r="AF99" s="134"/>
      <c r="AG99" s="134"/>
    </row>
    <row r="100" spans="1:33" ht="30" customHeight="1" x14ac:dyDescent="0.3">
      <c r="A100" s="122" t="s">
        <v>82</v>
      </c>
      <c r="B100" s="123" t="s">
        <v>235</v>
      </c>
      <c r="C100" s="218" t="s">
        <v>236</v>
      </c>
      <c r="D100" s="207" t="s">
        <v>234</v>
      </c>
      <c r="E100" s="126"/>
      <c r="F100" s="127"/>
      <c r="G100" s="128">
        <f t="shared" si="240"/>
        <v>0</v>
      </c>
      <c r="H100" s="126"/>
      <c r="I100" s="127"/>
      <c r="J100" s="128">
        <f t="shared" si="241"/>
        <v>0</v>
      </c>
      <c r="K100" s="126"/>
      <c r="L100" s="127"/>
      <c r="M100" s="128">
        <f t="shared" si="242"/>
        <v>0</v>
      </c>
      <c r="N100" s="126"/>
      <c r="O100" s="127"/>
      <c r="P100" s="128">
        <f t="shared" si="243"/>
        <v>0</v>
      </c>
      <c r="Q100" s="126"/>
      <c r="R100" s="127"/>
      <c r="S100" s="128">
        <f t="shared" si="244"/>
        <v>0</v>
      </c>
      <c r="T100" s="126"/>
      <c r="U100" s="127"/>
      <c r="V100" s="128">
        <f t="shared" si="245"/>
        <v>0</v>
      </c>
      <c r="W100" s="129">
        <f t="shared" si="246"/>
        <v>0</v>
      </c>
      <c r="X100" s="130">
        <f t="shared" si="247"/>
        <v>0</v>
      </c>
      <c r="Y100" s="130">
        <f t="shared" si="238"/>
        <v>0</v>
      </c>
      <c r="Z100" s="131" t="e">
        <f t="shared" si="239"/>
        <v>#DIV/0!</v>
      </c>
      <c r="AA100" s="132"/>
      <c r="AB100" s="134"/>
      <c r="AC100" s="134"/>
      <c r="AD100" s="134"/>
      <c r="AE100" s="134"/>
      <c r="AF100" s="134"/>
      <c r="AG100" s="134"/>
    </row>
    <row r="101" spans="1:33" ht="30" customHeight="1" x14ac:dyDescent="0.3">
      <c r="A101" s="135" t="s">
        <v>82</v>
      </c>
      <c r="B101" s="136" t="s">
        <v>237</v>
      </c>
      <c r="C101" s="218" t="s">
        <v>236</v>
      </c>
      <c r="D101" s="210" t="s">
        <v>234</v>
      </c>
      <c r="E101" s="138"/>
      <c r="F101" s="139"/>
      <c r="G101" s="140">
        <f t="shared" si="240"/>
        <v>0</v>
      </c>
      <c r="H101" s="138"/>
      <c r="I101" s="139"/>
      <c r="J101" s="140">
        <f t="shared" si="241"/>
        <v>0</v>
      </c>
      <c r="K101" s="138"/>
      <c r="L101" s="139"/>
      <c r="M101" s="140">
        <f t="shared" si="242"/>
        <v>0</v>
      </c>
      <c r="N101" s="138"/>
      <c r="O101" s="139"/>
      <c r="P101" s="140">
        <f t="shared" si="243"/>
        <v>0</v>
      </c>
      <c r="Q101" s="138"/>
      <c r="R101" s="139"/>
      <c r="S101" s="140">
        <f t="shared" si="244"/>
        <v>0</v>
      </c>
      <c r="T101" s="138"/>
      <c r="U101" s="139"/>
      <c r="V101" s="140">
        <f t="shared" si="245"/>
        <v>0</v>
      </c>
      <c r="W101" s="141">
        <f t="shared" si="246"/>
        <v>0</v>
      </c>
      <c r="X101" s="130">
        <f t="shared" si="247"/>
        <v>0</v>
      </c>
      <c r="Y101" s="130">
        <f t="shared" si="238"/>
        <v>0</v>
      </c>
      <c r="Z101" s="131" t="e">
        <f t="shared" si="239"/>
        <v>#DIV/0!</v>
      </c>
      <c r="AA101" s="142"/>
      <c r="AB101" s="134"/>
      <c r="AC101" s="134"/>
      <c r="AD101" s="134"/>
      <c r="AE101" s="134"/>
      <c r="AF101" s="134"/>
      <c r="AG101" s="134"/>
    </row>
    <row r="102" spans="1:33" ht="30" customHeight="1" x14ac:dyDescent="0.3">
      <c r="A102" s="111" t="s">
        <v>79</v>
      </c>
      <c r="B102" s="158" t="s">
        <v>238</v>
      </c>
      <c r="C102" s="143" t="s">
        <v>239</v>
      </c>
      <c r="D102" s="219"/>
      <c r="E102" s="220">
        <f>SUM(E103:E105)</f>
        <v>0</v>
      </c>
      <c r="F102" s="146"/>
      <c r="G102" s="147">
        <f t="shared" ref="G102:H102" si="248">SUM(G103:G105)</f>
        <v>0</v>
      </c>
      <c r="H102" s="220">
        <f t="shared" si="248"/>
        <v>0</v>
      </c>
      <c r="I102" s="146"/>
      <c r="J102" s="147">
        <f t="shared" ref="J102:K102" si="249">SUM(J103:J105)</f>
        <v>0</v>
      </c>
      <c r="K102" s="220">
        <f t="shared" si="249"/>
        <v>0</v>
      </c>
      <c r="L102" s="146"/>
      <c r="M102" s="147">
        <f t="shared" ref="M102:N102" si="250">SUM(M103:M105)</f>
        <v>0</v>
      </c>
      <c r="N102" s="220">
        <f t="shared" si="250"/>
        <v>0</v>
      </c>
      <c r="O102" s="146"/>
      <c r="P102" s="147">
        <f t="shared" ref="P102:Q102" si="251">SUM(P103:P105)</f>
        <v>0</v>
      </c>
      <c r="Q102" s="220">
        <f t="shared" si="251"/>
        <v>0</v>
      </c>
      <c r="R102" s="146"/>
      <c r="S102" s="147">
        <f t="shared" ref="S102:T102" si="252">SUM(S103:S105)</f>
        <v>0</v>
      </c>
      <c r="T102" s="220">
        <f t="shared" si="252"/>
        <v>0</v>
      </c>
      <c r="U102" s="146"/>
      <c r="V102" s="147">
        <f t="shared" ref="V102:X102" si="253">SUM(V103:V105)</f>
        <v>0</v>
      </c>
      <c r="W102" s="217">
        <f t="shared" si="253"/>
        <v>0</v>
      </c>
      <c r="X102" s="217">
        <f t="shared" si="253"/>
        <v>0</v>
      </c>
      <c r="Y102" s="217">
        <f t="shared" si="238"/>
        <v>0</v>
      </c>
      <c r="Z102" s="217" t="e">
        <f t="shared" si="239"/>
        <v>#DIV/0!</v>
      </c>
      <c r="AA102" s="149"/>
      <c r="AB102" s="134"/>
      <c r="AC102" s="134"/>
      <c r="AD102" s="134"/>
      <c r="AE102" s="134"/>
      <c r="AF102" s="134"/>
      <c r="AG102" s="134"/>
    </row>
    <row r="103" spans="1:33" ht="30" customHeight="1" x14ac:dyDescent="0.3">
      <c r="A103" s="122" t="s">
        <v>82</v>
      </c>
      <c r="B103" s="123" t="s">
        <v>240</v>
      </c>
      <c r="C103" s="218" t="s">
        <v>241</v>
      </c>
      <c r="D103" s="221" t="s">
        <v>132</v>
      </c>
      <c r="E103" s="126"/>
      <c r="F103" s="127"/>
      <c r="G103" s="128">
        <f t="shared" ref="G103:G105" si="254">E103*F103</f>
        <v>0</v>
      </c>
      <c r="H103" s="126"/>
      <c r="I103" s="127"/>
      <c r="J103" s="128">
        <f t="shared" ref="J103:J105" si="255">H103*I103</f>
        <v>0</v>
      </c>
      <c r="K103" s="126"/>
      <c r="L103" s="127"/>
      <c r="M103" s="128">
        <f t="shared" ref="M103:M105" si="256">K103*L103</f>
        <v>0</v>
      </c>
      <c r="N103" s="126"/>
      <c r="O103" s="127"/>
      <c r="P103" s="128">
        <f t="shared" ref="P103:P105" si="257">N103*O103</f>
        <v>0</v>
      </c>
      <c r="Q103" s="126"/>
      <c r="R103" s="127"/>
      <c r="S103" s="128">
        <f t="shared" ref="S103:S105" si="258">Q103*R103</f>
        <v>0</v>
      </c>
      <c r="T103" s="126"/>
      <c r="U103" s="127"/>
      <c r="V103" s="128">
        <f t="shared" ref="V103:V105" si="259">T103*U103</f>
        <v>0</v>
      </c>
      <c r="W103" s="129">
        <f t="shared" ref="W103:W105" si="260">G103+M103+S103</f>
        <v>0</v>
      </c>
      <c r="X103" s="130">
        <f t="shared" ref="X103:X105" si="261">J103+P103+V103</f>
        <v>0</v>
      </c>
      <c r="Y103" s="130">
        <f t="shared" si="238"/>
        <v>0</v>
      </c>
      <c r="Z103" s="131" t="e">
        <f t="shared" si="239"/>
        <v>#DIV/0!</v>
      </c>
      <c r="AA103" s="132"/>
      <c r="AB103" s="134"/>
      <c r="AC103" s="134"/>
      <c r="AD103" s="134"/>
      <c r="AE103" s="134"/>
      <c r="AF103" s="134"/>
      <c r="AG103" s="134"/>
    </row>
    <row r="104" spans="1:33" ht="30" customHeight="1" x14ac:dyDescent="0.3">
      <c r="A104" s="122" t="s">
        <v>82</v>
      </c>
      <c r="B104" s="123" t="s">
        <v>242</v>
      </c>
      <c r="C104" s="190" t="s">
        <v>241</v>
      </c>
      <c r="D104" s="207" t="s">
        <v>132</v>
      </c>
      <c r="E104" s="126"/>
      <c r="F104" s="127"/>
      <c r="G104" s="128">
        <f t="shared" si="254"/>
        <v>0</v>
      </c>
      <c r="H104" s="126"/>
      <c r="I104" s="127"/>
      <c r="J104" s="128">
        <f t="shared" si="255"/>
        <v>0</v>
      </c>
      <c r="K104" s="126"/>
      <c r="L104" s="127"/>
      <c r="M104" s="128">
        <f t="shared" si="256"/>
        <v>0</v>
      </c>
      <c r="N104" s="126"/>
      <c r="O104" s="127"/>
      <c r="P104" s="128">
        <f t="shared" si="257"/>
        <v>0</v>
      </c>
      <c r="Q104" s="126"/>
      <c r="R104" s="127"/>
      <c r="S104" s="128">
        <f t="shared" si="258"/>
        <v>0</v>
      </c>
      <c r="T104" s="126"/>
      <c r="U104" s="127"/>
      <c r="V104" s="128">
        <f t="shared" si="259"/>
        <v>0</v>
      </c>
      <c r="W104" s="129">
        <f t="shared" si="260"/>
        <v>0</v>
      </c>
      <c r="X104" s="130">
        <f t="shared" si="261"/>
        <v>0</v>
      </c>
      <c r="Y104" s="130">
        <f t="shared" si="238"/>
        <v>0</v>
      </c>
      <c r="Z104" s="131" t="e">
        <f t="shared" si="239"/>
        <v>#DIV/0!</v>
      </c>
      <c r="AA104" s="132"/>
      <c r="AB104" s="134"/>
      <c r="AC104" s="134"/>
      <c r="AD104" s="134"/>
      <c r="AE104" s="134"/>
      <c r="AF104" s="134"/>
      <c r="AG104" s="134"/>
    </row>
    <row r="105" spans="1:33" ht="30" customHeight="1" x14ac:dyDescent="0.3">
      <c r="A105" s="135" t="s">
        <v>82</v>
      </c>
      <c r="B105" s="136" t="s">
        <v>243</v>
      </c>
      <c r="C105" s="166" t="s">
        <v>241</v>
      </c>
      <c r="D105" s="210" t="s">
        <v>132</v>
      </c>
      <c r="E105" s="138"/>
      <c r="F105" s="139"/>
      <c r="G105" s="140">
        <f t="shared" si="254"/>
        <v>0</v>
      </c>
      <c r="H105" s="138"/>
      <c r="I105" s="139"/>
      <c r="J105" s="140">
        <f t="shared" si="255"/>
        <v>0</v>
      </c>
      <c r="K105" s="138"/>
      <c r="L105" s="139"/>
      <c r="M105" s="140">
        <f t="shared" si="256"/>
        <v>0</v>
      </c>
      <c r="N105" s="138"/>
      <c r="O105" s="139"/>
      <c r="P105" s="140">
        <f t="shared" si="257"/>
        <v>0</v>
      </c>
      <c r="Q105" s="138"/>
      <c r="R105" s="139"/>
      <c r="S105" s="140">
        <f t="shared" si="258"/>
        <v>0</v>
      </c>
      <c r="T105" s="138"/>
      <c r="U105" s="139"/>
      <c r="V105" s="140">
        <f t="shared" si="259"/>
        <v>0</v>
      </c>
      <c r="W105" s="141">
        <f t="shared" si="260"/>
        <v>0</v>
      </c>
      <c r="X105" s="130">
        <f t="shared" si="261"/>
        <v>0</v>
      </c>
      <c r="Y105" s="130">
        <f t="shared" si="238"/>
        <v>0</v>
      </c>
      <c r="Z105" s="131" t="e">
        <f t="shared" si="239"/>
        <v>#DIV/0!</v>
      </c>
      <c r="AA105" s="142"/>
      <c r="AB105" s="134"/>
      <c r="AC105" s="134"/>
      <c r="AD105" s="134"/>
      <c r="AE105" s="134"/>
      <c r="AF105" s="134"/>
      <c r="AG105" s="134"/>
    </row>
    <row r="106" spans="1:33" ht="30" customHeight="1" x14ac:dyDescent="0.3">
      <c r="A106" s="111" t="s">
        <v>79</v>
      </c>
      <c r="B106" s="158" t="s">
        <v>244</v>
      </c>
      <c r="C106" s="222" t="s">
        <v>245</v>
      </c>
      <c r="D106" s="223"/>
      <c r="E106" s="220">
        <f>SUM(E107:E109)</f>
        <v>0</v>
      </c>
      <c r="F106" s="146"/>
      <c r="G106" s="147">
        <f t="shared" ref="G106:H106" si="262">SUM(G107:G109)</f>
        <v>0</v>
      </c>
      <c r="H106" s="220">
        <f t="shared" si="262"/>
        <v>0</v>
      </c>
      <c r="I106" s="146"/>
      <c r="J106" s="147">
        <f t="shared" ref="J106:K106" si="263">SUM(J107:J109)</f>
        <v>0</v>
      </c>
      <c r="K106" s="220">
        <f t="shared" si="263"/>
        <v>0</v>
      </c>
      <c r="L106" s="146"/>
      <c r="M106" s="147">
        <f t="shared" ref="M106:N106" si="264">SUM(M107:M109)</f>
        <v>0</v>
      </c>
      <c r="N106" s="220">
        <f t="shared" si="264"/>
        <v>0</v>
      </c>
      <c r="O106" s="146"/>
      <c r="P106" s="147">
        <f t="shared" ref="P106:Q106" si="265">SUM(P107:P109)</f>
        <v>0</v>
      </c>
      <c r="Q106" s="220">
        <f t="shared" si="265"/>
        <v>0</v>
      </c>
      <c r="R106" s="146"/>
      <c r="S106" s="147">
        <f t="shared" ref="S106:T106" si="266">SUM(S107:S109)</f>
        <v>0</v>
      </c>
      <c r="T106" s="220">
        <f t="shared" si="266"/>
        <v>0</v>
      </c>
      <c r="U106" s="146"/>
      <c r="V106" s="147">
        <f t="shared" ref="V106:X106" si="267">SUM(V107:V109)</f>
        <v>0</v>
      </c>
      <c r="W106" s="217">
        <f t="shared" si="267"/>
        <v>0</v>
      </c>
      <c r="X106" s="217">
        <f t="shared" si="267"/>
        <v>0</v>
      </c>
      <c r="Y106" s="217">
        <f t="shared" si="238"/>
        <v>0</v>
      </c>
      <c r="Z106" s="217" t="e">
        <f t="shared" si="239"/>
        <v>#DIV/0!</v>
      </c>
      <c r="AA106" s="149"/>
      <c r="AB106" s="134"/>
      <c r="AC106" s="134"/>
      <c r="AD106" s="134"/>
      <c r="AE106" s="134"/>
      <c r="AF106" s="134"/>
      <c r="AG106" s="134"/>
    </row>
    <row r="107" spans="1:33" ht="30" customHeight="1" x14ac:dyDescent="0.3">
      <c r="A107" s="122" t="s">
        <v>82</v>
      </c>
      <c r="B107" s="123" t="s">
        <v>246</v>
      </c>
      <c r="C107" s="224" t="s">
        <v>138</v>
      </c>
      <c r="D107" s="225" t="s">
        <v>139</v>
      </c>
      <c r="E107" s="126"/>
      <c r="F107" s="127"/>
      <c r="G107" s="128">
        <f t="shared" ref="G107:G109" si="268">E107*F107</f>
        <v>0</v>
      </c>
      <c r="H107" s="126"/>
      <c r="I107" s="127"/>
      <c r="J107" s="128">
        <f t="shared" ref="J107:J109" si="269">H107*I107</f>
        <v>0</v>
      </c>
      <c r="K107" s="126"/>
      <c r="L107" s="127"/>
      <c r="M107" s="128">
        <f t="shared" ref="M107:M109" si="270">K107*L107</f>
        <v>0</v>
      </c>
      <c r="N107" s="126"/>
      <c r="O107" s="127"/>
      <c r="P107" s="128">
        <f t="shared" ref="P107:P109" si="271">N107*O107</f>
        <v>0</v>
      </c>
      <c r="Q107" s="126"/>
      <c r="R107" s="127"/>
      <c r="S107" s="128">
        <f t="shared" ref="S107:S109" si="272">Q107*R107</f>
        <v>0</v>
      </c>
      <c r="T107" s="126"/>
      <c r="U107" s="127"/>
      <c r="V107" s="128">
        <f t="shared" ref="V107:V109" si="273">T107*U107</f>
        <v>0</v>
      </c>
      <c r="W107" s="129">
        <f t="shared" ref="W107:W109" si="274">G107+M107+S107</f>
        <v>0</v>
      </c>
      <c r="X107" s="130">
        <f t="shared" ref="X107:X109" si="275">J107+P107+V107</f>
        <v>0</v>
      </c>
      <c r="Y107" s="130">
        <f t="shared" si="238"/>
        <v>0</v>
      </c>
      <c r="Z107" s="131" t="e">
        <f t="shared" si="239"/>
        <v>#DIV/0!</v>
      </c>
      <c r="AA107" s="132"/>
      <c r="AB107" s="133"/>
      <c r="AC107" s="134"/>
      <c r="AD107" s="134"/>
      <c r="AE107" s="134"/>
      <c r="AF107" s="134"/>
      <c r="AG107" s="134"/>
    </row>
    <row r="108" spans="1:33" ht="30" customHeight="1" x14ac:dyDescent="0.3">
      <c r="A108" s="122" t="s">
        <v>82</v>
      </c>
      <c r="B108" s="123" t="s">
        <v>247</v>
      </c>
      <c r="C108" s="224" t="s">
        <v>138</v>
      </c>
      <c r="D108" s="225" t="s">
        <v>139</v>
      </c>
      <c r="E108" s="126"/>
      <c r="F108" s="127"/>
      <c r="G108" s="128">
        <f t="shared" si="268"/>
        <v>0</v>
      </c>
      <c r="H108" s="126"/>
      <c r="I108" s="127"/>
      <c r="J108" s="128">
        <f t="shared" si="269"/>
        <v>0</v>
      </c>
      <c r="K108" s="126"/>
      <c r="L108" s="127"/>
      <c r="M108" s="128">
        <f t="shared" si="270"/>
        <v>0</v>
      </c>
      <c r="N108" s="126"/>
      <c r="O108" s="127"/>
      <c r="P108" s="128">
        <f t="shared" si="271"/>
        <v>0</v>
      </c>
      <c r="Q108" s="126"/>
      <c r="R108" s="127"/>
      <c r="S108" s="128">
        <f t="shared" si="272"/>
        <v>0</v>
      </c>
      <c r="T108" s="126"/>
      <c r="U108" s="127"/>
      <c r="V108" s="128">
        <f t="shared" si="273"/>
        <v>0</v>
      </c>
      <c r="W108" s="129">
        <f t="shared" si="274"/>
        <v>0</v>
      </c>
      <c r="X108" s="130">
        <f t="shared" si="275"/>
        <v>0</v>
      </c>
      <c r="Y108" s="130">
        <f t="shared" si="238"/>
        <v>0</v>
      </c>
      <c r="Z108" s="131" t="e">
        <f t="shared" si="239"/>
        <v>#DIV/0!</v>
      </c>
      <c r="AA108" s="132"/>
      <c r="AB108" s="134"/>
      <c r="AC108" s="134"/>
      <c r="AD108" s="134"/>
      <c r="AE108" s="134"/>
      <c r="AF108" s="134"/>
      <c r="AG108" s="134"/>
    </row>
    <row r="109" spans="1:33" ht="30" customHeight="1" x14ac:dyDescent="0.3">
      <c r="A109" s="135" t="s">
        <v>82</v>
      </c>
      <c r="B109" s="136" t="s">
        <v>248</v>
      </c>
      <c r="C109" s="226" t="s">
        <v>138</v>
      </c>
      <c r="D109" s="225" t="s">
        <v>139</v>
      </c>
      <c r="E109" s="152"/>
      <c r="F109" s="153"/>
      <c r="G109" s="154">
        <f t="shared" si="268"/>
        <v>0</v>
      </c>
      <c r="H109" s="152"/>
      <c r="I109" s="153"/>
      <c r="J109" s="154">
        <f t="shared" si="269"/>
        <v>0</v>
      </c>
      <c r="K109" s="152"/>
      <c r="L109" s="153"/>
      <c r="M109" s="154">
        <f t="shared" si="270"/>
        <v>0</v>
      </c>
      <c r="N109" s="152"/>
      <c r="O109" s="153"/>
      <c r="P109" s="154">
        <f t="shared" si="271"/>
        <v>0</v>
      </c>
      <c r="Q109" s="152"/>
      <c r="R109" s="153"/>
      <c r="S109" s="154">
        <f t="shared" si="272"/>
        <v>0</v>
      </c>
      <c r="T109" s="152"/>
      <c r="U109" s="153"/>
      <c r="V109" s="154">
        <f t="shared" si="273"/>
        <v>0</v>
      </c>
      <c r="W109" s="141">
        <f t="shared" si="274"/>
        <v>0</v>
      </c>
      <c r="X109" s="130">
        <f t="shared" si="275"/>
        <v>0</v>
      </c>
      <c r="Y109" s="130">
        <f t="shared" si="238"/>
        <v>0</v>
      </c>
      <c r="Z109" s="131" t="e">
        <f t="shared" si="239"/>
        <v>#DIV/0!</v>
      </c>
      <c r="AA109" s="155"/>
      <c r="AB109" s="134"/>
      <c r="AC109" s="134"/>
      <c r="AD109" s="134"/>
      <c r="AE109" s="134"/>
      <c r="AF109" s="134"/>
      <c r="AG109" s="134"/>
    </row>
    <row r="110" spans="1:33" ht="39.75" customHeight="1" x14ac:dyDescent="0.3">
      <c r="A110" s="438" t="s">
        <v>249</v>
      </c>
      <c r="B110" s="412"/>
      <c r="C110" s="412"/>
      <c r="D110" s="413"/>
      <c r="E110" s="192"/>
      <c r="F110" s="192"/>
      <c r="G110" s="175">
        <f>G98+G102+G106</f>
        <v>20000</v>
      </c>
      <c r="H110" s="192"/>
      <c r="I110" s="192"/>
      <c r="J110" s="175">
        <f>J98+J102+J106</f>
        <v>20000</v>
      </c>
      <c r="K110" s="192"/>
      <c r="L110" s="192"/>
      <c r="M110" s="175">
        <f>M98+M102+M106</f>
        <v>0</v>
      </c>
      <c r="N110" s="192"/>
      <c r="O110" s="192"/>
      <c r="P110" s="175">
        <f>P98+P102+P106</f>
        <v>0</v>
      </c>
      <c r="Q110" s="192"/>
      <c r="R110" s="192"/>
      <c r="S110" s="175">
        <f>S98+S102+S106</f>
        <v>0</v>
      </c>
      <c r="T110" s="192"/>
      <c r="U110" s="192"/>
      <c r="V110" s="175">
        <f t="shared" ref="V110:X110" si="276">V98+V102+V106</f>
        <v>0</v>
      </c>
      <c r="W110" s="194">
        <f t="shared" si="276"/>
        <v>20000</v>
      </c>
      <c r="X110" s="194">
        <f t="shared" si="276"/>
        <v>20000</v>
      </c>
      <c r="Y110" s="194">
        <f t="shared" si="238"/>
        <v>0</v>
      </c>
      <c r="Z110" s="194">
        <f t="shared" si="239"/>
        <v>0</v>
      </c>
      <c r="AA110" s="180"/>
      <c r="AB110" s="5"/>
      <c r="AC110" s="10"/>
      <c r="AD110" s="10"/>
      <c r="AE110" s="10"/>
      <c r="AF110" s="10"/>
      <c r="AG110" s="10"/>
    </row>
    <row r="111" spans="1:33" ht="30" customHeight="1" x14ac:dyDescent="0.3">
      <c r="A111" s="181" t="s">
        <v>77</v>
      </c>
      <c r="B111" s="182">
        <v>6</v>
      </c>
      <c r="C111" s="183" t="s">
        <v>250</v>
      </c>
      <c r="D111" s="184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9"/>
      <c r="X111" s="109"/>
      <c r="Y111" s="216"/>
      <c r="Z111" s="109"/>
      <c r="AA111" s="110"/>
      <c r="AB111" s="10"/>
      <c r="AC111" s="10"/>
      <c r="AD111" s="10"/>
      <c r="AE111" s="10"/>
      <c r="AF111" s="10"/>
      <c r="AG111" s="10"/>
    </row>
    <row r="112" spans="1:33" ht="30" customHeight="1" x14ac:dyDescent="0.3">
      <c r="A112" s="111" t="s">
        <v>79</v>
      </c>
      <c r="B112" s="158" t="s">
        <v>251</v>
      </c>
      <c r="C112" s="227" t="s">
        <v>252</v>
      </c>
      <c r="D112" s="114"/>
      <c r="E112" s="115">
        <f>SUM(E113:E115)</f>
        <v>0</v>
      </c>
      <c r="F112" s="116"/>
      <c r="G112" s="117">
        <f t="shared" ref="G112:H112" si="277">SUM(G113:G115)</f>
        <v>0</v>
      </c>
      <c r="H112" s="115">
        <f t="shared" si="277"/>
        <v>0</v>
      </c>
      <c r="I112" s="116"/>
      <c r="J112" s="117">
        <f t="shared" ref="J112:K112" si="278">SUM(J113:J115)</f>
        <v>0</v>
      </c>
      <c r="K112" s="115">
        <f t="shared" si="278"/>
        <v>0</v>
      </c>
      <c r="L112" s="116"/>
      <c r="M112" s="117">
        <f t="shared" ref="M112:N112" si="279">SUM(M113:M115)</f>
        <v>0</v>
      </c>
      <c r="N112" s="115">
        <f t="shared" si="279"/>
        <v>0</v>
      </c>
      <c r="O112" s="116"/>
      <c r="P112" s="117">
        <f t="shared" ref="P112:Q112" si="280">SUM(P113:P115)</f>
        <v>0</v>
      </c>
      <c r="Q112" s="115">
        <f t="shared" si="280"/>
        <v>0</v>
      </c>
      <c r="R112" s="116"/>
      <c r="S112" s="117">
        <f t="shared" ref="S112:T112" si="281">SUM(S113:S115)</f>
        <v>0</v>
      </c>
      <c r="T112" s="115">
        <f t="shared" si="281"/>
        <v>0</v>
      </c>
      <c r="U112" s="116"/>
      <c r="V112" s="117">
        <f t="shared" ref="V112:X112" si="282">SUM(V113:V115)</f>
        <v>0</v>
      </c>
      <c r="W112" s="117">
        <f t="shared" si="282"/>
        <v>0</v>
      </c>
      <c r="X112" s="117">
        <f t="shared" si="282"/>
        <v>0</v>
      </c>
      <c r="Y112" s="117">
        <f t="shared" ref="Y112:Y124" si="283">W112-X112</f>
        <v>0</v>
      </c>
      <c r="Z112" s="119" t="e">
        <f t="shared" ref="Z112:Z124" si="284">Y112/W112</f>
        <v>#DIV/0!</v>
      </c>
      <c r="AA112" s="120"/>
      <c r="AB112" s="121"/>
      <c r="AC112" s="121"/>
      <c r="AD112" s="121"/>
      <c r="AE112" s="121"/>
      <c r="AF112" s="121"/>
      <c r="AG112" s="121"/>
    </row>
    <row r="113" spans="1:33" ht="30" customHeight="1" x14ac:dyDescent="0.3">
      <c r="A113" s="122" t="s">
        <v>82</v>
      </c>
      <c r="B113" s="123" t="s">
        <v>253</v>
      </c>
      <c r="C113" s="190" t="s">
        <v>254</v>
      </c>
      <c r="D113" s="125" t="s">
        <v>132</v>
      </c>
      <c r="E113" s="126"/>
      <c r="F113" s="127"/>
      <c r="G113" s="128">
        <f t="shared" ref="G113:G115" si="285">E113*F113</f>
        <v>0</v>
      </c>
      <c r="H113" s="126"/>
      <c r="I113" s="127"/>
      <c r="J113" s="128">
        <f t="shared" ref="J113:J115" si="286">H113*I113</f>
        <v>0</v>
      </c>
      <c r="K113" s="126"/>
      <c r="L113" s="127"/>
      <c r="M113" s="128">
        <f t="shared" ref="M113:M115" si="287">K113*L113</f>
        <v>0</v>
      </c>
      <c r="N113" s="126"/>
      <c r="O113" s="127"/>
      <c r="P113" s="128">
        <f t="shared" ref="P113:P115" si="288">N113*O113</f>
        <v>0</v>
      </c>
      <c r="Q113" s="126"/>
      <c r="R113" s="127"/>
      <c r="S113" s="128">
        <f t="shared" ref="S113:S115" si="289">Q113*R113</f>
        <v>0</v>
      </c>
      <c r="T113" s="126"/>
      <c r="U113" s="127"/>
      <c r="V113" s="128">
        <f t="shared" ref="V113:V115" si="290">T113*U113</f>
        <v>0</v>
      </c>
      <c r="W113" s="129">
        <f t="shared" ref="W113:W115" si="291">G113+M113+S113</f>
        <v>0</v>
      </c>
      <c r="X113" s="130">
        <f t="shared" ref="X113:X115" si="292">J113+P113+V113</f>
        <v>0</v>
      </c>
      <c r="Y113" s="130">
        <f t="shared" si="283"/>
        <v>0</v>
      </c>
      <c r="Z113" s="131" t="e">
        <f t="shared" si="284"/>
        <v>#DIV/0!</v>
      </c>
      <c r="AA113" s="132"/>
      <c r="AB113" s="134"/>
      <c r="AC113" s="134"/>
      <c r="AD113" s="134"/>
      <c r="AE113" s="134"/>
      <c r="AF113" s="134"/>
      <c r="AG113" s="134"/>
    </row>
    <row r="114" spans="1:33" ht="30" customHeight="1" x14ac:dyDescent="0.3">
      <c r="A114" s="122" t="s">
        <v>82</v>
      </c>
      <c r="B114" s="123" t="s">
        <v>255</v>
      </c>
      <c r="C114" s="190" t="s">
        <v>254</v>
      </c>
      <c r="D114" s="125" t="s">
        <v>132</v>
      </c>
      <c r="E114" s="126"/>
      <c r="F114" s="127"/>
      <c r="G114" s="128">
        <f t="shared" si="285"/>
        <v>0</v>
      </c>
      <c r="H114" s="126"/>
      <c r="I114" s="127"/>
      <c r="J114" s="128">
        <f t="shared" si="286"/>
        <v>0</v>
      </c>
      <c r="K114" s="126"/>
      <c r="L114" s="127"/>
      <c r="M114" s="128">
        <f t="shared" si="287"/>
        <v>0</v>
      </c>
      <c r="N114" s="126"/>
      <c r="O114" s="127"/>
      <c r="P114" s="128">
        <f t="shared" si="288"/>
        <v>0</v>
      </c>
      <c r="Q114" s="126"/>
      <c r="R114" s="127"/>
      <c r="S114" s="128">
        <f t="shared" si="289"/>
        <v>0</v>
      </c>
      <c r="T114" s="126"/>
      <c r="U114" s="127"/>
      <c r="V114" s="128">
        <f t="shared" si="290"/>
        <v>0</v>
      </c>
      <c r="W114" s="129">
        <f t="shared" si="291"/>
        <v>0</v>
      </c>
      <c r="X114" s="130">
        <f t="shared" si="292"/>
        <v>0</v>
      </c>
      <c r="Y114" s="130">
        <f t="shared" si="283"/>
        <v>0</v>
      </c>
      <c r="Z114" s="131" t="e">
        <f t="shared" si="284"/>
        <v>#DIV/0!</v>
      </c>
      <c r="AA114" s="132"/>
      <c r="AB114" s="134"/>
      <c r="AC114" s="134"/>
      <c r="AD114" s="134"/>
      <c r="AE114" s="134"/>
      <c r="AF114" s="134"/>
      <c r="AG114" s="134"/>
    </row>
    <row r="115" spans="1:33" ht="30" customHeight="1" x14ac:dyDescent="0.3">
      <c r="A115" s="135" t="s">
        <v>82</v>
      </c>
      <c r="B115" s="136" t="s">
        <v>256</v>
      </c>
      <c r="C115" s="166" t="s">
        <v>254</v>
      </c>
      <c r="D115" s="137" t="s">
        <v>132</v>
      </c>
      <c r="E115" s="138"/>
      <c r="F115" s="139"/>
      <c r="G115" s="140">
        <f t="shared" si="285"/>
        <v>0</v>
      </c>
      <c r="H115" s="138"/>
      <c r="I115" s="139"/>
      <c r="J115" s="140">
        <f t="shared" si="286"/>
        <v>0</v>
      </c>
      <c r="K115" s="138"/>
      <c r="L115" s="139"/>
      <c r="M115" s="140">
        <f t="shared" si="287"/>
        <v>0</v>
      </c>
      <c r="N115" s="138"/>
      <c r="O115" s="139"/>
      <c r="P115" s="140">
        <f t="shared" si="288"/>
        <v>0</v>
      </c>
      <c r="Q115" s="138"/>
      <c r="R115" s="139"/>
      <c r="S115" s="140">
        <f t="shared" si="289"/>
        <v>0</v>
      </c>
      <c r="T115" s="138"/>
      <c r="U115" s="139"/>
      <c r="V115" s="140">
        <f t="shared" si="290"/>
        <v>0</v>
      </c>
      <c r="W115" s="141">
        <f t="shared" si="291"/>
        <v>0</v>
      </c>
      <c r="X115" s="130">
        <f t="shared" si="292"/>
        <v>0</v>
      </c>
      <c r="Y115" s="130">
        <f t="shared" si="283"/>
        <v>0</v>
      </c>
      <c r="Z115" s="131" t="e">
        <f t="shared" si="284"/>
        <v>#DIV/0!</v>
      </c>
      <c r="AA115" s="142"/>
      <c r="AB115" s="134"/>
      <c r="AC115" s="134"/>
      <c r="AD115" s="134"/>
      <c r="AE115" s="134"/>
      <c r="AF115" s="134"/>
      <c r="AG115" s="134"/>
    </row>
    <row r="116" spans="1:33" ht="30" customHeight="1" x14ac:dyDescent="0.3">
      <c r="A116" s="111" t="s">
        <v>77</v>
      </c>
      <c r="B116" s="158" t="s">
        <v>257</v>
      </c>
      <c r="C116" s="228" t="s">
        <v>258</v>
      </c>
      <c r="D116" s="144"/>
      <c r="E116" s="145">
        <f>SUM(E117:E119)</f>
        <v>0</v>
      </c>
      <c r="F116" s="146"/>
      <c r="G116" s="147">
        <f t="shared" ref="G116:H116" si="293">SUM(G117:G119)</f>
        <v>0</v>
      </c>
      <c r="H116" s="145">
        <f t="shared" si="293"/>
        <v>0</v>
      </c>
      <c r="I116" s="146"/>
      <c r="J116" s="147">
        <f t="shared" ref="J116:K116" si="294">SUM(J117:J119)</f>
        <v>0</v>
      </c>
      <c r="K116" s="145">
        <f t="shared" si="294"/>
        <v>0</v>
      </c>
      <c r="L116" s="146"/>
      <c r="M116" s="147">
        <f t="shared" ref="M116:N116" si="295">SUM(M117:M119)</f>
        <v>0</v>
      </c>
      <c r="N116" s="145">
        <f t="shared" si="295"/>
        <v>0</v>
      </c>
      <c r="O116" s="146"/>
      <c r="P116" s="147">
        <f t="shared" ref="P116:Q116" si="296">SUM(P117:P119)</f>
        <v>0</v>
      </c>
      <c r="Q116" s="145">
        <f t="shared" si="296"/>
        <v>0</v>
      </c>
      <c r="R116" s="146"/>
      <c r="S116" s="147">
        <f t="shared" ref="S116:T116" si="297">SUM(S117:S119)</f>
        <v>0</v>
      </c>
      <c r="T116" s="145">
        <f t="shared" si="297"/>
        <v>0</v>
      </c>
      <c r="U116" s="146"/>
      <c r="V116" s="147">
        <f t="shared" ref="V116:X116" si="298">SUM(V117:V119)</f>
        <v>0</v>
      </c>
      <c r="W116" s="147">
        <f t="shared" si="298"/>
        <v>0</v>
      </c>
      <c r="X116" s="147">
        <f t="shared" si="298"/>
        <v>0</v>
      </c>
      <c r="Y116" s="147">
        <f t="shared" si="283"/>
        <v>0</v>
      </c>
      <c r="Z116" s="147" t="e">
        <f t="shared" si="284"/>
        <v>#DIV/0!</v>
      </c>
      <c r="AA116" s="149"/>
      <c r="AB116" s="121"/>
      <c r="AC116" s="121"/>
      <c r="AD116" s="121"/>
      <c r="AE116" s="121"/>
      <c r="AF116" s="121"/>
      <c r="AG116" s="121"/>
    </row>
    <row r="117" spans="1:33" ht="30" customHeight="1" x14ac:dyDescent="0.3">
      <c r="A117" s="122" t="s">
        <v>82</v>
      </c>
      <c r="B117" s="123" t="s">
        <v>259</v>
      </c>
      <c r="C117" s="190" t="s">
        <v>254</v>
      </c>
      <c r="D117" s="125" t="s">
        <v>132</v>
      </c>
      <c r="E117" s="126"/>
      <c r="F117" s="127"/>
      <c r="G117" s="128">
        <f t="shared" ref="G117:G119" si="299">E117*F117</f>
        <v>0</v>
      </c>
      <c r="H117" s="126"/>
      <c r="I117" s="127"/>
      <c r="J117" s="128">
        <f t="shared" ref="J117:J119" si="300">H117*I117</f>
        <v>0</v>
      </c>
      <c r="K117" s="126"/>
      <c r="L117" s="127"/>
      <c r="M117" s="128">
        <f t="shared" ref="M117:M119" si="301">K117*L117</f>
        <v>0</v>
      </c>
      <c r="N117" s="126"/>
      <c r="O117" s="127"/>
      <c r="P117" s="128">
        <f t="shared" ref="P117:P119" si="302">N117*O117</f>
        <v>0</v>
      </c>
      <c r="Q117" s="126"/>
      <c r="R117" s="127"/>
      <c r="S117" s="128">
        <f t="shared" ref="S117:S119" si="303">Q117*R117</f>
        <v>0</v>
      </c>
      <c r="T117" s="126"/>
      <c r="U117" s="127"/>
      <c r="V117" s="128">
        <f t="shared" ref="V117:V119" si="304">T117*U117</f>
        <v>0</v>
      </c>
      <c r="W117" s="129">
        <f t="shared" ref="W117:W119" si="305">G117+M117+S117</f>
        <v>0</v>
      </c>
      <c r="X117" s="130">
        <f t="shared" ref="X117:X119" si="306">J117+P117+V117</f>
        <v>0</v>
      </c>
      <c r="Y117" s="130">
        <f t="shared" si="283"/>
        <v>0</v>
      </c>
      <c r="Z117" s="131" t="e">
        <f t="shared" si="284"/>
        <v>#DIV/0!</v>
      </c>
      <c r="AA117" s="132"/>
      <c r="AB117" s="134"/>
      <c r="AC117" s="134"/>
      <c r="AD117" s="134"/>
      <c r="AE117" s="134"/>
      <c r="AF117" s="134"/>
      <c r="AG117" s="134"/>
    </row>
    <row r="118" spans="1:33" ht="30" customHeight="1" x14ac:dyDescent="0.3">
      <c r="A118" s="122" t="s">
        <v>82</v>
      </c>
      <c r="B118" s="123" t="s">
        <v>260</v>
      </c>
      <c r="C118" s="190" t="s">
        <v>254</v>
      </c>
      <c r="D118" s="125" t="s">
        <v>132</v>
      </c>
      <c r="E118" s="126"/>
      <c r="F118" s="127"/>
      <c r="G118" s="128">
        <f t="shared" si="299"/>
        <v>0</v>
      </c>
      <c r="H118" s="126"/>
      <c r="I118" s="127"/>
      <c r="J118" s="128">
        <f t="shared" si="300"/>
        <v>0</v>
      </c>
      <c r="K118" s="126"/>
      <c r="L118" s="127"/>
      <c r="M118" s="128">
        <f t="shared" si="301"/>
        <v>0</v>
      </c>
      <c r="N118" s="126"/>
      <c r="O118" s="127"/>
      <c r="P118" s="128">
        <f t="shared" si="302"/>
        <v>0</v>
      </c>
      <c r="Q118" s="126"/>
      <c r="R118" s="127"/>
      <c r="S118" s="128">
        <f t="shared" si="303"/>
        <v>0</v>
      </c>
      <c r="T118" s="126"/>
      <c r="U118" s="127"/>
      <c r="V118" s="128">
        <f t="shared" si="304"/>
        <v>0</v>
      </c>
      <c r="W118" s="129">
        <f t="shared" si="305"/>
        <v>0</v>
      </c>
      <c r="X118" s="130">
        <f t="shared" si="306"/>
        <v>0</v>
      </c>
      <c r="Y118" s="130">
        <f t="shared" si="283"/>
        <v>0</v>
      </c>
      <c r="Z118" s="131" t="e">
        <f t="shared" si="284"/>
        <v>#DIV/0!</v>
      </c>
      <c r="AA118" s="132"/>
      <c r="AB118" s="134"/>
      <c r="AC118" s="134"/>
      <c r="AD118" s="134"/>
      <c r="AE118" s="134"/>
      <c r="AF118" s="134"/>
      <c r="AG118" s="134"/>
    </row>
    <row r="119" spans="1:33" ht="30" customHeight="1" x14ac:dyDescent="0.3">
      <c r="A119" s="135" t="s">
        <v>82</v>
      </c>
      <c r="B119" s="136" t="s">
        <v>261</v>
      </c>
      <c r="C119" s="166" t="s">
        <v>254</v>
      </c>
      <c r="D119" s="137" t="s">
        <v>132</v>
      </c>
      <c r="E119" s="138"/>
      <c r="F119" s="139"/>
      <c r="G119" s="140">
        <f t="shared" si="299"/>
        <v>0</v>
      </c>
      <c r="H119" s="138"/>
      <c r="I119" s="139"/>
      <c r="J119" s="140">
        <f t="shared" si="300"/>
        <v>0</v>
      </c>
      <c r="K119" s="138"/>
      <c r="L119" s="139"/>
      <c r="M119" s="140">
        <f t="shared" si="301"/>
        <v>0</v>
      </c>
      <c r="N119" s="138"/>
      <c r="O119" s="139"/>
      <c r="P119" s="140">
        <f t="shared" si="302"/>
        <v>0</v>
      </c>
      <c r="Q119" s="138"/>
      <c r="R119" s="139"/>
      <c r="S119" s="140">
        <f t="shared" si="303"/>
        <v>0</v>
      </c>
      <c r="T119" s="138"/>
      <c r="U119" s="139"/>
      <c r="V119" s="140">
        <f t="shared" si="304"/>
        <v>0</v>
      </c>
      <c r="W119" s="141">
        <f t="shared" si="305"/>
        <v>0</v>
      </c>
      <c r="X119" s="130">
        <f t="shared" si="306"/>
        <v>0</v>
      </c>
      <c r="Y119" s="130">
        <f t="shared" si="283"/>
        <v>0</v>
      </c>
      <c r="Z119" s="131" t="e">
        <f t="shared" si="284"/>
        <v>#DIV/0!</v>
      </c>
      <c r="AA119" s="142"/>
      <c r="AB119" s="134"/>
      <c r="AC119" s="134"/>
      <c r="AD119" s="134"/>
      <c r="AE119" s="134"/>
      <c r="AF119" s="134"/>
      <c r="AG119" s="134"/>
    </row>
    <row r="120" spans="1:33" ht="30" customHeight="1" x14ac:dyDescent="0.3">
      <c r="A120" s="111" t="s">
        <v>77</v>
      </c>
      <c r="B120" s="158" t="s">
        <v>262</v>
      </c>
      <c r="C120" s="228" t="s">
        <v>263</v>
      </c>
      <c r="D120" s="144"/>
      <c r="E120" s="145">
        <f>SUM(E121:E123)</f>
        <v>0</v>
      </c>
      <c r="F120" s="146"/>
      <c r="G120" s="147">
        <f t="shared" ref="G120:H120" si="307">SUM(G121:G123)</f>
        <v>0</v>
      </c>
      <c r="H120" s="145">
        <f t="shared" si="307"/>
        <v>0</v>
      </c>
      <c r="I120" s="146"/>
      <c r="J120" s="147">
        <f t="shared" ref="J120:K120" si="308">SUM(J121:J123)</f>
        <v>0</v>
      </c>
      <c r="K120" s="145">
        <f t="shared" si="308"/>
        <v>0</v>
      </c>
      <c r="L120" s="146"/>
      <c r="M120" s="147">
        <f t="shared" ref="M120:N120" si="309">SUM(M121:M123)</f>
        <v>0</v>
      </c>
      <c r="N120" s="145">
        <f t="shared" si="309"/>
        <v>0</v>
      </c>
      <c r="O120" s="146"/>
      <c r="P120" s="147">
        <f t="shared" ref="P120:Q120" si="310">SUM(P121:P123)</f>
        <v>0</v>
      </c>
      <c r="Q120" s="145">
        <f t="shared" si="310"/>
        <v>0</v>
      </c>
      <c r="R120" s="146"/>
      <c r="S120" s="147">
        <f t="shared" ref="S120:T120" si="311">SUM(S121:S123)</f>
        <v>0</v>
      </c>
      <c r="T120" s="145">
        <f t="shared" si="311"/>
        <v>0</v>
      </c>
      <c r="U120" s="146"/>
      <c r="V120" s="147">
        <f t="shared" ref="V120:X120" si="312">SUM(V121:V123)</f>
        <v>0</v>
      </c>
      <c r="W120" s="147">
        <f t="shared" si="312"/>
        <v>0</v>
      </c>
      <c r="X120" s="147">
        <f t="shared" si="312"/>
        <v>0</v>
      </c>
      <c r="Y120" s="147">
        <f t="shared" si="283"/>
        <v>0</v>
      </c>
      <c r="Z120" s="147" t="e">
        <f t="shared" si="284"/>
        <v>#DIV/0!</v>
      </c>
      <c r="AA120" s="149"/>
      <c r="AB120" s="121"/>
      <c r="AC120" s="121"/>
      <c r="AD120" s="121"/>
      <c r="AE120" s="121"/>
      <c r="AF120" s="121"/>
      <c r="AG120" s="121"/>
    </row>
    <row r="121" spans="1:33" ht="30" customHeight="1" x14ac:dyDescent="0.3">
      <c r="A121" s="122" t="s">
        <v>82</v>
      </c>
      <c r="B121" s="123" t="s">
        <v>264</v>
      </c>
      <c r="C121" s="190" t="s">
        <v>254</v>
      </c>
      <c r="D121" s="125" t="s">
        <v>132</v>
      </c>
      <c r="E121" s="126"/>
      <c r="F121" s="127"/>
      <c r="G121" s="128">
        <f t="shared" ref="G121:G123" si="313">E121*F121</f>
        <v>0</v>
      </c>
      <c r="H121" s="126"/>
      <c r="I121" s="127"/>
      <c r="J121" s="128">
        <f t="shared" ref="J121:J123" si="314">H121*I121</f>
        <v>0</v>
      </c>
      <c r="K121" s="126"/>
      <c r="L121" s="127"/>
      <c r="M121" s="128">
        <f t="shared" ref="M121:M123" si="315">K121*L121</f>
        <v>0</v>
      </c>
      <c r="N121" s="126"/>
      <c r="O121" s="127"/>
      <c r="P121" s="128">
        <f t="shared" ref="P121:P123" si="316">N121*O121</f>
        <v>0</v>
      </c>
      <c r="Q121" s="126"/>
      <c r="R121" s="127"/>
      <c r="S121" s="128">
        <f t="shared" ref="S121:S123" si="317">Q121*R121</f>
        <v>0</v>
      </c>
      <c r="T121" s="126"/>
      <c r="U121" s="127"/>
      <c r="V121" s="128">
        <f t="shared" ref="V121:V123" si="318">T121*U121</f>
        <v>0</v>
      </c>
      <c r="W121" s="129">
        <f t="shared" ref="W121:W123" si="319">G121+M121+S121</f>
        <v>0</v>
      </c>
      <c r="X121" s="130">
        <f t="shared" ref="X121:X123" si="320">J121+P121+V121</f>
        <v>0</v>
      </c>
      <c r="Y121" s="130">
        <f t="shared" si="283"/>
        <v>0</v>
      </c>
      <c r="Z121" s="131" t="e">
        <f t="shared" si="284"/>
        <v>#DIV/0!</v>
      </c>
      <c r="AA121" s="132"/>
      <c r="AB121" s="134"/>
      <c r="AC121" s="134"/>
      <c r="AD121" s="134"/>
      <c r="AE121" s="134"/>
      <c r="AF121" s="134"/>
      <c r="AG121" s="134"/>
    </row>
    <row r="122" spans="1:33" ht="30" customHeight="1" x14ac:dyDescent="0.3">
      <c r="A122" s="122" t="s">
        <v>82</v>
      </c>
      <c r="B122" s="123" t="s">
        <v>265</v>
      </c>
      <c r="C122" s="190" t="s">
        <v>254</v>
      </c>
      <c r="D122" s="125" t="s">
        <v>132</v>
      </c>
      <c r="E122" s="126"/>
      <c r="F122" s="127"/>
      <c r="G122" s="128">
        <f t="shared" si="313"/>
        <v>0</v>
      </c>
      <c r="H122" s="126"/>
      <c r="I122" s="127"/>
      <c r="J122" s="128">
        <f t="shared" si="314"/>
        <v>0</v>
      </c>
      <c r="K122" s="126"/>
      <c r="L122" s="127"/>
      <c r="M122" s="128">
        <f t="shared" si="315"/>
        <v>0</v>
      </c>
      <c r="N122" s="126"/>
      <c r="O122" s="127"/>
      <c r="P122" s="128">
        <f t="shared" si="316"/>
        <v>0</v>
      </c>
      <c r="Q122" s="126"/>
      <c r="R122" s="127"/>
      <c r="S122" s="128">
        <f t="shared" si="317"/>
        <v>0</v>
      </c>
      <c r="T122" s="126"/>
      <c r="U122" s="127"/>
      <c r="V122" s="128">
        <f t="shared" si="318"/>
        <v>0</v>
      </c>
      <c r="W122" s="129">
        <f t="shared" si="319"/>
        <v>0</v>
      </c>
      <c r="X122" s="130">
        <f t="shared" si="320"/>
        <v>0</v>
      </c>
      <c r="Y122" s="130">
        <f t="shared" si="283"/>
        <v>0</v>
      </c>
      <c r="Z122" s="131" t="e">
        <f t="shared" si="284"/>
        <v>#DIV/0!</v>
      </c>
      <c r="AA122" s="132"/>
      <c r="AB122" s="134"/>
      <c r="AC122" s="134"/>
      <c r="AD122" s="134"/>
      <c r="AE122" s="134"/>
      <c r="AF122" s="134"/>
      <c r="AG122" s="134"/>
    </row>
    <row r="123" spans="1:33" ht="30" customHeight="1" x14ac:dyDescent="0.3">
      <c r="A123" s="135" t="s">
        <v>82</v>
      </c>
      <c r="B123" s="136" t="s">
        <v>266</v>
      </c>
      <c r="C123" s="166" t="s">
        <v>254</v>
      </c>
      <c r="D123" s="137" t="s">
        <v>132</v>
      </c>
      <c r="E123" s="152"/>
      <c r="F123" s="153"/>
      <c r="G123" s="154">
        <f t="shared" si="313"/>
        <v>0</v>
      </c>
      <c r="H123" s="152"/>
      <c r="I123" s="153"/>
      <c r="J123" s="154">
        <f t="shared" si="314"/>
        <v>0</v>
      </c>
      <c r="K123" s="152"/>
      <c r="L123" s="153"/>
      <c r="M123" s="154">
        <f t="shared" si="315"/>
        <v>0</v>
      </c>
      <c r="N123" s="152"/>
      <c r="O123" s="153"/>
      <c r="P123" s="154">
        <f t="shared" si="316"/>
        <v>0</v>
      </c>
      <c r="Q123" s="152"/>
      <c r="R123" s="153"/>
      <c r="S123" s="154">
        <f t="shared" si="317"/>
        <v>0</v>
      </c>
      <c r="T123" s="152"/>
      <c r="U123" s="153"/>
      <c r="V123" s="154">
        <f t="shared" si="318"/>
        <v>0</v>
      </c>
      <c r="W123" s="141">
        <f t="shared" si="319"/>
        <v>0</v>
      </c>
      <c r="X123" s="168">
        <f t="shared" si="320"/>
        <v>0</v>
      </c>
      <c r="Y123" s="168">
        <f t="shared" si="283"/>
        <v>0</v>
      </c>
      <c r="Z123" s="229" t="e">
        <f t="shared" si="284"/>
        <v>#DIV/0!</v>
      </c>
      <c r="AA123" s="142"/>
      <c r="AB123" s="134"/>
      <c r="AC123" s="134"/>
      <c r="AD123" s="134"/>
      <c r="AE123" s="134"/>
      <c r="AF123" s="134"/>
      <c r="AG123" s="134"/>
    </row>
    <row r="124" spans="1:33" ht="30" customHeight="1" x14ac:dyDescent="0.3">
      <c r="A124" s="169" t="s">
        <v>267</v>
      </c>
      <c r="B124" s="170"/>
      <c r="C124" s="171"/>
      <c r="D124" s="172"/>
      <c r="E124" s="176">
        <f>E120+E116+E112</f>
        <v>0</v>
      </c>
      <c r="F124" s="192"/>
      <c r="G124" s="175">
        <f t="shared" ref="G124:H124" si="321">G120+G116+G112</f>
        <v>0</v>
      </c>
      <c r="H124" s="176">
        <f t="shared" si="321"/>
        <v>0</v>
      </c>
      <c r="I124" s="192"/>
      <c r="J124" s="175">
        <f t="shared" ref="J124:K124" si="322">J120+J116+J112</f>
        <v>0</v>
      </c>
      <c r="K124" s="193">
        <f t="shared" si="322"/>
        <v>0</v>
      </c>
      <c r="L124" s="192"/>
      <c r="M124" s="175">
        <f t="shared" ref="M124:N124" si="323">M120+M116+M112</f>
        <v>0</v>
      </c>
      <c r="N124" s="193">
        <f t="shared" si="323"/>
        <v>0</v>
      </c>
      <c r="O124" s="192"/>
      <c r="P124" s="175">
        <f t="shared" ref="P124:Q124" si="324">P120+P116+P112</f>
        <v>0</v>
      </c>
      <c r="Q124" s="193">
        <f t="shared" si="324"/>
        <v>0</v>
      </c>
      <c r="R124" s="192"/>
      <c r="S124" s="175">
        <f t="shared" ref="S124:T124" si="325">S120+S116+S112</f>
        <v>0</v>
      </c>
      <c r="T124" s="193">
        <f t="shared" si="325"/>
        <v>0</v>
      </c>
      <c r="U124" s="192"/>
      <c r="V124" s="177">
        <f t="shared" ref="V124:X124" si="326">V120+V116+V112</f>
        <v>0</v>
      </c>
      <c r="W124" s="230">
        <f t="shared" si="326"/>
        <v>0</v>
      </c>
      <c r="X124" s="231">
        <f t="shared" si="326"/>
        <v>0</v>
      </c>
      <c r="Y124" s="231">
        <f t="shared" si="283"/>
        <v>0</v>
      </c>
      <c r="Z124" s="231" t="e">
        <f t="shared" si="284"/>
        <v>#DIV/0!</v>
      </c>
      <c r="AA124" s="232"/>
      <c r="AB124" s="10"/>
      <c r="AC124" s="10"/>
      <c r="AD124" s="10"/>
      <c r="AE124" s="10"/>
      <c r="AF124" s="10"/>
      <c r="AG124" s="10"/>
    </row>
    <row r="125" spans="1:33" ht="30" customHeight="1" x14ac:dyDescent="0.3">
      <c r="A125" s="181" t="s">
        <v>77</v>
      </c>
      <c r="B125" s="214">
        <v>7</v>
      </c>
      <c r="C125" s="183" t="s">
        <v>268</v>
      </c>
      <c r="D125" s="184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233"/>
      <c r="X125" s="233"/>
      <c r="Y125" s="185"/>
      <c r="Z125" s="233"/>
      <c r="AA125" s="234"/>
      <c r="AB125" s="10"/>
      <c r="AC125" s="10"/>
      <c r="AD125" s="10"/>
      <c r="AE125" s="10"/>
      <c r="AF125" s="10"/>
      <c r="AG125" s="10"/>
    </row>
    <row r="126" spans="1:33" ht="30" customHeight="1" x14ac:dyDescent="0.3">
      <c r="A126" s="122" t="s">
        <v>82</v>
      </c>
      <c r="B126" s="123" t="s">
        <v>269</v>
      </c>
      <c r="C126" s="190" t="s">
        <v>270</v>
      </c>
      <c r="D126" s="125" t="s">
        <v>132</v>
      </c>
      <c r="E126" s="126">
        <v>15</v>
      </c>
      <c r="F126" s="127">
        <v>500</v>
      </c>
      <c r="G126" s="128">
        <f t="shared" ref="G126:G136" si="327">E126*F126</f>
        <v>7500</v>
      </c>
      <c r="H126" s="126">
        <v>15</v>
      </c>
      <c r="I126" s="127">
        <v>500</v>
      </c>
      <c r="J126" s="128">
        <f t="shared" ref="J126:J136" si="328">H126*I126</f>
        <v>7500</v>
      </c>
      <c r="K126" s="126"/>
      <c r="L126" s="127"/>
      <c r="M126" s="128">
        <f t="shared" ref="M126:M136" si="329">K126*L126</f>
        <v>0</v>
      </c>
      <c r="N126" s="126"/>
      <c r="O126" s="127"/>
      <c r="P126" s="128">
        <f t="shared" ref="P126:P136" si="330">N126*O126</f>
        <v>0</v>
      </c>
      <c r="Q126" s="126"/>
      <c r="R126" s="127"/>
      <c r="S126" s="128">
        <f t="shared" ref="S126:S136" si="331">Q126*R126</f>
        <v>0</v>
      </c>
      <c r="T126" s="126"/>
      <c r="U126" s="127"/>
      <c r="V126" s="235">
        <f t="shared" ref="V126:V136" si="332">T126*U126</f>
        <v>0</v>
      </c>
      <c r="W126" s="236">
        <f t="shared" ref="W126:W136" si="333">G126+M126+S126</f>
        <v>7500</v>
      </c>
      <c r="X126" s="237">
        <f t="shared" ref="X126:X136" si="334">J126+P126+V126</f>
        <v>7500</v>
      </c>
      <c r="Y126" s="237">
        <f t="shared" ref="Y126:Y137" si="335">W126-X126</f>
        <v>0</v>
      </c>
      <c r="Z126" s="238">
        <f t="shared" ref="Z126:Z137" si="336">Y126/W126</f>
        <v>0</v>
      </c>
      <c r="AA126" s="239"/>
      <c r="AB126" s="134"/>
      <c r="AC126" s="134"/>
      <c r="AD126" s="134"/>
      <c r="AE126" s="134"/>
      <c r="AF126" s="134"/>
      <c r="AG126" s="134"/>
    </row>
    <row r="127" spans="1:33" ht="30" customHeight="1" x14ac:dyDescent="0.3">
      <c r="A127" s="122" t="s">
        <v>82</v>
      </c>
      <c r="B127" s="123" t="s">
        <v>271</v>
      </c>
      <c r="C127" s="190" t="s">
        <v>272</v>
      </c>
      <c r="D127" s="125" t="s">
        <v>132</v>
      </c>
      <c r="E127" s="126"/>
      <c r="F127" s="127"/>
      <c r="G127" s="128">
        <f t="shared" si="327"/>
        <v>0</v>
      </c>
      <c r="H127" s="126"/>
      <c r="I127" s="127"/>
      <c r="J127" s="128">
        <f t="shared" si="328"/>
        <v>0</v>
      </c>
      <c r="K127" s="126"/>
      <c r="L127" s="127"/>
      <c r="M127" s="128">
        <f t="shared" si="329"/>
        <v>0</v>
      </c>
      <c r="N127" s="126"/>
      <c r="O127" s="127"/>
      <c r="P127" s="128">
        <f t="shared" si="330"/>
        <v>0</v>
      </c>
      <c r="Q127" s="126"/>
      <c r="R127" s="127"/>
      <c r="S127" s="128">
        <f t="shared" si="331"/>
        <v>0</v>
      </c>
      <c r="T127" s="126"/>
      <c r="U127" s="127"/>
      <c r="V127" s="235">
        <f t="shared" si="332"/>
        <v>0</v>
      </c>
      <c r="W127" s="240">
        <f t="shared" si="333"/>
        <v>0</v>
      </c>
      <c r="X127" s="130">
        <f t="shared" si="334"/>
        <v>0</v>
      </c>
      <c r="Y127" s="130">
        <f t="shared" si="335"/>
        <v>0</v>
      </c>
      <c r="Z127" s="131" t="e">
        <f t="shared" si="336"/>
        <v>#DIV/0!</v>
      </c>
      <c r="AA127" s="132"/>
      <c r="AB127" s="134"/>
      <c r="AC127" s="134"/>
      <c r="AD127" s="134"/>
      <c r="AE127" s="134"/>
      <c r="AF127" s="134"/>
      <c r="AG127" s="134"/>
    </row>
    <row r="128" spans="1:33" ht="30" customHeight="1" x14ac:dyDescent="0.3">
      <c r="A128" s="122" t="s">
        <v>82</v>
      </c>
      <c r="B128" s="123" t="s">
        <v>273</v>
      </c>
      <c r="C128" s="190" t="s">
        <v>274</v>
      </c>
      <c r="D128" s="125" t="s">
        <v>132</v>
      </c>
      <c r="E128" s="126"/>
      <c r="F128" s="127"/>
      <c r="G128" s="128">
        <f t="shared" si="327"/>
        <v>0</v>
      </c>
      <c r="H128" s="126"/>
      <c r="I128" s="127"/>
      <c r="J128" s="128">
        <f t="shared" si="328"/>
        <v>0</v>
      </c>
      <c r="K128" s="126"/>
      <c r="L128" s="127"/>
      <c r="M128" s="128">
        <f t="shared" si="329"/>
        <v>0</v>
      </c>
      <c r="N128" s="126"/>
      <c r="O128" s="127"/>
      <c r="P128" s="128">
        <f t="shared" si="330"/>
        <v>0</v>
      </c>
      <c r="Q128" s="126"/>
      <c r="R128" s="127"/>
      <c r="S128" s="128">
        <f t="shared" si="331"/>
        <v>0</v>
      </c>
      <c r="T128" s="126"/>
      <c r="U128" s="127"/>
      <c r="V128" s="235">
        <f t="shared" si="332"/>
        <v>0</v>
      </c>
      <c r="W128" s="240">
        <f t="shared" si="333"/>
        <v>0</v>
      </c>
      <c r="X128" s="130">
        <f t="shared" si="334"/>
        <v>0</v>
      </c>
      <c r="Y128" s="130">
        <f t="shared" si="335"/>
        <v>0</v>
      </c>
      <c r="Z128" s="131" t="e">
        <f t="shared" si="336"/>
        <v>#DIV/0!</v>
      </c>
      <c r="AA128" s="132"/>
      <c r="AB128" s="134"/>
      <c r="AC128" s="134"/>
      <c r="AD128" s="134"/>
      <c r="AE128" s="134"/>
      <c r="AF128" s="134"/>
      <c r="AG128" s="134"/>
    </row>
    <row r="129" spans="1:33" ht="30" customHeight="1" x14ac:dyDescent="0.3">
      <c r="A129" s="122" t="s">
        <v>82</v>
      </c>
      <c r="B129" s="123" t="s">
        <v>275</v>
      </c>
      <c r="C129" s="190" t="s">
        <v>276</v>
      </c>
      <c r="D129" s="125" t="s">
        <v>132</v>
      </c>
      <c r="E129" s="126"/>
      <c r="F129" s="127"/>
      <c r="G129" s="128">
        <f t="shared" si="327"/>
        <v>0</v>
      </c>
      <c r="H129" s="126"/>
      <c r="I129" s="127"/>
      <c r="J129" s="128">
        <f t="shared" si="328"/>
        <v>0</v>
      </c>
      <c r="K129" s="126"/>
      <c r="L129" s="127"/>
      <c r="M129" s="128">
        <f t="shared" si="329"/>
        <v>0</v>
      </c>
      <c r="N129" s="126"/>
      <c r="O129" s="127"/>
      <c r="P129" s="128">
        <f t="shared" si="330"/>
        <v>0</v>
      </c>
      <c r="Q129" s="126"/>
      <c r="R129" s="127"/>
      <c r="S129" s="128">
        <f t="shared" si="331"/>
        <v>0</v>
      </c>
      <c r="T129" s="126"/>
      <c r="U129" s="127"/>
      <c r="V129" s="235">
        <f t="shared" si="332"/>
        <v>0</v>
      </c>
      <c r="W129" s="240">
        <f t="shared" si="333"/>
        <v>0</v>
      </c>
      <c r="X129" s="130">
        <f t="shared" si="334"/>
        <v>0</v>
      </c>
      <c r="Y129" s="130">
        <f t="shared" si="335"/>
        <v>0</v>
      </c>
      <c r="Z129" s="131" t="e">
        <f t="shared" si="336"/>
        <v>#DIV/0!</v>
      </c>
      <c r="AA129" s="132"/>
      <c r="AB129" s="134"/>
      <c r="AC129" s="134"/>
      <c r="AD129" s="134"/>
      <c r="AE129" s="134"/>
      <c r="AF129" s="134"/>
      <c r="AG129" s="134"/>
    </row>
    <row r="130" spans="1:33" ht="30" customHeight="1" x14ac:dyDescent="0.3">
      <c r="A130" s="122" t="s">
        <v>82</v>
      </c>
      <c r="B130" s="123" t="s">
        <v>277</v>
      </c>
      <c r="C130" s="190" t="s">
        <v>278</v>
      </c>
      <c r="D130" s="125" t="s">
        <v>132</v>
      </c>
      <c r="E130" s="126"/>
      <c r="F130" s="127"/>
      <c r="G130" s="128">
        <f t="shared" si="327"/>
        <v>0</v>
      </c>
      <c r="H130" s="126"/>
      <c r="I130" s="127"/>
      <c r="J130" s="128">
        <f t="shared" si="328"/>
        <v>0</v>
      </c>
      <c r="K130" s="126"/>
      <c r="L130" s="127"/>
      <c r="M130" s="128">
        <f t="shared" si="329"/>
        <v>0</v>
      </c>
      <c r="N130" s="126"/>
      <c r="O130" s="127"/>
      <c r="P130" s="128">
        <f t="shared" si="330"/>
        <v>0</v>
      </c>
      <c r="Q130" s="126"/>
      <c r="R130" s="127"/>
      <c r="S130" s="128">
        <f t="shared" si="331"/>
        <v>0</v>
      </c>
      <c r="T130" s="126"/>
      <c r="U130" s="127"/>
      <c r="V130" s="235">
        <f t="shared" si="332"/>
        <v>0</v>
      </c>
      <c r="W130" s="240">
        <f t="shared" si="333"/>
        <v>0</v>
      </c>
      <c r="X130" s="130">
        <f t="shared" si="334"/>
        <v>0</v>
      </c>
      <c r="Y130" s="130">
        <f t="shared" si="335"/>
        <v>0</v>
      </c>
      <c r="Z130" s="131" t="e">
        <f t="shared" si="336"/>
        <v>#DIV/0!</v>
      </c>
      <c r="AA130" s="132"/>
      <c r="AB130" s="134"/>
      <c r="AC130" s="134"/>
      <c r="AD130" s="134"/>
      <c r="AE130" s="134"/>
      <c r="AF130" s="134"/>
      <c r="AG130" s="134"/>
    </row>
    <row r="131" spans="1:33" ht="30" customHeight="1" x14ac:dyDescent="0.3">
      <c r="A131" s="122" t="s">
        <v>82</v>
      </c>
      <c r="B131" s="123" t="s">
        <v>279</v>
      </c>
      <c r="C131" s="190" t="s">
        <v>280</v>
      </c>
      <c r="D131" s="125" t="s">
        <v>132</v>
      </c>
      <c r="E131" s="126">
        <v>50</v>
      </c>
      <c r="F131" s="127">
        <v>140</v>
      </c>
      <c r="G131" s="128">
        <f t="shared" si="327"/>
        <v>7000</v>
      </c>
      <c r="H131" s="126">
        <v>50</v>
      </c>
      <c r="I131" s="127">
        <v>140</v>
      </c>
      <c r="J131" s="128">
        <f t="shared" si="328"/>
        <v>7000</v>
      </c>
      <c r="K131" s="126"/>
      <c r="L131" s="127"/>
      <c r="M131" s="128">
        <f t="shared" si="329"/>
        <v>0</v>
      </c>
      <c r="N131" s="126"/>
      <c r="O131" s="127"/>
      <c r="P131" s="128">
        <f t="shared" si="330"/>
        <v>0</v>
      </c>
      <c r="Q131" s="126"/>
      <c r="R131" s="127"/>
      <c r="S131" s="128">
        <f t="shared" si="331"/>
        <v>0</v>
      </c>
      <c r="T131" s="126"/>
      <c r="U131" s="127"/>
      <c r="V131" s="235">
        <f t="shared" si="332"/>
        <v>0</v>
      </c>
      <c r="W131" s="240">
        <f t="shared" si="333"/>
        <v>7000</v>
      </c>
      <c r="X131" s="130">
        <f t="shared" si="334"/>
        <v>7000</v>
      </c>
      <c r="Y131" s="130">
        <f t="shared" si="335"/>
        <v>0</v>
      </c>
      <c r="Z131" s="131">
        <f t="shared" si="336"/>
        <v>0</v>
      </c>
      <c r="AA131" s="132"/>
      <c r="AB131" s="134"/>
      <c r="AC131" s="134"/>
      <c r="AD131" s="134"/>
      <c r="AE131" s="134"/>
      <c r="AF131" s="134"/>
      <c r="AG131" s="134"/>
    </row>
    <row r="132" spans="1:33" ht="30" customHeight="1" x14ac:dyDescent="0.3">
      <c r="A132" s="122" t="s">
        <v>82</v>
      </c>
      <c r="B132" s="123" t="s">
        <v>281</v>
      </c>
      <c r="C132" s="190" t="s">
        <v>282</v>
      </c>
      <c r="D132" s="125" t="s">
        <v>132</v>
      </c>
      <c r="E132" s="126">
        <v>2</v>
      </c>
      <c r="F132" s="127">
        <v>1000</v>
      </c>
      <c r="G132" s="128">
        <f t="shared" si="327"/>
        <v>2000</v>
      </c>
      <c r="H132" s="126">
        <v>2</v>
      </c>
      <c r="I132" s="127">
        <v>1000</v>
      </c>
      <c r="J132" s="128">
        <f t="shared" si="328"/>
        <v>2000</v>
      </c>
      <c r="K132" s="126"/>
      <c r="L132" s="127"/>
      <c r="M132" s="128">
        <f t="shared" si="329"/>
        <v>0</v>
      </c>
      <c r="N132" s="126"/>
      <c r="O132" s="127"/>
      <c r="P132" s="128">
        <f t="shared" si="330"/>
        <v>0</v>
      </c>
      <c r="Q132" s="126"/>
      <c r="R132" s="127"/>
      <c r="S132" s="128">
        <f t="shared" si="331"/>
        <v>0</v>
      </c>
      <c r="T132" s="126"/>
      <c r="U132" s="127"/>
      <c r="V132" s="235">
        <f t="shared" si="332"/>
        <v>0</v>
      </c>
      <c r="W132" s="240">
        <f t="shared" si="333"/>
        <v>2000</v>
      </c>
      <c r="X132" s="130">
        <f t="shared" si="334"/>
        <v>2000</v>
      </c>
      <c r="Y132" s="130">
        <f t="shared" si="335"/>
        <v>0</v>
      </c>
      <c r="Z132" s="131">
        <f t="shared" si="336"/>
        <v>0</v>
      </c>
      <c r="AA132" s="132"/>
      <c r="AB132" s="134"/>
      <c r="AC132" s="134"/>
      <c r="AD132" s="134"/>
      <c r="AE132" s="134"/>
      <c r="AF132" s="134"/>
      <c r="AG132" s="134"/>
    </row>
    <row r="133" spans="1:33" ht="30" customHeight="1" x14ac:dyDescent="0.3">
      <c r="A133" s="122" t="s">
        <v>82</v>
      </c>
      <c r="B133" s="123" t="s">
        <v>283</v>
      </c>
      <c r="C133" s="190" t="s">
        <v>284</v>
      </c>
      <c r="D133" s="125" t="s">
        <v>132</v>
      </c>
      <c r="E133" s="126"/>
      <c r="F133" s="127"/>
      <c r="G133" s="128">
        <f t="shared" si="327"/>
        <v>0</v>
      </c>
      <c r="H133" s="126"/>
      <c r="I133" s="127"/>
      <c r="J133" s="128">
        <f t="shared" si="328"/>
        <v>0</v>
      </c>
      <c r="K133" s="126"/>
      <c r="L133" s="127"/>
      <c r="M133" s="128">
        <f t="shared" si="329"/>
        <v>0</v>
      </c>
      <c r="N133" s="126"/>
      <c r="O133" s="127"/>
      <c r="P133" s="128">
        <f t="shared" si="330"/>
        <v>0</v>
      </c>
      <c r="Q133" s="126"/>
      <c r="R133" s="127"/>
      <c r="S133" s="128">
        <f t="shared" si="331"/>
        <v>0</v>
      </c>
      <c r="T133" s="126"/>
      <c r="U133" s="127"/>
      <c r="V133" s="235">
        <f t="shared" si="332"/>
        <v>0</v>
      </c>
      <c r="W133" s="240">
        <f t="shared" si="333"/>
        <v>0</v>
      </c>
      <c r="X133" s="130">
        <f t="shared" si="334"/>
        <v>0</v>
      </c>
      <c r="Y133" s="130">
        <f t="shared" si="335"/>
        <v>0</v>
      </c>
      <c r="Z133" s="131" t="e">
        <f t="shared" si="336"/>
        <v>#DIV/0!</v>
      </c>
      <c r="AA133" s="132"/>
      <c r="AB133" s="134"/>
      <c r="AC133" s="134"/>
      <c r="AD133" s="134"/>
      <c r="AE133" s="134"/>
      <c r="AF133" s="134"/>
      <c r="AG133" s="134"/>
    </row>
    <row r="134" spans="1:33" ht="30" customHeight="1" x14ac:dyDescent="0.3">
      <c r="A134" s="135" t="s">
        <v>82</v>
      </c>
      <c r="B134" s="123" t="s">
        <v>285</v>
      </c>
      <c r="C134" s="166" t="s">
        <v>286</v>
      </c>
      <c r="D134" s="125" t="s">
        <v>132</v>
      </c>
      <c r="E134" s="138"/>
      <c r="F134" s="139"/>
      <c r="G134" s="128">
        <f t="shared" si="327"/>
        <v>0</v>
      </c>
      <c r="H134" s="138"/>
      <c r="I134" s="139"/>
      <c r="J134" s="128">
        <f t="shared" si="328"/>
        <v>0</v>
      </c>
      <c r="K134" s="126"/>
      <c r="L134" s="127"/>
      <c r="M134" s="128">
        <f t="shared" si="329"/>
        <v>0</v>
      </c>
      <c r="N134" s="126"/>
      <c r="O134" s="127"/>
      <c r="P134" s="128">
        <f t="shared" si="330"/>
        <v>0</v>
      </c>
      <c r="Q134" s="126"/>
      <c r="R134" s="127"/>
      <c r="S134" s="128">
        <f t="shared" si="331"/>
        <v>0</v>
      </c>
      <c r="T134" s="126"/>
      <c r="U134" s="127"/>
      <c r="V134" s="235">
        <f t="shared" si="332"/>
        <v>0</v>
      </c>
      <c r="W134" s="240">
        <f t="shared" si="333"/>
        <v>0</v>
      </c>
      <c r="X134" s="130">
        <f t="shared" si="334"/>
        <v>0</v>
      </c>
      <c r="Y134" s="130">
        <f t="shared" si="335"/>
        <v>0</v>
      </c>
      <c r="Z134" s="131" t="e">
        <f t="shared" si="336"/>
        <v>#DIV/0!</v>
      </c>
      <c r="AA134" s="142"/>
      <c r="AB134" s="134"/>
      <c r="AC134" s="134"/>
      <c r="AD134" s="134"/>
      <c r="AE134" s="134"/>
      <c r="AF134" s="134"/>
      <c r="AG134" s="134"/>
    </row>
    <row r="135" spans="1:33" ht="30" customHeight="1" x14ac:dyDescent="0.3">
      <c r="A135" s="135" t="s">
        <v>82</v>
      </c>
      <c r="B135" s="123" t="s">
        <v>287</v>
      </c>
      <c r="C135" s="166" t="s">
        <v>288</v>
      </c>
      <c r="D135" s="137" t="s">
        <v>132</v>
      </c>
      <c r="E135" s="126"/>
      <c r="F135" s="127"/>
      <c r="G135" s="128">
        <f t="shared" si="327"/>
        <v>0</v>
      </c>
      <c r="H135" s="126"/>
      <c r="I135" s="127"/>
      <c r="J135" s="128">
        <f t="shared" si="328"/>
        <v>0</v>
      </c>
      <c r="K135" s="126"/>
      <c r="L135" s="127"/>
      <c r="M135" s="128">
        <f t="shared" si="329"/>
        <v>0</v>
      </c>
      <c r="N135" s="126"/>
      <c r="O135" s="127"/>
      <c r="P135" s="128">
        <f t="shared" si="330"/>
        <v>0</v>
      </c>
      <c r="Q135" s="126"/>
      <c r="R135" s="127"/>
      <c r="S135" s="128">
        <f t="shared" si="331"/>
        <v>0</v>
      </c>
      <c r="T135" s="126"/>
      <c r="U135" s="127"/>
      <c r="V135" s="235">
        <f t="shared" si="332"/>
        <v>0</v>
      </c>
      <c r="W135" s="240">
        <f t="shared" si="333"/>
        <v>0</v>
      </c>
      <c r="X135" s="130">
        <f t="shared" si="334"/>
        <v>0</v>
      </c>
      <c r="Y135" s="130">
        <f t="shared" si="335"/>
        <v>0</v>
      </c>
      <c r="Z135" s="131" t="e">
        <f t="shared" si="336"/>
        <v>#DIV/0!</v>
      </c>
      <c r="AA135" s="132"/>
      <c r="AB135" s="134"/>
      <c r="AC135" s="134"/>
      <c r="AD135" s="134"/>
      <c r="AE135" s="134"/>
      <c r="AF135" s="134"/>
      <c r="AG135" s="134"/>
    </row>
    <row r="136" spans="1:33" ht="30" customHeight="1" x14ac:dyDescent="0.3">
      <c r="A136" s="135" t="s">
        <v>82</v>
      </c>
      <c r="B136" s="123" t="s">
        <v>289</v>
      </c>
      <c r="C136" s="241" t="s">
        <v>290</v>
      </c>
      <c r="D136" s="137"/>
      <c r="E136" s="138"/>
      <c r="F136" s="139">
        <v>0.22</v>
      </c>
      <c r="G136" s="140">
        <f t="shared" si="327"/>
        <v>0</v>
      </c>
      <c r="H136" s="138"/>
      <c r="I136" s="139">
        <v>0.22</v>
      </c>
      <c r="J136" s="140">
        <f t="shared" si="328"/>
        <v>0</v>
      </c>
      <c r="K136" s="138"/>
      <c r="L136" s="139">
        <v>0.22</v>
      </c>
      <c r="M136" s="140">
        <f t="shared" si="329"/>
        <v>0</v>
      </c>
      <c r="N136" s="138"/>
      <c r="O136" s="139">
        <v>0.22</v>
      </c>
      <c r="P136" s="140">
        <f t="shared" si="330"/>
        <v>0</v>
      </c>
      <c r="Q136" s="138"/>
      <c r="R136" s="139">
        <v>0.22</v>
      </c>
      <c r="S136" s="140">
        <f t="shared" si="331"/>
        <v>0</v>
      </c>
      <c r="T136" s="138"/>
      <c r="U136" s="139">
        <v>0.22</v>
      </c>
      <c r="V136" s="242">
        <f t="shared" si="332"/>
        <v>0</v>
      </c>
      <c r="W136" s="243">
        <f t="shared" si="333"/>
        <v>0</v>
      </c>
      <c r="X136" s="244">
        <f t="shared" si="334"/>
        <v>0</v>
      </c>
      <c r="Y136" s="244">
        <f t="shared" si="335"/>
        <v>0</v>
      </c>
      <c r="Z136" s="245" t="e">
        <f t="shared" si="336"/>
        <v>#DIV/0!</v>
      </c>
      <c r="AA136" s="155"/>
      <c r="AB136" s="10"/>
      <c r="AC136" s="10"/>
      <c r="AD136" s="10"/>
      <c r="AE136" s="10"/>
      <c r="AF136" s="10"/>
      <c r="AG136" s="10"/>
    </row>
    <row r="137" spans="1:33" ht="30" customHeight="1" x14ac:dyDescent="0.3">
      <c r="A137" s="169" t="s">
        <v>291</v>
      </c>
      <c r="B137" s="246"/>
      <c r="C137" s="171"/>
      <c r="D137" s="172"/>
      <c r="E137" s="176">
        <f>SUM(E126:E135)</f>
        <v>67</v>
      </c>
      <c r="F137" s="192"/>
      <c r="G137" s="175">
        <f>SUM(G126:G136)</f>
        <v>16500</v>
      </c>
      <c r="H137" s="176">
        <f>SUM(H126:H135)</f>
        <v>67</v>
      </c>
      <c r="I137" s="192"/>
      <c r="J137" s="175">
        <f>SUM(J126:J136)</f>
        <v>16500</v>
      </c>
      <c r="K137" s="193">
        <f>SUM(K126:K135)</f>
        <v>0</v>
      </c>
      <c r="L137" s="192"/>
      <c r="M137" s="175">
        <f>SUM(M126:M136)</f>
        <v>0</v>
      </c>
      <c r="N137" s="193">
        <f>SUM(N126:N135)</f>
        <v>0</v>
      </c>
      <c r="O137" s="192"/>
      <c r="P137" s="175">
        <f>SUM(P126:P136)</f>
        <v>0</v>
      </c>
      <c r="Q137" s="193">
        <f>SUM(Q126:Q135)</f>
        <v>0</v>
      </c>
      <c r="R137" s="192"/>
      <c r="S137" s="175">
        <f>SUM(S126:S136)</f>
        <v>0</v>
      </c>
      <c r="T137" s="193">
        <f>SUM(T126:T135)</f>
        <v>0</v>
      </c>
      <c r="U137" s="192"/>
      <c r="V137" s="177">
        <f t="shared" ref="V137:X137" si="337">SUM(V126:V136)</f>
        <v>0</v>
      </c>
      <c r="W137" s="230">
        <f t="shared" si="337"/>
        <v>16500</v>
      </c>
      <c r="X137" s="231">
        <f t="shared" si="337"/>
        <v>16500</v>
      </c>
      <c r="Y137" s="231">
        <f t="shared" si="335"/>
        <v>0</v>
      </c>
      <c r="Z137" s="231">
        <f t="shared" si="336"/>
        <v>0</v>
      </c>
      <c r="AA137" s="232"/>
      <c r="AB137" s="10"/>
      <c r="AC137" s="10"/>
      <c r="AD137" s="10"/>
      <c r="AE137" s="10"/>
      <c r="AF137" s="10"/>
      <c r="AG137" s="10"/>
    </row>
    <row r="138" spans="1:33" ht="30" customHeight="1" x14ac:dyDescent="0.3">
      <c r="A138" s="181" t="s">
        <v>77</v>
      </c>
      <c r="B138" s="214">
        <v>8</v>
      </c>
      <c r="C138" s="247" t="s">
        <v>292</v>
      </c>
      <c r="D138" s="184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233"/>
      <c r="X138" s="233"/>
      <c r="Y138" s="185"/>
      <c r="Z138" s="233"/>
      <c r="AA138" s="234"/>
      <c r="AB138" s="121"/>
      <c r="AC138" s="121"/>
      <c r="AD138" s="121"/>
      <c r="AE138" s="121"/>
      <c r="AF138" s="121"/>
      <c r="AG138" s="121"/>
    </row>
    <row r="139" spans="1:33" ht="30" customHeight="1" x14ac:dyDescent="0.3">
      <c r="A139" s="122" t="s">
        <v>82</v>
      </c>
      <c r="B139" s="123" t="s">
        <v>293</v>
      </c>
      <c r="C139" s="190" t="s">
        <v>294</v>
      </c>
      <c r="D139" s="125" t="s">
        <v>295</v>
      </c>
      <c r="E139" s="126"/>
      <c r="F139" s="127"/>
      <c r="G139" s="128">
        <f t="shared" ref="G139:G144" si="338">E139*F139</f>
        <v>0</v>
      </c>
      <c r="H139" s="126"/>
      <c r="I139" s="127"/>
      <c r="J139" s="128">
        <f t="shared" ref="J139:J144" si="339">H139*I139</f>
        <v>0</v>
      </c>
      <c r="K139" s="126"/>
      <c r="L139" s="127"/>
      <c r="M139" s="128">
        <f t="shared" ref="M139:M144" si="340">K139*L139</f>
        <v>0</v>
      </c>
      <c r="N139" s="126"/>
      <c r="O139" s="127"/>
      <c r="P139" s="128">
        <f t="shared" ref="P139:P144" si="341">N139*O139</f>
        <v>0</v>
      </c>
      <c r="Q139" s="126"/>
      <c r="R139" s="127"/>
      <c r="S139" s="128">
        <f t="shared" ref="S139:S144" si="342">Q139*R139</f>
        <v>0</v>
      </c>
      <c r="T139" s="126"/>
      <c r="U139" s="127"/>
      <c r="V139" s="235">
        <f t="shared" ref="V139:V144" si="343">T139*U139</f>
        <v>0</v>
      </c>
      <c r="W139" s="236">
        <f t="shared" ref="W139:W144" si="344">G139+M139+S139</f>
        <v>0</v>
      </c>
      <c r="X139" s="237">
        <f t="shared" ref="X139:X144" si="345">J139+P139+V139</f>
        <v>0</v>
      </c>
      <c r="Y139" s="237">
        <f t="shared" ref="Y139:Y145" si="346">W139-X139</f>
        <v>0</v>
      </c>
      <c r="Z139" s="238" t="e">
        <f t="shared" ref="Z139:Z145" si="347">Y139/W139</f>
        <v>#DIV/0!</v>
      </c>
      <c r="AA139" s="239"/>
      <c r="AB139" s="134"/>
      <c r="AC139" s="134"/>
      <c r="AD139" s="134"/>
      <c r="AE139" s="134"/>
      <c r="AF139" s="134"/>
      <c r="AG139" s="134"/>
    </row>
    <row r="140" spans="1:33" ht="30" customHeight="1" x14ac:dyDescent="0.3">
      <c r="A140" s="122" t="s">
        <v>82</v>
      </c>
      <c r="B140" s="123" t="s">
        <v>296</v>
      </c>
      <c r="C140" s="190" t="s">
        <v>297</v>
      </c>
      <c r="D140" s="125" t="s">
        <v>295</v>
      </c>
      <c r="E140" s="126"/>
      <c r="F140" s="127"/>
      <c r="G140" s="128">
        <f t="shared" si="338"/>
        <v>0</v>
      </c>
      <c r="H140" s="126"/>
      <c r="I140" s="127"/>
      <c r="J140" s="128">
        <f t="shared" si="339"/>
        <v>0</v>
      </c>
      <c r="K140" s="126"/>
      <c r="L140" s="127"/>
      <c r="M140" s="128">
        <f t="shared" si="340"/>
        <v>0</v>
      </c>
      <c r="N140" s="126"/>
      <c r="O140" s="127"/>
      <c r="P140" s="128">
        <f t="shared" si="341"/>
        <v>0</v>
      </c>
      <c r="Q140" s="126"/>
      <c r="R140" s="127"/>
      <c r="S140" s="128">
        <f t="shared" si="342"/>
        <v>0</v>
      </c>
      <c r="T140" s="126"/>
      <c r="U140" s="127"/>
      <c r="V140" s="235">
        <f t="shared" si="343"/>
        <v>0</v>
      </c>
      <c r="W140" s="240">
        <f t="shared" si="344"/>
        <v>0</v>
      </c>
      <c r="X140" s="130">
        <f t="shared" si="345"/>
        <v>0</v>
      </c>
      <c r="Y140" s="130">
        <f t="shared" si="346"/>
        <v>0</v>
      </c>
      <c r="Z140" s="131" t="e">
        <f t="shared" si="347"/>
        <v>#DIV/0!</v>
      </c>
      <c r="AA140" s="132"/>
      <c r="AB140" s="134"/>
      <c r="AC140" s="134"/>
      <c r="AD140" s="134"/>
      <c r="AE140" s="134"/>
      <c r="AF140" s="134"/>
      <c r="AG140" s="134"/>
    </row>
    <row r="141" spans="1:33" ht="30" customHeight="1" x14ac:dyDescent="0.3">
      <c r="A141" s="122" t="s">
        <v>82</v>
      </c>
      <c r="B141" s="123" t="s">
        <v>298</v>
      </c>
      <c r="C141" s="190" t="s">
        <v>299</v>
      </c>
      <c r="D141" s="125" t="s">
        <v>300</v>
      </c>
      <c r="E141" s="248"/>
      <c r="F141" s="249"/>
      <c r="G141" s="128">
        <f t="shared" si="338"/>
        <v>0</v>
      </c>
      <c r="H141" s="248"/>
      <c r="I141" s="249"/>
      <c r="J141" s="128">
        <f t="shared" si="339"/>
        <v>0</v>
      </c>
      <c r="K141" s="126"/>
      <c r="L141" s="127"/>
      <c r="M141" s="128">
        <f t="shared" si="340"/>
        <v>0</v>
      </c>
      <c r="N141" s="126"/>
      <c r="O141" s="127"/>
      <c r="P141" s="128">
        <f t="shared" si="341"/>
        <v>0</v>
      </c>
      <c r="Q141" s="126"/>
      <c r="R141" s="127"/>
      <c r="S141" s="128">
        <f t="shared" si="342"/>
        <v>0</v>
      </c>
      <c r="T141" s="126"/>
      <c r="U141" s="127"/>
      <c r="V141" s="235">
        <f t="shared" si="343"/>
        <v>0</v>
      </c>
      <c r="W141" s="250">
        <f t="shared" si="344"/>
        <v>0</v>
      </c>
      <c r="X141" s="130">
        <f t="shared" si="345"/>
        <v>0</v>
      </c>
      <c r="Y141" s="130">
        <f t="shared" si="346"/>
        <v>0</v>
      </c>
      <c r="Z141" s="131" t="e">
        <f t="shared" si="347"/>
        <v>#DIV/0!</v>
      </c>
      <c r="AA141" s="132"/>
      <c r="AB141" s="134"/>
      <c r="AC141" s="134"/>
      <c r="AD141" s="134"/>
      <c r="AE141" s="134"/>
      <c r="AF141" s="134"/>
      <c r="AG141" s="134"/>
    </row>
    <row r="142" spans="1:33" ht="30" customHeight="1" x14ac:dyDescent="0.3">
      <c r="A142" s="122" t="s">
        <v>82</v>
      </c>
      <c r="B142" s="123" t="s">
        <v>301</v>
      </c>
      <c r="C142" s="190" t="s">
        <v>302</v>
      </c>
      <c r="D142" s="125" t="s">
        <v>300</v>
      </c>
      <c r="E142" s="126"/>
      <c r="F142" s="127"/>
      <c r="G142" s="128">
        <f t="shared" si="338"/>
        <v>0</v>
      </c>
      <c r="H142" s="126"/>
      <c r="I142" s="127"/>
      <c r="J142" s="128">
        <f t="shared" si="339"/>
        <v>0</v>
      </c>
      <c r="K142" s="248"/>
      <c r="L142" s="249"/>
      <c r="M142" s="128">
        <f t="shared" si="340"/>
        <v>0</v>
      </c>
      <c r="N142" s="248"/>
      <c r="O142" s="249"/>
      <c r="P142" s="128">
        <f t="shared" si="341"/>
        <v>0</v>
      </c>
      <c r="Q142" s="248"/>
      <c r="R142" s="249"/>
      <c r="S142" s="128">
        <f t="shared" si="342"/>
        <v>0</v>
      </c>
      <c r="T142" s="248"/>
      <c r="U142" s="249"/>
      <c r="V142" s="235">
        <f t="shared" si="343"/>
        <v>0</v>
      </c>
      <c r="W142" s="250">
        <f t="shared" si="344"/>
        <v>0</v>
      </c>
      <c r="X142" s="130">
        <f t="shared" si="345"/>
        <v>0</v>
      </c>
      <c r="Y142" s="130">
        <f t="shared" si="346"/>
        <v>0</v>
      </c>
      <c r="Z142" s="131" t="e">
        <f t="shared" si="347"/>
        <v>#DIV/0!</v>
      </c>
      <c r="AA142" s="132"/>
      <c r="AB142" s="134"/>
      <c r="AC142" s="134"/>
      <c r="AD142" s="134"/>
      <c r="AE142" s="134"/>
      <c r="AF142" s="134"/>
      <c r="AG142" s="134"/>
    </row>
    <row r="143" spans="1:33" ht="30" customHeight="1" x14ac:dyDescent="0.3">
      <c r="A143" s="122" t="s">
        <v>82</v>
      </c>
      <c r="B143" s="123" t="s">
        <v>303</v>
      </c>
      <c r="C143" s="190" t="s">
        <v>304</v>
      </c>
      <c r="D143" s="125" t="s">
        <v>300</v>
      </c>
      <c r="E143" s="126"/>
      <c r="F143" s="127"/>
      <c r="G143" s="128">
        <f t="shared" si="338"/>
        <v>0</v>
      </c>
      <c r="H143" s="126"/>
      <c r="I143" s="127"/>
      <c r="J143" s="128">
        <f t="shared" si="339"/>
        <v>0</v>
      </c>
      <c r="K143" s="126"/>
      <c r="L143" s="127"/>
      <c r="M143" s="128">
        <f t="shared" si="340"/>
        <v>0</v>
      </c>
      <c r="N143" s="126"/>
      <c r="O143" s="127"/>
      <c r="P143" s="128">
        <f t="shared" si="341"/>
        <v>0</v>
      </c>
      <c r="Q143" s="126"/>
      <c r="R143" s="127"/>
      <c r="S143" s="128">
        <f t="shared" si="342"/>
        <v>0</v>
      </c>
      <c r="T143" s="126"/>
      <c r="U143" s="127"/>
      <c r="V143" s="235">
        <f t="shared" si="343"/>
        <v>0</v>
      </c>
      <c r="W143" s="240">
        <f t="shared" si="344"/>
        <v>0</v>
      </c>
      <c r="X143" s="130">
        <f t="shared" si="345"/>
        <v>0</v>
      </c>
      <c r="Y143" s="130">
        <f t="shared" si="346"/>
        <v>0</v>
      </c>
      <c r="Z143" s="131" t="e">
        <f t="shared" si="347"/>
        <v>#DIV/0!</v>
      </c>
      <c r="AA143" s="132"/>
      <c r="AB143" s="134"/>
      <c r="AC143" s="134"/>
      <c r="AD143" s="134"/>
      <c r="AE143" s="134"/>
      <c r="AF143" s="134"/>
      <c r="AG143" s="134"/>
    </row>
    <row r="144" spans="1:33" ht="30" customHeight="1" x14ac:dyDescent="0.3">
      <c r="A144" s="135" t="s">
        <v>82</v>
      </c>
      <c r="B144" s="157" t="s">
        <v>305</v>
      </c>
      <c r="C144" s="167" t="s">
        <v>306</v>
      </c>
      <c r="D144" s="137"/>
      <c r="E144" s="138"/>
      <c r="F144" s="139">
        <v>0.22</v>
      </c>
      <c r="G144" s="140">
        <f t="shared" si="338"/>
        <v>0</v>
      </c>
      <c r="H144" s="138"/>
      <c r="I144" s="139">
        <v>0.22</v>
      </c>
      <c r="J144" s="140">
        <f t="shared" si="339"/>
        <v>0</v>
      </c>
      <c r="K144" s="138"/>
      <c r="L144" s="139">
        <v>0.22</v>
      </c>
      <c r="M144" s="140">
        <f t="shared" si="340"/>
        <v>0</v>
      </c>
      <c r="N144" s="138"/>
      <c r="O144" s="139">
        <v>0.22</v>
      </c>
      <c r="P144" s="140">
        <f t="shared" si="341"/>
        <v>0</v>
      </c>
      <c r="Q144" s="138"/>
      <c r="R144" s="139">
        <v>0.22</v>
      </c>
      <c r="S144" s="140">
        <f t="shared" si="342"/>
        <v>0</v>
      </c>
      <c r="T144" s="138"/>
      <c r="U144" s="139">
        <v>0.22</v>
      </c>
      <c r="V144" s="242">
        <f t="shared" si="343"/>
        <v>0</v>
      </c>
      <c r="W144" s="243">
        <f t="shared" si="344"/>
        <v>0</v>
      </c>
      <c r="X144" s="244">
        <f t="shared" si="345"/>
        <v>0</v>
      </c>
      <c r="Y144" s="244">
        <f t="shared" si="346"/>
        <v>0</v>
      </c>
      <c r="Z144" s="245" t="e">
        <f t="shared" si="347"/>
        <v>#DIV/0!</v>
      </c>
      <c r="AA144" s="155"/>
      <c r="AB144" s="10"/>
      <c r="AC144" s="10"/>
      <c r="AD144" s="10"/>
      <c r="AE144" s="10"/>
      <c r="AF144" s="10"/>
      <c r="AG144" s="10"/>
    </row>
    <row r="145" spans="1:33" ht="30" customHeight="1" x14ac:dyDescent="0.3">
      <c r="A145" s="169" t="s">
        <v>307</v>
      </c>
      <c r="B145" s="251"/>
      <c r="C145" s="171"/>
      <c r="D145" s="172"/>
      <c r="E145" s="176">
        <f>SUM(E139:E143)</f>
        <v>0</v>
      </c>
      <c r="F145" s="192"/>
      <c r="G145" s="176">
        <f>SUM(G139:G144)</f>
        <v>0</v>
      </c>
      <c r="H145" s="176">
        <f>SUM(H139:H143)</f>
        <v>0</v>
      </c>
      <c r="I145" s="192"/>
      <c r="J145" s="176">
        <f>SUM(J139:J144)</f>
        <v>0</v>
      </c>
      <c r="K145" s="176">
        <f>SUM(K139:K143)</f>
        <v>0</v>
      </c>
      <c r="L145" s="192"/>
      <c r="M145" s="176">
        <f>SUM(M139:M144)</f>
        <v>0</v>
      </c>
      <c r="N145" s="176">
        <f>SUM(N139:N143)</f>
        <v>0</v>
      </c>
      <c r="O145" s="192"/>
      <c r="P145" s="176">
        <f>SUM(P139:P144)</f>
        <v>0</v>
      </c>
      <c r="Q145" s="176">
        <f>SUM(Q139:Q143)</f>
        <v>0</v>
      </c>
      <c r="R145" s="192"/>
      <c r="S145" s="176">
        <f>SUM(S139:S144)</f>
        <v>0</v>
      </c>
      <c r="T145" s="176">
        <f>SUM(T139:T143)</f>
        <v>0</v>
      </c>
      <c r="U145" s="192"/>
      <c r="V145" s="252">
        <f t="shared" ref="V145:X145" si="348">SUM(V139:V144)</f>
        <v>0</v>
      </c>
      <c r="W145" s="230">
        <f t="shared" si="348"/>
        <v>0</v>
      </c>
      <c r="X145" s="231">
        <f t="shared" si="348"/>
        <v>0</v>
      </c>
      <c r="Y145" s="231">
        <f t="shared" si="346"/>
        <v>0</v>
      </c>
      <c r="Z145" s="231" t="e">
        <f t="shared" si="347"/>
        <v>#DIV/0!</v>
      </c>
      <c r="AA145" s="232"/>
      <c r="AB145" s="10"/>
      <c r="AC145" s="10"/>
      <c r="AD145" s="10"/>
      <c r="AE145" s="10"/>
      <c r="AF145" s="10"/>
      <c r="AG145" s="10"/>
    </row>
    <row r="146" spans="1:33" ht="30" customHeight="1" x14ac:dyDescent="0.3">
      <c r="A146" s="181" t="s">
        <v>77</v>
      </c>
      <c r="B146" s="182">
        <v>9</v>
      </c>
      <c r="C146" s="183" t="s">
        <v>308</v>
      </c>
      <c r="D146" s="184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253"/>
      <c r="X146" s="253"/>
      <c r="Y146" s="216"/>
      <c r="Z146" s="253"/>
      <c r="AA146" s="254"/>
      <c r="AB146" s="10"/>
      <c r="AC146" s="10"/>
      <c r="AD146" s="10"/>
      <c r="AE146" s="10"/>
      <c r="AF146" s="10"/>
      <c r="AG146" s="10"/>
    </row>
    <row r="147" spans="1:33" ht="30" customHeight="1" x14ac:dyDescent="0.3">
      <c r="A147" s="255" t="s">
        <v>82</v>
      </c>
      <c r="B147" s="256">
        <v>43839</v>
      </c>
      <c r="C147" s="257" t="s">
        <v>309</v>
      </c>
      <c r="D147" s="258" t="s">
        <v>179</v>
      </c>
      <c r="E147" s="259">
        <v>4</v>
      </c>
      <c r="F147" s="260">
        <v>2500</v>
      </c>
      <c r="G147" s="261">
        <f t="shared" ref="G147:G152" si="349">E147*F147</f>
        <v>10000</v>
      </c>
      <c r="H147" s="259">
        <v>4</v>
      </c>
      <c r="I147" s="260">
        <v>2500</v>
      </c>
      <c r="J147" s="261">
        <f t="shared" ref="J147:J152" si="350">H147*I147</f>
        <v>10000</v>
      </c>
      <c r="K147" s="262"/>
      <c r="L147" s="260"/>
      <c r="M147" s="261">
        <f t="shared" ref="M147:M152" si="351">K147*L147</f>
        <v>0</v>
      </c>
      <c r="N147" s="262"/>
      <c r="O147" s="260"/>
      <c r="P147" s="261">
        <f t="shared" ref="P147:P152" si="352">N147*O147</f>
        <v>0</v>
      </c>
      <c r="Q147" s="262"/>
      <c r="R147" s="260"/>
      <c r="S147" s="261">
        <f t="shared" ref="S147:S152" si="353">Q147*R147</f>
        <v>0</v>
      </c>
      <c r="T147" s="262"/>
      <c r="U147" s="260"/>
      <c r="V147" s="261">
        <f t="shared" ref="V147:V152" si="354">T147*U147</f>
        <v>0</v>
      </c>
      <c r="W147" s="237">
        <f t="shared" ref="W147:W152" si="355">G147+M147+S147</f>
        <v>10000</v>
      </c>
      <c r="X147" s="130">
        <f t="shared" ref="X147:X152" si="356">J147+P147+V147</f>
        <v>10000</v>
      </c>
      <c r="Y147" s="130">
        <f t="shared" ref="Y147:Y153" si="357">W147-X147</f>
        <v>0</v>
      </c>
      <c r="Z147" s="131">
        <f t="shared" ref="Z147:Z153" si="358">Y147/W147</f>
        <v>0</v>
      </c>
      <c r="AA147" s="239"/>
      <c r="AB147" s="133"/>
      <c r="AC147" s="134"/>
      <c r="AD147" s="134"/>
      <c r="AE147" s="134"/>
      <c r="AF147" s="134"/>
      <c r="AG147" s="134"/>
    </row>
    <row r="148" spans="1:33" ht="30" customHeight="1" x14ac:dyDescent="0.3">
      <c r="A148" s="122" t="s">
        <v>82</v>
      </c>
      <c r="B148" s="263">
        <v>43870</v>
      </c>
      <c r="C148" s="190" t="s">
        <v>310</v>
      </c>
      <c r="D148" s="264" t="s">
        <v>179</v>
      </c>
      <c r="E148" s="265">
        <v>4</v>
      </c>
      <c r="F148" s="127">
        <v>3000</v>
      </c>
      <c r="G148" s="128">
        <f t="shared" si="349"/>
        <v>12000</v>
      </c>
      <c r="H148" s="265">
        <v>4</v>
      </c>
      <c r="I148" s="127">
        <v>3000</v>
      </c>
      <c r="J148" s="128">
        <f t="shared" si="350"/>
        <v>12000</v>
      </c>
      <c r="K148" s="126"/>
      <c r="L148" s="127"/>
      <c r="M148" s="128">
        <f t="shared" si="351"/>
        <v>0</v>
      </c>
      <c r="N148" s="126"/>
      <c r="O148" s="127"/>
      <c r="P148" s="128">
        <f t="shared" si="352"/>
        <v>0</v>
      </c>
      <c r="Q148" s="126"/>
      <c r="R148" s="127"/>
      <c r="S148" s="128">
        <f t="shared" si="353"/>
        <v>0</v>
      </c>
      <c r="T148" s="126"/>
      <c r="U148" s="127"/>
      <c r="V148" s="128">
        <f t="shared" si="354"/>
        <v>0</v>
      </c>
      <c r="W148" s="129">
        <f t="shared" si="355"/>
        <v>12000</v>
      </c>
      <c r="X148" s="130">
        <f t="shared" si="356"/>
        <v>12000</v>
      </c>
      <c r="Y148" s="130">
        <f t="shared" si="357"/>
        <v>0</v>
      </c>
      <c r="Z148" s="131">
        <f t="shared" si="358"/>
        <v>0</v>
      </c>
      <c r="AA148" s="132"/>
      <c r="AB148" s="134"/>
      <c r="AC148" s="134"/>
      <c r="AD148" s="134"/>
      <c r="AE148" s="134"/>
      <c r="AF148" s="134"/>
      <c r="AG148" s="134"/>
    </row>
    <row r="149" spans="1:33" ht="30" customHeight="1" x14ac:dyDescent="0.3">
      <c r="A149" s="122" t="s">
        <v>82</v>
      </c>
      <c r="B149" s="263">
        <v>43899</v>
      </c>
      <c r="C149" s="190" t="s">
        <v>311</v>
      </c>
      <c r="D149" s="264" t="s">
        <v>179</v>
      </c>
      <c r="E149" s="265">
        <v>1</v>
      </c>
      <c r="F149" s="127">
        <v>15000</v>
      </c>
      <c r="G149" s="128">
        <f t="shared" si="349"/>
        <v>15000</v>
      </c>
      <c r="H149" s="265">
        <v>1</v>
      </c>
      <c r="I149" s="127">
        <v>15000</v>
      </c>
      <c r="J149" s="128">
        <f t="shared" si="350"/>
        <v>15000</v>
      </c>
      <c r="K149" s="126"/>
      <c r="L149" s="127"/>
      <c r="M149" s="128">
        <f t="shared" si="351"/>
        <v>0</v>
      </c>
      <c r="N149" s="126"/>
      <c r="O149" s="127"/>
      <c r="P149" s="128">
        <f t="shared" si="352"/>
        <v>0</v>
      </c>
      <c r="Q149" s="126"/>
      <c r="R149" s="127"/>
      <c r="S149" s="128">
        <f t="shared" si="353"/>
        <v>0</v>
      </c>
      <c r="T149" s="126"/>
      <c r="U149" s="127"/>
      <c r="V149" s="128">
        <f t="shared" si="354"/>
        <v>0</v>
      </c>
      <c r="W149" s="129">
        <f t="shared" si="355"/>
        <v>15000</v>
      </c>
      <c r="X149" s="130">
        <f t="shared" si="356"/>
        <v>15000</v>
      </c>
      <c r="Y149" s="130">
        <f t="shared" si="357"/>
        <v>0</v>
      </c>
      <c r="Z149" s="131">
        <f t="shared" si="358"/>
        <v>0</v>
      </c>
      <c r="AA149" s="132"/>
      <c r="AB149" s="134"/>
      <c r="AC149" s="134"/>
      <c r="AD149" s="134"/>
      <c r="AE149" s="134"/>
      <c r="AF149" s="134"/>
      <c r="AG149" s="134"/>
    </row>
    <row r="150" spans="1:33" ht="30" customHeight="1" x14ac:dyDescent="0.3">
      <c r="A150" s="122" t="s">
        <v>82</v>
      </c>
      <c r="B150" s="263">
        <v>43930</v>
      </c>
      <c r="C150" s="190" t="s">
        <v>312</v>
      </c>
      <c r="D150" s="264" t="s">
        <v>179</v>
      </c>
      <c r="E150" s="265">
        <v>1</v>
      </c>
      <c r="F150" s="127">
        <v>20000</v>
      </c>
      <c r="G150" s="128">
        <f t="shared" si="349"/>
        <v>20000</v>
      </c>
      <c r="H150" s="265">
        <v>1</v>
      </c>
      <c r="I150" s="127">
        <v>20000</v>
      </c>
      <c r="J150" s="128">
        <f t="shared" si="350"/>
        <v>20000</v>
      </c>
      <c r="K150" s="126"/>
      <c r="L150" s="127"/>
      <c r="M150" s="128">
        <f t="shared" si="351"/>
        <v>0</v>
      </c>
      <c r="N150" s="126"/>
      <c r="O150" s="127"/>
      <c r="P150" s="128">
        <f t="shared" si="352"/>
        <v>0</v>
      </c>
      <c r="Q150" s="126"/>
      <c r="R150" s="127"/>
      <c r="S150" s="128">
        <f t="shared" si="353"/>
        <v>0</v>
      </c>
      <c r="T150" s="126"/>
      <c r="U150" s="127"/>
      <c r="V150" s="128">
        <f t="shared" si="354"/>
        <v>0</v>
      </c>
      <c r="W150" s="129">
        <f t="shared" si="355"/>
        <v>20000</v>
      </c>
      <c r="X150" s="130">
        <f t="shared" si="356"/>
        <v>20000</v>
      </c>
      <c r="Y150" s="130">
        <f t="shared" si="357"/>
        <v>0</v>
      </c>
      <c r="Z150" s="131">
        <f t="shared" si="358"/>
        <v>0</v>
      </c>
      <c r="AA150" s="132"/>
      <c r="AB150" s="134"/>
      <c r="AC150" s="134"/>
      <c r="AD150" s="134"/>
      <c r="AE150" s="134"/>
      <c r="AF150" s="134"/>
      <c r="AG150" s="134"/>
    </row>
    <row r="151" spans="1:33" ht="30" customHeight="1" x14ac:dyDescent="0.3">
      <c r="A151" s="135" t="s">
        <v>82</v>
      </c>
      <c r="B151" s="263">
        <v>43960</v>
      </c>
      <c r="C151" s="166" t="s">
        <v>313</v>
      </c>
      <c r="D151" s="266"/>
      <c r="E151" s="267"/>
      <c r="F151" s="139"/>
      <c r="G151" s="140">
        <f t="shared" si="349"/>
        <v>0</v>
      </c>
      <c r="H151" s="267"/>
      <c r="I151" s="139"/>
      <c r="J151" s="140">
        <f t="shared" si="350"/>
        <v>0</v>
      </c>
      <c r="K151" s="138"/>
      <c r="L151" s="139"/>
      <c r="M151" s="140">
        <f t="shared" si="351"/>
        <v>0</v>
      </c>
      <c r="N151" s="138"/>
      <c r="O151" s="139"/>
      <c r="P151" s="140">
        <f t="shared" si="352"/>
        <v>0</v>
      </c>
      <c r="Q151" s="138"/>
      <c r="R151" s="139"/>
      <c r="S151" s="140">
        <f t="shared" si="353"/>
        <v>0</v>
      </c>
      <c r="T151" s="138"/>
      <c r="U151" s="139"/>
      <c r="V151" s="140">
        <f t="shared" si="354"/>
        <v>0</v>
      </c>
      <c r="W151" s="141">
        <f t="shared" si="355"/>
        <v>0</v>
      </c>
      <c r="X151" s="130">
        <f t="shared" si="356"/>
        <v>0</v>
      </c>
      <c r="Y151" s="130">
        <f t="shared" si="357"/>
        <v>0</v>
      </c>
      <c r="Z151" s="131" t="e">
        <f t="shared" si="358"/>
        <v>#DIV/0!</v>
      </c>
      <c r="AA151" s="142"/>
      <c r="AB151" s="134"/>
      <c r="AC151" s="134"/>
      <c r="AD151" s="134"/>
      <c r="AE151" s="134"/>
      <c r="AF151" s="134"/>
      <c r="AG151" s="134"/>
    </row>
    <row r="152" spans="1:33" ht="30" customHeight="1" x14ac:dyDescent="0.3">
      <c r="A152" s="135" t="s">
        <v>82</v>
      </c>
      <c r="B152" s="263">
        <v>43991</v>
      </c>
      <c r="C152" s="241" t="s">
        <v>314</v>
      </c>
      <c r="D152" s="151"/>
      <c r="E152" s="138"/>
      <c r="F152" s="139">
        <v>0.22</v>
      </c>
      <c r="G152" s="140">
        <f t="shared" si="349"/>
        <v>0</v>
      </c>
      <c r="H152" s="138"/>
      <c r="I152" s="139">
        <v>0.22</v>
      </c>
      <c r="J152" s="140">
        <f t="shared" si="350"/>
        <v>0</v>
      </c>
      <c r="K152" s="138"/>
      <c r="L152" s="139">
        <v>0.22</v>
      </c>
      <c r="M152" s="140">
        <f t="shared" si="351"/>
        <v>0</v>
      </c>
      <c r="N152" s="138"/>
      <c r="O152" s="139">
        <v>0.22</v>
      </c>
      <c r="P152" s="140">
        <f t="shared" si="352"/>
        <v>0</v>
      </c>
      <c r="Q152" s="138"/>
      <c r="R152" s="139">
        <v>0.22</v>
      </c>
      <c r="S152" s="140">
        <f t="shared" si="353"/>
        <v>0</v>
      </c>
      <c r="T152" s="138"/>
      <c r="U152" s="139">
        <v>0.22</v>
      </c>
      <c r="V152" s="140">
        <f t="shared" si="354"/>
        <v>0</v>
      </c>
      <c r="W152" s="141">
        <f t="shared" si="355"/>
        <v>0</v>
      </c>
      <c r="X152" s="168">
        <f t="shared" si="356"/>
        <v>0</v>
      </c>
      <c r="Y152" s="168">
        <f t="shared" si="357"/>
        <v>0</v>
      </c>
      <c r="Z152" s="229" t="e">
        <f t="shared" si="358"/>
        <v>#DIV/0!</v>
      </c>
      <c r="AA152" s="142"/>
      <c r="AB152" s="10"/>
      <c r="AC152" s="10"/>
      <c r="AD152" s="10"/>
      <c r="AE152" s="10"/>
      <c r="AF152" s="10"/>
      <c r="AG152" s="10"/>
    </row>
    <row r="153" spans="1:33" ht="30" customHeight="1" x14ac:dyDescent="0.3">
      <c r="A153" s="169" t="s">
        <v>315</v>
      </c>
      <c r="B153" s="170"/>
      <c r="C153" s="171"/>
      <c r="D153" s="172"/>
      <c r="E153" s="176">
        <f>SUM(E147:E151)</f>
        <v>10</v>
      </c>
      <c r="F153" s="192"/>
      <c r="G153" s="175">
        <f>SUM(G147:G152)</f>
        <v>57000</v>
      </c>
      <c r="H153" s="176">
        <f>SUM(H147:H151)</f>
        <v>10</v>
      </c>
      <c r="I153" s="192"/>
      <c r="J153" s="175">
        <f>SUM(J147:J152)</f>
        <v>57000</v>
      </c>
      <c r="K153" s="193">
        <f>SUM(K147:K151)</f>
        <v>0</v>
      </c>
      <c r="L153" s="192"/>
      <c r="M153" s="175">
        <f>SUM(M147:M152)</f>
        <v>0</v>
      </c>
      <c r="N153" s="193">
        <f>SUM(N147:N151)</f>
        <v>0</v>
      </c>
      <c r="O153" s="192"/>
      <c r="P153" s="175">
        <f>SUM(P147:P152)</f>
        <v>0</v>
      </c>
      <c r="Q153" s="193">
        <f>SUM(Q147:Q151)</f>
        <v>0</v>
      </c>
      <c r="R153" s="192"/>
      <c r="S153" s="175">
        <f>SUM(S147:S152)</f>
        <v>0</v>
      </c>
      <c r="T153" s="193">
        <f>SUM(T147:T151)</f>
        <v>0</v>
      </c>
      <c r="U153" s="192"/>
      <c r="V153" s="177">
        <f t="shared" ref="V153:X153" si="359">SUM(V147:V152)</f>
        <v>0</v>
      </c>
      <c r="W153" s="230">
        <f t="shared" si="359"/>
        <v>57000</v>
      </c>
      <c r="X153" s="231">
        <f t="shared" si="359"/>
        <v>57000</v>
      </c>
      <c r="Y153" s="231">
        <f t="shared" si="357"/>
        <v>0</v>
      </c>
      <c r="Z153" s="231">
        <f t="shared" si="358"/>
        <v>0</v>
      </c>
      <c r="AA153" s="232"/>
      <c r="AB153" s="10"/>
      <c r="AC153" s="10"/>
      <c r="AD153" s="10"/>
      <c r="AE153" s="10"/>
      <c r="AF153" s="10"/>
      <c r="AG153" s="10"/>
    </row>
    <row r="154" spans="1:33" ht="30" customHeight="1" x14ac:dyDescent="0.3">
      <c r="A154" s="181" t="s">
        <v>77</v>
      </c>
      <c r="B154" s="214">
        <v>10</v>
      </c>
      <c r="C154" s="247" t="s">
        <v>316</v>
      </c>
      <c r="D154" s="184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233"/>
      <c r="X154" s="233"/>
      <c r="Y154" s="185"/>
      <c r="Z154" s="233"/>
      <c r="AA154" s="234"/>
      <c r="AB154" s="10"/>
      <c r="AC154" s="10"/>
      <c r="AD154" s="10"/>
      <c r="AE154" s="10"/>
      <c r="AF154" s="10"/>
      <c r="AG154" s="10"/>
    </row>
    <row r="155" spans="1:33" ht="30" customHeight="1" x14ac:dyDescent="0.3">
      <c r="A155" s="122" t="s">
        <v>82</v>
      </c>
      <c r="B155" s="263">
        <v>43840</v>
      </c>
      <c r="C155" s="268" t="s">
        <v>317</v>
      </c>
      <c r="D155" s="258"/>
      <c r="E155" s="269"/>
      <c r="F155" s="163"/>
      <c r="G155" s="164">
        <f t="shared" ref="G155:G159" si="360">E155*F155</f>
        <v>0</v>
      </c>
      <c r="H155" s="269"/>
      <c r="I155" s="163"/>
      <c r="J155" s="164">
        <f t="shared" ref="J155:J159" si="361">H155*I155</f>
        <v>0</v>
      </c>
      <c r="K155" s="162"/>
      <c r="L155" s="163"/>
      <c r="M155" s="164">
        <f t="shared" ref="M155:M159" si="362">K155*L155</f>
        <v>0</v>
      </c>
      <c r="N155" s="162"/>
      <c r="O155" s="163"/>
      <c r="P155" s="164">
        <f t="shared" ref="P155:P159" si="363">N155*O155</f>
        <v>0</v>
      </c>
      <c r="Q155" s="162"/>
      <c r="R155" s="163"/>
      <c r="S155" s="164">
        <f t="shared" ref="S155:S159" si="364">Q155*R155</f>
        <v>0</v>
      </c>
      <c r="T155" s="162"/>
      <c r="U155" s="163"/>
      <c r="V155" s="270">
        <f t="shared" ref="V155:V159" si="365">T155*U155</f>
        <v>0</v>
      </c>
      <c r="W155" s="271">
        <f t="shared" ref="W155:W159" si="366">G155+M155+S155</f>
        <v>0</v>
      </c>
      <c r="X155" s="237">
        <f t="shared" ref="X155:X159" si="367">J155+P155+V155</f>
        <v>0</v>
      </c>
      <c r="Y155" s="237">
        <f t="shared" ref="Y155:Y160" si="368">W155-X155</f>
        <v>0</v>
      </c>
      <c r="Z155" s="238" t="e">
        <f t="shared" ref="Z155:Z160" si="369">Y155/W155</f>
        <v>#DIV/0!</v>
      </c>
      <c r="AA155" s="272"/>
      <c r="AB155" s="134"/>
      <c r="AC155" s="134"/>
      <c r="AD155" s="134"/>
      <c r="AE155" s="134"/>
      <c r="AF155" s="134"/>
      <c r="AG155" s="134"/>
    </row>
    <row r="156" spans="1:33" ht="30" customHeight="1" x14ac:dyDescent="0.3">
      <c r="A156" s="122" t="s">
        <v>82</v>
      </c>
      <c r="B156" s="263">
        <v>43871</v>
      </c>
      <c r="C156" s="268" t="s">
        <v>317</v>
      </c>
      <c r="D156" s="264"/>
      <c r="E156" s="265"/>
      <c r="F156" s="127"/>
      <c r="G156" s="128">
        <f t="shared" si="360"/>
        <v>0</v>
      </c>
      <c r="H156" s="265"/>
      <c r="I156" s="127"/>
      <c r="J156" s="128">
        <f t="shared" si="361"/>
        <v>0</v>
      </c>
      <c r="K156" s="126"/>
      <c r="L156" s="127"/>
      <c r="M156" s="128">
        <f t="shared" si="362"/>
        <v>0</v>
      </c>
      <c r="N156" s="126"/>
      <c r="O156" s="127"/>
      <c r="P156" s="128">
        <f t="shared" si="363"/>
        <v>0</v>
      </c>
      <c r="Q156" s="126"/>
      <c r="R156" s="127"/>
      <c r="S156" s="128">
        <f t="shared" si="364"/>
        <v>0</v>
      </c>
      <c r="T156" s="126"/>
      <c r="U156" s="127"/>
      <c r="V156" s="235">
        <f t="shared" si="365"/>
        <v>0</v>
      </c>
      <c r="W156" s="240">
        <f t="shared" si="366"/>
        <v>0</v>
      </c>
      <c r="X156" s="130">
        <f t="shared" si="367"/>
        <v>0</v>
      </c>
      <c r="Y156" s="130">
        <f t="shared" si="368"/>
        <v>0</v>
      </c>
      <c r="Z156" s="131" t="e">
        <f t="shared" si="369"/>
        <v>#DIV/0!</v>
      </c>
      <c r="AA156" s="132"/>
      <c r="AB156" s="134"/>
      <c r="AC156" s="134"/>
      <c r="AD156" s="134"/>
      <c r="AE156" s="134"/>
      <c r="AF156" s="134"/>
      <c r="AG156" s="134"/>
    </row>
    <row r="157" spans="1:33" ht="30" customHeight="1" x14ac:dyDescent="0.3">
      <c r="A157" s="122" t="s">
        <v>82</v>
      </c>
      <c r="B157" s="263">
        <v>43900</v>
      </c>
      <c r="C157" s="268" t="s">
        <v>317</v>
      </c>
      <c r="D157" s="264"/>
      <c r="E157" s="265"/>
      <c r="F157" s="127"/>
      <c r="G157" s="128">
        <f t="shared" si="360"/>
        <v>0</v>
      </c>
      <c r="H157" s="265"/>
      <c r="I157" s="127"/>
      <c r="J157" s="128">
        <f t="shared" si="361"/>
        <v>0</v>
      </c>
      <c r="K157" s="126"/>
      <c r="L157" s="127"/>
      <c r="M157" s="128">
        <f t="shared" si="362"/>
        <v>0</v>
      </c>
      <c r="N157" s="126"/>
      <c r="O157" s="127"/>
      <c r="P157" s="128">
        <f t="shared" si="363"/>
        <v>0</v>
      </c>
      <c r="Q157" s="126"/>
      <c r="R157" s="127"/>
      <c r="S157" s="128">
        <f t="shared" si="364"/>
        <v>0</v>
      </c>
      <c r="T157" s="126"/>
      <c r="U157" s="127"/>
      <c r="V157" s="235">
        <f t="shared" si="365"/>
        <v>0</v>
      </c>
      <c r="W157" s="240">
        <f t="shared" si="366"/>
        <v>0</v>
      </c>
      <c r="X157" s="130">
        <f t="shared" si="367"/>
        <v>0</v>
      </c>
      <c r="Y157" s="130">
        <f t="shared" si="368"/>
        <v>0</v>
      </c>
      <c r="Z157" s="131" t="e">
        <f t="shared" si="369"/>
        <v>#DIV/0!</v>
      </c>
      <c r="AA157" s="132"/>
      <c r="AB157" s="134"/>
      <c r="AC157" s="134"/>
      <c r="AD157" s="134"/>
      <c r="AE157" s="134"/>
      <c r="AF157" s="134"/>
      <c r="AG157" s="134"/>
    </row>
    <row r="158" spans="1:33" ht="30" customHeight="1" x14ac:dyDescent="0.3">
      <c r="A158" s="135" t="s">
        <v>82</v>
      </c>
      <c r="B158" s="273">
        <v>43931</v>
      </c>
      <c r="C158" s="166" t="s">
        <v>318</v>
      </c>
      <c r="D158" s="266" t="s">
        <v>85</v>
      </c>
      <c r="E158" s="267"/>
      <c r="F158" s="139"/>
      <c r="G158" s="128">
        <f t="shared" si="360"/>
        <v>0</v>
      </c>
      <c r="H158" s="267"/>
      <c r="I158" s="139"/>
      <c r="J158" s="128">
        <f t="shared" si="361"/>
        <v>0</v>
      </c>
      <c r="K158" s="138"/>
      <c r="L158" s="139"/>
      <c r="M158" s="140">
        <f t="shared" si="362"/>
        <v>0</v>
      </c>
      <c r="N158" s="138"/>
      <c r="O158" s="139"/>
      <c r="P158" s="140">
        <f t="shared" si="363"/>
        <v>0</v>
      </c>
      <c r="Q158" s="138"/>
      <c r="R158" s="139"/>
      <c r="S158" s="140">
        <f t="shared" si="364"/>
        <v>0</v>
      </c>
      <c r="T158" s="138"/>
      <c r="U158" s="139"/>
      <c r="V158" s="242">
        <f t="shared" si="365"/>
        <v>0</v>
      </c>
      <c r="W158" s="274">
        <f t="shared" si="366"/>
        <v>0</v>
      </c>
      <c r="X158" s="130">
        <f t="shared" si="367"/>
        <v>0</v>
      </c>
      <c r="Y158" s="130">
        <f t="shared" si="368"/>
        <v>0</v>
      </c>
      <c r="Z158" s="131" t="e">
        <f t="shared" si="369"/>
        <v>#DIV/0!</v>
      </c>
      <c r="AA158" s="226"/>
      <c r="AB158" s="134"/>
      <c r="AC158" s="134"/>
      <c r="AD158" s="134"/>
      <c r="AE158" s="134"/>
      <c r="AF158" s="134"/>
      <c r="AG158" s="134"/>
    </row>
    <row r="159" spans="1:33" ht="30" customHeight="1" x14ac:dyDescent="0.3">
      <c r="A159" s="135" t="s">
        <v>82</v>
      </c>
      <c r="B159" s="275">
        <v>43961</v>
      </c>
      <c r="C159" s="241" t="s">
        <v>319</v>
      </c>
      <c r="D159" s="276"/>
      <c r="E159" s="138"/>
      <c r="F159" s="139">
        <v>0.22</v>
      </c>
      <c r="G159" s="140">
        <f t="shared" si="360"/>
        <v>0</v>
      </c>
      <c r="H159" s="138"/>
      <c r="I159" s="139">
        <v>0.22</v>
      </c>
      <c r="J159" s="140">
        <f t="shared" si="361"/>
        <v>0</v>
      </c>
      <c r="K159" s="138"/>
      <c r="L159" s="139">
        <v>0.22</v>
      </c>
      <c r="M159" s="140">
        <f t="shared" si="362"/>
        <v>0</v>
      </c>
      <c r="N159" s="138"/>
      <c r="O159" s="139">
        <v>0.22</v>
      </c>
      <c r="P159" s="140">
        <f t="shared" si="363"/>
        <v>0</v>
      </c>
      <c r="Q159" s="138"/>
      <c r="R159" s="139">
        <v>0.22</v>
      </c>
      <c r="S159" s="140">
        <f t="shared" si="364"/>
        <v>0</v>
      </c>
      <c r="T159" s="138"/>
      <c r="U159" s="139">
        <v>0.22</v>
      </c>
      <c r="V159" s="242">
        <f t="shared" si="365"/>
        <v>0</v>
      </c>
      <c r="W159" s="243">
        <f t="shared" si="366"/>
        <v>0</v>
      </c>
      <c r="X159" s="244">
        <f t="shared" si="367"/>
        <v>0</v>
      </c>
      <c r="Y159" s="244">
        <f t="shared" si="368"/>
        <v>0</v>
      </c>
      <c r="Z159" s="245" t="e">
        <f t="shared" si="369"/>
        <v>#DIV/0!</v>
      </c>
      <c r="AA159" s="277"/>
      <c r="AB159" s="10"/>
      <c r="AC159" s="10"/>
      <c r="AD159" s="10"/>
      <c r="AE159" s="10"/>
      <c r="AF159" s="10"/>
      <c r="AG159" s="10"/>
    </row>
    <row r="160" spans="1:33" ht="30" customHeight="1" x14ac:dyDescent="0.3">
      <c r="A160" s="169" t="s">
        <v>320</v>
      </c>
      <c r="B160" s="170"/>
      <c r="C160" s="171"/>
      <c r="D160" s="172"/>
      <c r="E160" s="176">
        <f>SUM(E155:E158)</f>
        <v>0</v>
      </c>
      <c r="F160" s="192"/>
      <c r="G160" s="175">
        <f>SUM(G155:G159)</f>
        <v>0</v>
      </c>
      <c r="H160" s="176">
        <f>SUM(H155:H158)</f>
        <v>0</v>
      </c>
      <c r="I160" s="192"/>
      <c r="J160" s="175">
        <f>SUM(J155:J159)</f>
        <v>0</v>
      </c>
      <c r="K160" s="193">
        <f>SUM(K155:K158)</f>
        <v>0</v>
      </c>
      <c r="L160" s="192"/>
      <c r="M160" s="175">
        <f>SUM(M155:M159)</f>
        <v>0</v>
      </c>
      <c r="N160" s="193">
        <f>SUM(N155:N158)</f>
        <v>0</v>
      </c>
      <c r="O160" s="192"/>
      <c r="P160" s="175">
        <f>SUM(P155:P159)</f>
        <v>0</v>
      </c>
      <c r="Q160" s="193">
        <f>SUM(Q155:Q158)</f>
        <v>0</v>
      </c>
      <c r="R160" s="192"/>
      <c r="S160" s="175">
        <f>SUM(S155:S159)</f>
        <v>0</v>
      </c>
      <c r="T160" s="193">
        <f>SUM(T155:T158)</f>
        <v>0</v>
      </c>
      <c r="U160" s="192"/>
      <c r="V160" s="177">
        <f t="shared" ref="V160:X160" si="370">SUM(V155:V159)</f>
        <v>0</v>
      </c>
      <c r="W160" s="230">
        <f t="shared" si="370"/>
        <v>0</v>
      </c>
      <c r="X160" s="231">
        <f t="shared" si="370"/>
        <v>0</v>
      </c>
      <c r="Y160" s="231">
        <f t="shared" si="368"/>
        <v>0</v>
      </c>
      <c r="Z160" s="231" t="e">
        <f t="shared" si="369"/>
        <v>#DIV/0!</v>
      </c>
      <c r="AA160" s="232"/>
      <c r="AB160" s="10"/>
      <c r="AC160" s="10"/>
      <c r="AD160" s="10"/>
      <c r="AE160" s="10"/>
      <c r="AF160" s="10"/>
      <c r="AG160" s="10"/>
    </row>
    <row r="161" spans="1:33" ht="30" customHeight="1" x14ac:dyDescent="0.3">
      <c r="A161" s="181" t="s">
        <v>77</v>
      </c>
      <c r="B161" s="214">
        <v>11</v>
      </c>
      <c r="C161" s="183" t="s">
        <v>321</v>
      </c>
      <c r="D161" s="184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233"/>
      <c r="X161" s="233"/>
      <c r="Y161" s="185"/>
      <c r="Z161" s="233"/>
      <c r="AA161" s="234"/>
      <c r="AB161" s="10"/>
      <c r="AC161" s="10"/>
      <c r="AD161" s="10"/>
      <c r="AE161" s="10"/>
      <c r="AF161" s="10"/>
      <c r="AG161" s="10"/>
    </row>
    <row r="162" spans="1:33" ht="30" customHeight="1" x14ac:dyDescent="0.3">
      <c r="A162" s="278" t="s">
        <v>82</v>
      </c>
      <c r="B162" s="263">
        <v>43841</v>
      </c>
      <c r="C162" s="268" t="s">
        <v>322</v>
      </c>
      <c r="D162" s="161" t="s">
        <v>132</v>
      </c>
      <c r="E162" s="162"/>
      <c r="F162" s="163"/>
      <c r="G162" s="164">
        <f t="shared" ref="G162:G163" si="371">E162*F162</f>
        <v>0</v>
      </c>
      <c r="H162" s="162"/>
      <c r="I162" s="163"/>
      <c r="J162" s="164">
        <f t="shared" ref="J162:J163" si="372">H162*I162</f>
        <v>0</v>
      </c>
      <c r="K162" s="162"/>
      <c r="L162" s="163"/>
      <c r="M162" s="164">
        <f t="shared" ref="M162:M163" si="373">K162*L162</f>
        <v>0</v>
      </c>
      <c r="N162" s="162"/>
      <c r="O162" s="163"/>
      <c r="P162" s="164">
        <f t="shared" ref="P162:P163" si="374">N162*O162</f>
        <v>0</v>
      </c>
      <c r="Q162" s="162"/>
      <c r="R162" s="163"/>
      <c r="S162" s="164">
        <f t="shared" ref="S162:S163" si="375">Q162*R162</f>
        <v>0</v>
      </c>
      <c r="T162" s="162"/>
      <c r="U162" s="163"/>
      <c r="V162" s="270">
        <f t="shared" ref="V162:V163" si="376">T162*U162</f>
        <v>0</v>
      </c>
      <c r="W162" s="271">
        <f t="shared" ref="W162:W163" si="377">G162+M162+S162</f>
        <v>0</v>
      </c>
      <c r="X162" s="237">
        <f t="shared" ref="X162:X163" si="378">J162+P162+V162</f>
        <v>0</v>
      </c>
      <c r="Y162" s="237">
        <f t="shared" ref="Y162:Y164" si="379">W162-X162</f>
        <v>0</v>
      </c>
      <c r="Z162" s="238" t="e">
        <f t="shared" ref="Z162:Z164" si="380">Y162/W162</f>
        <v>#DIV/0!</v>
      </c>
      <c r="AA162" s="272"/>
      <c r="AB162" s="134"/>
      <c r="AC162" s="134"/>
      <c r="AD162" s="134"/>
      <c r="AE162" s="134"/>
      <c r="AF162" s="134"/>
      <c r="AG162" s="134"/>
    </row>
    <row r="163" spans="1:33" ht="30" customHeight="1" x14ac:dyDescent="0.3">
      <c r="A163" s="279" t="s">
        <v>82</v>
      </c>
      <c r="B163" s="263">
        <v>43872</v>
      </c>
      <c r="C163" s="166" t="s">
        <v>322</v>
      </c>
      <c r="D163" s="137" t="s">
        <v>132</v>
      </c>
      <c r="E163" s="138"/>
      <c r="F163" s="139"/>
      <c r="G163" s="128">
        <f t="shared" si="371"/>
        <v>0</v>
      </c>
      <c r="H163" s="138"/>
      <c r="I163" s="139"/>
      <c r="J163" s="128">
        <f t="shared" si="372"/>
        <v>0</v>
      </c>
      <c r="K163" s="138"/>
      <c r="L163" s="139"/>
      <c r="M163" s="140">
        <f t="shared" si="373"/>
        <v>0</v>
      </c>
      <c r="N163" s="138"/>
      <c r="O163" s="139"/>
      <c r="P163" s="140">
        <f t="shared" si="374"/>
        <v>0</v>
      </c>
      <c r="Q163" s="138"/>
      <c r="R163" s="139"/>
      <c r="S163" s="140">
        <f t="shared" si="375"/>
        <v>0</v>
      </c>
      <c r="T163" s="138"/>
      <c r="U163" s="139"/>
      <c r="V163" s="242">
        <f t="shared" si="376"/>
        <v>0</v>
      </c>
      <c r="W163" s="280">
        <f t="shared" si="377"/>
        <v>0</v>
      </c>
      <c r="X163" s="244">
        <f t="shared" si="378"/>
        <v>0</v>
      </c>
      <c r="Y163" s="244">
        <f t="shared" si="379"/>
        <v>0</v>
      </c>
      <c r="Z163" s="245" t="e">
        <f t="shared" si="380"/>
        <v>#DIV/0!</v>
      </c>
      <c r="AA163" s="277"/>
      <c r="AB163" s="133"/>
      <c r="AC163" s="134"/>
      <c r="AD163" s="134"/>
      <c r="AE163" s="134"/>
      <c r="AF163" s="134"/>
      <c r="AG163" s="134"/>
    </row>
    <row r="164" spans="1:33" ht="30" customHeight="1" x14ac:dyDescent="0.3">
      <c r="A164" s="427" t="s">
        <v>323</v>
      </c>
      <c r="B164" s="428"/>
      <c r="C164" s="428"/>
      <c r="D164" s="429"/>
      <c r="E164" s="176">
        <f>SUM(E162:E163)</f>
        <v>0</v>
      </c>
      <c r="F164" s="192"/>
      <c r="G164" s="175">
        <f t="shared" ref="G164:H164" si="381">SUM(G162:G163)</f>
        <v>0</v>
      </c>
      <c r="H164" s="176">
        <f t="shared" si="381"/>
        <v>0</v>
      </c>
      <c r="I164" s="192"/>
      <c r="J164" s="175">
        <f t="shared" ref="J164:K164" si="382">SUM(J162:J163)</f>
        <v>0</v>
      </c>
      <c r="K164" s="193">
        <f t="shared" si="382"/>
        <v>0</v>
      </c>
      <c r="L164" s="192"/>
      <c r="M164" s="175">
        <f t="shared" ref="M164:N164" si="383">SUM(M162:M163)</f>
        <v>0</v>
      </c>
      <c r="N164" s="193">
        <f t="shared" si="383"/>
        <v>0</v>
      </c>
      <c r="O164" s="192"/>
      <c r="P164" s="175">
        <f t="shared" ref="P164:Q164" si="384">SUM(P162:P163)</f>
        <v>0</v>
      </c>
      <c r="Q164" s="193">
        <f t="shared" si="384"/>
        <v>0</v>
      </c>
      <c r="R164" s="192"/>
      <c r="S164" s="175">
        <f t="shared" ref="S164:T164" si="385">SUM(S162:S163)</f>
        <v>0</v>
      </c>
      <c r="T164" s="193">
        <f t="shared" si="385"/>
        <v>0</v>
      </c>
      <c r="U164" s="192"/>
      <c r="V164" s="177">
        <f t="shared" ref="V164:X164" si="386">SUM(V162:V163)</f>
        <v>0</v>
      </c>
      <c r="W164" s="230">
        <f t="shared" si="386"/>
        <v>0</v>
      </c>
      <c r="X164" s="231">
        <f t="shared" si="386"/>
        <v>0</v>
      </c>
      <c r="Y164" s="231">
        <f t="shared" si="379"/>
        <v>0</v>
      </c>
      <c r="Z164" s="231" t="e">
        <f t="shared" si="380"/>
        <v>#DIV/0!</v>
      </c>
      <c r="AA164" s="232"/>
      <c r="AB164" s="10"/>
      <c r="AC164" s="10"/>
      <c r="AD164" s="10"/>
      <c r="AE164" s="10"/>
      <c r="AF164" s="10"/>
      <c r="AG164" s="10"/>
    </row>
    <row r="165" spans="1:33" ht="30" customHeight="1" x14ac:dyDescent="0.3">
      <c r="A165" s="213" t="s">
        <v>77</v>
      </c>
      <c r="B165" s="214">
        <v>12</v>
      </c>
      <c r="C165" s="215" t="s">
        <v>324</v>
      </c>
      <c r="D165" s="281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233"/>
      <c r="X165" s="233"/>
      <c r="Y165" s="185"/>
      <c r="Z165" s="233"/>
      <c r="AA165" s="234"/>
      <c r="AB165" s="10"/>
      <c r="AC165" s="10"/>
      <c r="AD165" s="10"/>
      <c r="AE165" s="10"/>
      <c r="AF165" s="10"/>
      <c r="AG165" s="10"/>
    </row>
    <row r="166" spans="1:33" ht="30" customHeight="1" x14ac:dyDescent="0.3">
      <c r="A166" s="159" t="s">
        <v>82</v>
      </c>
      <c r="B166" s="282">
        <v>43842</v>
      </c>
      <c r="C166" s="283" t="s">
        <v>325</v>
      </c>
      <c r="D166" s="258" t="s">
        <v>326</v>
      </c>
      <c r="E166" s="269"/>
      <c r="F166" s="163"/>
      <c r="G166" s="164">
        <f t="shared" ref="G166:G169" si="387">E166*F166</f>
        <v>0</v>
      </c>
      <c r="H166" s="269"/>
      <c r="I166" s="163"/>
      <c r="J166" s="164">
        <f t="shared" ref="J166:J169" si="388">H166*I166</f>
        <v>0</v>
      </c>
      <c r="K166" s="162"/>
      <c r="L166" s="163"/>
      <c r="M166" s="164">
        <f t="shared" ref="M166:M169" si="389">K166*L166</f>
        <v>0</v>
      </c>
      <c r="N166" s="162"/>
      <c r="O166" s="163"/>
      <c r="P166" s="164">
        <f t="shared" ref="P166:P169" si="390">N166*O166</f>
        <v>0</v>
      </c>
      <c r="Q166" s="162"/>
      <c r="R166" s="163"/>
      <c r="S166" s="164">
        <f t="shared" ref="S166:S169" si="391">Q166*R166</f>
        <v>0</v>
      </c>
      <c r="T166" s="162"/>
      <c r="U166" s="163"/>
      <c r="V166" s="270">
        <f t="shared" ref="V166:V169" si="392">T166*U166</f>
        <v>0</v>
      </c>
      <c r="W166" s="271">
        <f t="shared" ref="W166:W169" si="393">G166+M166+S166</f>
        <v>0</v>
      </c>
      <c r="X166" s="237">
        <f t="shared" ref="X166:X169" si="394">J166+P166+V166</f>
        <v>0</v>
      </c>
      <c r="Y166" s="237">
        <f t="shared" ref="Y166:Y170" si="395">W166-X166</f>
        <v>0</v>
      </c>
      <c r="Z166" s="238" t="e">
        <f t="shared" ref="Z166:Z170" si="396">Y166/W166</f>
        <v>#DIV/0!</v>
      </c>
      <c r="AA166" s="284"/>
      <c r="AB166" s="133"/>
      <c r="AC166" s="134"/>
      <c r="AD166" s="134"/>
      <c r="AE166" s="134"/>
      <c r="AF166" s="134"/>
      <c r="AG166" s="134"/>
    </row>
    <row r="167" spans="1:33" ht="30" customHeight="1" x14ac:dyDescent="0.3">
      <c r="A167" s="122" t="s">
        <v>82</v>
      </c>
      <c r="B167" s="263">
        <v>43873</v>
      </c>
      <c r="C167" s="190" t="s">
        <v>327</v>
      </c>
      <c r="D167" s="264" t="s">
        <v>295</v>
      </c>
      <c r="E167" s="265"/>
      <c r="F167" s="127"/>
      <c r="G167" s="128">
        <f t="shared" si="387"/>
        <v>0</v>
      </c>
      <c r="H167" s="265"/>
      <c r="I167" s="127"/>
      <c r="J167" s="128">
        <f t="shared" si="388"/>
        <v>0</v>
      </c>
      <c r="K167" s="126"/>
      <c r="L167" s="127"/>
      <c r="M167" s="128">
        <f t="shared" si="389"/>
        <v>0</v>
      </c>
      <c r="N167" s="126"/>
      <c r="O167" s="127"/>
      <c r="P167" s="128">
        <f t="shared" si="390"/>
        <v>0</v>
      </c>
      <c r="Q167" s="126"/>
      <c r="R167" s="127"/>
      <c r="S167" s="128">
        <f t="shared" si="391"/>
        <v>0</v>
      </c>
      <c r="T167" s="126"/>
      <c r="U167" s="127"/>
      <c r="V167" s="235">
        <f t="shared" si="392"/>
        <v>0</v>
      </c>
      <c r="W167" s="285">
        <f t="shared" si="393"/>
        <v>0</v>
      </c>
      <c r="X167" s="130">
        <f t="shared" si="394"/>
        <v>0</v>
      </c>
      <c r="Y167" s="130">
        <f t="shared" si="395"/>
        <v>0</v>
      </c>
      <c r="Z167" s="131" t="e">
        <f t="shared" si="396"/>
        <v>#DIV/0!</v>
      </c>
      <c r="AA167" s="286"/>
      <c r="AB167" s="134"/>
      <c r="AC167" s="134"/>
      <c r="AD167" s="134"/>
      <c r="AE167" s="134"/>
      <c r="AF167" s="134"/>
      <c r="AG167" s="134"/>
    </row>
    <row r="168" spans="1:33" ht="30" customHeight="1" x14ac:dyDescent="0.3">
      <c r="A168" s="135" t="s">
        <v>82</v>
      </c>
      <c r="B168" s="273">
        <v>43902</v>
      </c>
      <c r="C168" s="166" t="s">
        <v>328</v>
      </c>
      <c r="D168" s="266" t="s">
        <v>295</v>
      </c>
      <c r="E168" s="267"/>
      <c r="F168" s="139"/>
      <c r="G168" s="140">
        <f t="shared" si="387"/>
        <v>0</v>
      </c>
      <c r="H168" s="267"/>
      <c r="I168" s="139"/>
      <c r="J168" s="140">
        <f t="shared" si="388"/>
        <v>0</v>
      </c>
      <c r="K168" s="138"/>
      <c r="L168" s="139"/>
      <c r="M168" s="140">
        <f t="shared" si="389"/>
        <v>0</v>
      </c>
      <c r="N168" s="138"/>
      <c r="O168" s="139"/>
      <c r="P168" s="140">
        <f t="shared" si="390"/>
        <v>0</v>
      </c>
      <c r="Q168" s="138"/>
      <c r="R168" s="139"/>
      <c r="S168" s="140">
        <f t="shared" si="391"/>
        <v>0</v>
      </c>
      <c r="T168" s="138"/>
      <c r="U168" s="139"/>
      <c r="V168" s="242">
        <f t="shared" si="392"/>
        <v>0</v>
      </c>
      <c r="W168" s="274">
        <f t="shared" si="393"/>
        <v>0</v>
      </c>
      <c r="X168" s="130">
        <f t="shared" si="394"/>
        <v>0</v>
      </c>
      <c r="Y168" s="130">
        <f t="shared" si="395"/>
        <v>0</v>
      </c>
      <c r="Z168" s="131" t="e">
        <f t="shared" si="396"/>
        <v>#DIV/0!</v>
      </c>
      <c r="AA168" s="287"/>
      <c r="AB168" s="134"/>
      <c r="AC168" s="134"/>
      <c r="AD168" s="134"/>
      <c r="AE168" s="134"/>
      <c r="AF168" s="134"/>
      <c r="AG168" s="134"/>
    </row>
    <row r="169" spans="1:33" ht="30" customHeight="1" x14ac:dyDescent="0.3">
      <c r="A169" s="135" t="s">
        <v>82</v>
      </c>
      <c r="B169" s="273">
        <v>43933</v>
      </c>
      <c r="C169" s="241" t="s">
        <v>329</v>
      </c>
      <c r="D169" s="276"/>
      <c r="E169" s="267"/>
      <c r="F169" s="139">
        <v>0.22</v>
      </c>
      <c r="G169" s="140">
        <f t="shared" si="387"/>
        <v>0</v>
      </c>
      <c r="H169" s="267"/>
      <c r="I169" s="139">
        <v>0.22</v>
      </c>
      <c r="J169" s="140">
        <f t="shared" si="388"/>
        <v>0</v>
      </c>
      <c r="K169" s="138"/>
      <c r="L169" s="139">
        <v>0.22</v>
      </c>
      <c r="M169" s="140">
        <f t="shared" si="389"/>
        <v>0</v>
      </c>
      <c r="N169" s="138"/>
      <c r="O169" s="139">
        <v>0.22</v>
      </c>
      <c r="P169" s="140">
        <f t="shared" si="390"/>
        <v>0</v>
      </c>
      <c r="Q169" s="138"/>
      <c r="R169" s="139">
        <v>0.22</v>
      </c>
      <c r="S169" s="140">
        <f t="shared" si="391"/>
        <v>0</v>
      </c>
      <c r="T169" s="138"/>
      <c r="U169" s="139">
        <v>0.22</v>
      </c>
      <c r="V169" s="242">
        <f t="shared" si="392"/>
        <v>0</v>
      </c>
      <c r="W169" s="243">
        <f t="shared" si="393"/>
        <v>0</v>
      </c>
      <c r="X169" s="244">
        <f t="shared" si="394"/>
        <v>0</v>
      </c>
      <c r="Y169" s="244">
        <f t="shared" si="395"/>
        <v>0</v>
      </c>
      <c r="Z169" s="245" t="e">
        <f t="shared" si="396"/>
        <v>#DIV/0!</v>
      </c>
      <c r="AA169" s="155"/>
      <c r="AB169" s="10"/>
      <c r="AC169" s="10"/>
      <c r="AD169" s="10"/>
      <c r="AE169" s="10"/>
      <c r="AF169" s="10"/>
      <c r="AG169" s="10"/>
    </row>
    <row r="170" spans="1:33" ht="30" customHeight="1" x14ac:dyDescent="0.3">
      <c r="A170" s="169" t="s">
        <v>330</v>
      </c>
      <c r="B170" s="170"/>
      <c r="C170" s="171"/>
      <c r="D170" s="288"/>
      <c r="E170" s="176">
        <f>SUM(E166:E168)</f>
        <v>0</v>
      </c>
      <c r="F170" s="192"/>
      <c r="G170" s="175">
        <f>SUM(G166:G169)</f>
        <v>0</v>
      </c>
      <c r="H170" s="176">
        <f>SUM(H166:H168)</f>
        <v>0</v>
      </c>
      <c r="I170" s="192"/>
      <c r="J170" s="175">
        <f>SUM(J166:J169)</f>
        <v>0</v>
      </c>
      <c r="K170" s="193">
        <f>SUM(K166:K168)</f>
        <v>0</v>
      </c>
      <c r="L170" s="192"/>
      <c r="M170" s="175">
        <f>SUM(M166:M169)</f>
        <v>0</v>
      </c>
      <c r="N170" s="193">
        <f>SUM(N166:N168)</f>
        <v>0</v>
      </c>
      <c r="O170" s="192"/>
      <c r="P170" s="175">
        <f>SUM(P166:P169)</f>
        <v>0</v>
      </c>
      <c r="Q170" s="193">
        <f>SUM(Q166:Q168)</f>
        <v>0</v>
      </c>
      <c r="R170" s="192"/>
      <c r="S170" s="175">
        <f>SUM(S166:S169)</f>
        <v>0</v>
      </c>
      <c r="T170" s="193">
        <f>SUM(T166:T168)</f>
        <v>0</v>
      </c>
      <c r="U170" s="192"/>
      <c r="V170" s="177">
        <f t="shared" ref="V170:X170" si="397">SUM(V166:V169)</f>
        <v>0</v>
      </c>
      <c r="W170" s="230">
        <f t="shared" si="397"/>
        <v>0</v>
      </c>
      <c r="X170" s="231">
        <f t="shared" si="397"/>
        <v>0</v>
      </c>
      <c r="Y170" s="231">
        <f t="shared" si="395"/>
        <v>0</v>
      </c>
      <c r="Z170" s="231" t="e">
        <f t="shared" si="396"/>
        <v>#DIV/0!</v>
      </c>
      <c r="AA170" s="232"/>
      <c r="AB170" s="10"/>
      <c r="AC170" s="10"/>
      <c r="AD170" s="10"/>
      <c r="AE170" s="10"/>
      <c r="AF170" s="10"/>
      <c r="AG170" s="10"/>
    </row>
    <row r="171" spans="1:33" ht="30" customHeight="1" x14ac:dyDescent="0.3">
      <c r="A171" s="213" t="s">
        <v>77</v>
      </c>
      <c r="B171" s="289">
        <v>13</v>
      </c>
      <c r="C171" s="215" t="s">
        <v>331</v>
      </c>
      <c r="D171" s="107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233"/>
      <c r="X171" s="233"/>
      <c r="Y171" s="185"/>
      <c r="Z171" s="233"/>
      <c r="AA171" s="234"/>
      <c r="AB171" s="9"/>
      <c r="AC171" s="10"/>
      <c r="AD171" s="10"/>
      <c r="AE171" s="10"/>
      <c r="AF171" s="10"/>
      <c r="AG171" s="10"/>
    </row>
    <row r="172" spans="1:33" ht="30" customHeight="1" x14ac:dyDescent="0.3">
      <c r="A172" s="111" t="s">
        <v>79</v>
      </c>
      <c r="B172" s="158" t="s">
        <v>332</v>
      </c>
      <c r="C172" s="290" t="s">
        <v>333</v>
      </c>
      <c r="D172" s="144"/>
      <c r="E172" s="145">
        <f>SUM(E173:E175)</f>
        <v>1</v>
      </c>
      <c r="F172" s="146"/>
      <c r="G172" s="147">
        <f>SUM(G173:G176)</f>
        <v>30500</v>
      </c>
      <c r="H172" s="145">
        <f>SUM(H173:H175)</f>
        <v>1</v>
      </c>
      <c r="I172" s="146"/>
      <c r="J172" s="147">
        <f>SUM(J173:J176)</f>
        <v>30500</v>
      </c>
      <c r="K172" s="145">
        <f>SUM(K173:K175)</f>
        <v>0</v>
      </c>
      <c r="L172" s="146"/>
      <c r="M172" s="147">
        <f>SUM(M173:M176)</f>
        <v>0</v>
      </c>
      <c r="N172" s="145">
        <f>SUM(N173:N175)</f>
        <v>0</v>
      </c>
      <c r="O172" s="146"/>
      <c r="P172" s="147">
        <f>SUM(P173:P176)</f>
        <v>0</v>
      </c>
      <c r="Q172" s="145">
        <f>SUM(Q173:Q175)</f>
        <v>0</v>
      </c>
      <c r="R172" s="146"/>
      <c r="S172" s="147">
        <f>SUM(S173:S176)</f>
        <v>0</v>
      </c>
      <c r="T172" s="145">
        <f>SUM(T173:T175)</f>
        <v>0</v>
      </c>
      <c r="U172" s="146"/>
      <c r="V172" s="291">
        <f t="shared" ref="V172:X172" si="398">SUM(V173:V176)</f>
        <v>0</v>
      </c>
      <c r="W172" s="292">
        <f t="shared" si="398"/>
        <v>30500</v>
      </c>
      <c r="X172" s="147">
        <f t="shared" si="398"/>
        <v>30500</v>
      </c>
      <c r="Y172" s="147">
        <f t="shared" ref="Y172:Y195" si="399">W172-X172</f>
        <v>0</v>
      </c>
      <c r="Z172" s="147">
        <f t="shared" ref="Z172:Z196" si="400">Y172/W172</f>
        <v>0</v>
      </c>
      <c r="AA172" s="149"/>
      <c r="AB172" s="121"/>
      <c r="AC172" s="121"/>
      <c r="AD172" s="121"/>
      <c r="AE172" s="121"/>
      <c r="AF172" s="121"/>
      <c r="AG172" s="121"/>
    </row>
    <row r="173" spans="1:33" ht="30" customHeight="1" x14ac:dyDescent="0.3">
      <c r="A173" s="122" t="s">
        <v>82</v>
      </c>
      <c r="B173" s="123" t="s">
        <v>334</v>
      </c>
      <c r="C173" s="293" t="s">
        <v>335</v>
      </c>
      <c r="D173" s="125" t="s">
        <v>179</v>
      </c>
      <c r="E173" s="126">
        <v>1</v>
      </c>
      <c r="F173" s="127">
        <v>25000</v>
      </c>
      <c r="G173" s="128">
        <f t="shared" ref="G173:G176" si="401">E173*F173</f>
        <v>25000</v>
      </c>
      <c r="H173" s="126">
        <v>1</v>
      </c>
      <c r="I173" s="127">
        <v>25000</v>
      </c>
      <c r="J173" s="128">
        <f t="shared" ref="J173:J176" si="402">H173*I173</f>
        <v>25000</v>
      </c>
      <c r="K173" s="126"/>
      <c r="L173" s="127"/>
      <c r="M173" s="128">
        <f t="shared" ref="M173:M176" si="403">K173*L173</f>
        <v>0</v>
      </c>
      <c r="N173" s="126"/>
      <c r="O173" s="127"/>
      <c r="P173" s="128">
        <f t="shared" ref="P173:P176" si="404">N173*O173</f>
        <v>0</v>
      </c>
      <c r="Q173" s="126"/>
      <c r="R173" s="127"/>
      <c r="S173" s="128">
        <f t="shared" ref="S173:S176" si="405">Q173*R173</f>
        <v>0</v>
      </c>
      <c r="T173" s="126"/>
      <c r="U173" s="127"/>
      <c r="V173" s="235">
        <f t="shared" ref="V173:V176" si="406">T173*U173</f>
        <v>0</v>
      </c>
      <c r="W173" s="240">
        <f t="shared" ref="W173:W176" si="407">G173+M173+S173</f>
        <v>25000</v>
      </c>
      <c r="X173" s="130">
        <f t="shared" ref="X173:X176" si="408">J173+P173+V173</f>
        <v>25000</v>
      </c>
      <c r="Y173" s="130">
        <f t="shared" si="399"/>
        <v>0</v>
      </c>
      <c r="Z173" s="131">
        <f t="shared" si="400"/>
        <v>0</v>
      </c>
      <c r="AA173" s="132"/>
      <c r="AB173" s="134"/>
      <c r="AC173" s="134"/>
      <c r="AD173" s="134"/>
      <c r="AE173" s="134"/>
      <c r="AF173" s="134"/>
      <c r="AG173" s="134"/>
    </row>
    <row r="174" spans="1:33" ht="30" customHeight="1" x14ac:dyDescent="0.3">
      <c r="A174" s="122" t="s">
        <v>82</v>
      </c>
      <c r="B174" s="123" t="s">
        <v>336</v>
      </c>
      <c r="C174" s="294" t="s">
        <v>337</v>
      </c>
      <c r="D174" s="125" t="s">
        <v>179</v>
      </c>
      <c r="E174" s="126"/>
      <c r="F174" s="127"/>
      <c r="G174" s="128">
        <f t="shared" si="401"/>
        <v>0</v>
      </c>
      <c r="H174" s="126"/>
      <c r="I174" s="127"/>
      <c r="J174" s="128">
        <f t="shared" si="402"/>
        <v>0</v>
      </c>
      <c r="K174" s="126"/>
      <c r="L174" s="127"/>
      <c r="M174" s="128">
        <f t="shared" si="403"/>
        <v>0</v>
      </c>
      <c r="N174" s="126"/>
      <c r="O174" s="127"/>
      <c r="P174" s="128">
        <f t="shared" si="404"/>
        <v>0</v>
      </c>
      <c r="Q174" s="126"/>
      <c r="R174" s="127"/>
      <c r="S174" s="128">
        <f t="shared" si="405"/>
        <v>0</v>
      </c>
      <c r="T174" s="126"/>
      <c r="U174" s="127"/>
      <c r="V174" s="235">
        <f t="shared" si="406"/>
        <v>0</v>
      </c>
      <c r="W174" s="240">
        <f t="shared" si="407"/>
        <v>0</v>
      </c>
      <c r="X174" s="130">
        <f t="shared" si="408"/>
        <v>0</v>
      </c>
      <c r="Y174" s="130">
        <f t="shared" si="399"/>
        <v>0</v>
      </c>
      <c r="Z174" s="131" t="e">
        <f t="shared" si="400"/>
        <v>#DIV/0!</v>
      </c>
      <c r="AA174" s="132"/>
      <c r="AB174" s="134"/>
      <c r="AC174" s="134"/>
      <c r="AD174" s="134"/>
      <c r="AE174" s="134"/>
      <c r="AF174" s="134"/>
      <c r="AG174" s="134"/>
    </row>
    <row r="175" spans="1:33" ht="30" customHeight="1" x14ac:dyDescent="0.3">
      <c r="A175" s="122" t="s">
        <v>82</v>
      </c>
      <c r="B175" s="123" t="s">
        <v>338</v>
      </c>
      <c r="C175" s="294" t="s">
        <v>339</v>
      </c>
      <c r="D175" s="125" t="s">
        <v>179</v>
      </c>
      <c r="E175" s="126"/>
      <c r="F175" s="127"/>
      <c r="G175" s="128">
        <f t="shared" si="401"/>
        <v>0</v>
      </c>
      <c r="H175" s="126"/>
      <c r="I175" s="127"/>
      <c r="J175" s="128">
        <f t="shared" si="402"/>
        <v>0</v>
      </c>
      <c r="K175" s="126"/>
      <c r="L175" s="127"/>
      <c r="M175" s="128">
        <f t="shared" si="403"/>
        <v>0</v>
      </c>
      <c r="N175" s="126"/>
      <c r="O175" s="127"/>
      <c r="P175" s="128">
        <f t="shared" si="404"/>
        <v>0</v>
      </c>
      <c r="Q175" s="126"/>
      <c r="R175" s="127"/>
      <c r="S175" s="128">
        <f t="shared" si="405"/>
        <v>0</v>
      </c>
      <c r="T175" s="126"/>
      <c r="U175" s="127"/>
      <c r="V175" s="235">
        <f t="shared" si="406"/>
        <v>0</v>
      </c>
      <c r="W175" s="240">
        <f t="shared" si="407"/>
        <v>0</v>
      </c>
      <c r="X175" s="130">
        <f t="shared" si="408"/>
        <v>0</v>
      </c>
      <c r="Y175" s="130">
        <f t="shared" si="399"/>
        <v>0</v>
      </c>
      <c r="Z175" s="131" t="e">
        <f t="shared" si="400"/>
        <v>#DIV/0!</v>
      </c>
      <c r="AA175" s="132"/>
      <c r="AB175" s="134"/>
      <c r="AC175" s="134"/>
      <c r="AD175" s="134"/>
      <c r="AE175" s="134"/>
      <c r="AF175" s="134"/>
      <c r="AG175" s="134"/>
    </row>
    <row r="176" spans="1:33" ht="30" customHeight="1" x14ac:dyDescent="0.3">
      <c r="A176" s="150" t="s">
        <v>82</v>
      </c>
      <c r="B176" s="157" t="s">
        <v>340</v>
      </c>
      <c r="C176" s="294" t="s">
        <v>341</v>
      </c>
      <c r="D176" s="151"/>
      <c r="E176" s="152">
        <v>25000</v>
      </c>
      <c r="F176" s="153">
        <v>0.22</v>
      </c>
      <c r="G176" s="154">
        <f t="shared" si="401"/>
        <v>5500</v>
      </c>
      <c r="H176" s="152">
        <v>25000</v>
      </c>
      <c r="I176" s="153">
        <v>0.22</v>
      </c>
      <c r="J176" s="154">
        <f t="shared" si="402"/>
        <v>5500</v>
      </c>
      <c r="K176" s="152"/>
      <c r="L176" s="153">
        <v>0.22</v>
      </c>
      <c r="M176" s="154">
        <f t="shared" si="403"/>
        <v>0</v>
      </c>
      <c r="N176" s="152"/>
      <c r="O176" s="153">
        <v>0.22</v>
      </c>
      <c r="P176" s="154">
        <f t="shared" si="404"/>
        <v>0</v>
      </c>
      <c r="Q176" s="152"/>
      <c r="R176" s="153">
        <v>0.22</v>
      </c>
      <c r="S176" s="154">
        <f t="shared" si="405"/>
        <v>0</v>
      </c>
      <c r="T176" s="152"/>
      <c r="U176" s="153">
        <v>0.22</v>
      </c>
      <c r="V176" s="295">
        <f t="shared" si="406"/>
        <v>0</v>
      </c>
      <c r="W176" s="243">
        <f t="shared" si="407"/>
        <v>5500</v>
      </c>
      <c r="X176" s="244">
        <f t="shared" si="408"/>
        <v>5500</v>
      </c>
      <c r="Y176" s="244">
        <f t="shared" si="399"/>
        <v>0</v>
      </c>
      <c r="Z176" s="245">
        <f t="shared" si="400"/>
        <v>0</v>
      </c>
      <c r="AA176" s="155"/>
      <c r="AB176" s="134"/>
      <c r="AC176" s="134"/>
      <c r="AD176" s="134"/>
      <c r="AE176" s="134"/>
      <c r="AF176" s="134"/>
      <c r="AG176" s="134"/>
    </row>
    <row r="177" spans="1:33" ht="30" customHeight="1" x14ac:dyDescent="0.3">
      <c r="A177" s="296" t="s">
        <v>79</v>
      </c>
      <c r="B177" s="297" t="s">
        <v>342</v>
      </c>
      <c r="C177" s="228" t="s">
        <v>343</v>
      </c>
      <c r="D177" s="114"/>
      <c r="E177" s="115">
        <f>SUM(E178:E180)</f>
        <v>0</v>
      </c>
      <c r="F177" s="116"/>
      <c r="G177" s="117">
        <f>SUM(G178:G181)</f>
        <v>0</v>
      </c>
      <c r="H177" s="115">
        <f>SUM(H178:H180)</f>
        <v>0</v>
      </c>
      <c r="I177" s="116"/>
      <c r="J177" s="117">
        <f>SUM(J178:J181)</f>
        <v>0</v>
      </c>
      <c r="K177" s="115">
        <f>SUM(K178:K180)</f>
        <v>0</v>
      </c>
      <c r="L177" s="116"/>
      <c r="M177" s="117">
        <f>SUM(M178:M181)</f>
        <v>0</v>
      </c>
      <c r="N177" s="115">
        <f>SUM(N178:N180)</f>
        <v>0</v>
      </c>
      <c r="O177" s="116"/>
      <c r="P177" s="117">
        <f>SUM(P178:P181)</f>
        <v>0</v>
      </c>
      <c r="Q177" s="115">
        <f>SUM(Q178:Q180)</f>
        <v>0</v>
      </c>
      <c r="R177" s="116"/>
      <c r="S177" s="117">
        <f>SUM(S178:S181)</f>
        <v>0</v>
      </c>
      <c r="T177" s="115">
        <f>SUM(T178:T180)</f>
        <v>0</v>
      </c>
      <c r="U177" s="116"/>
      <c r="V177" s="117">
        <f t="shared" ref="V177:X177" si="409">SUM(V178:V181)</f>
        <v>0</v>
      </c>
      <c r="W177" s="117">
        <f t="shared" si="409"/>
        <v>0</v>
      </c>
      <c r="X177" s="117">
        <f t="shared" si="409"/>
        <v>0</v>
      </c>
      <c r="Y177" s="117">
        <f t="shared" si="399"/>
        <v>0</v>
      </c>
      <c r="Z177" s="117" t="e">
        <f t="shared" si="400"/>
        <v>#DIV/0!</v>
      </c>
      <c r="AA177" s="117"/>
      <c r="AB177" s="121"/>
      <c r="AC177" s="121"/>
      <c r="AD177" s="121"/>
      <c r="AE177" s="121"/>
      <c r="AF177" s="121"/>
      <c r="AG177" s="121"/>
    </row>
    <row r="178" spans="1:33" ht="30" customHeight="1" x14ac:dyDescent="0.3">
      <c r="A178" s="122" t="s">
        <v>82</v>
      </c>
      <c r="B178" s="123" t="s">
        <v>344</v>
      </c>
      <c r="C178" s="190" t="s">
        <v>345</v>
      </c>
      <c r="D178" s="125"/>
      <c r="E178" s="126"/>
      <c r="F178" s="127"/>
      <c r="G178" s="128">
        <f t="shared" ref="G178:G181" si="410">E178*F178</f>
        <v>0</v>
      </c>
      <c r="H178" s="126"/>
      <c r="I178" s="127"/>
      <c r="J178" s="128">
        <f t="shared" ref="J178:J181" si="411">H178*I178</f>
        <v>0</v>
      </c>
      <c r="K178" s="126"/>
      <c r="L178" s="127"/>
      <c r="M178" s="128">
        <f t="shared" ref="M178:M181" si="412">K178*L178</f>
        <v>0</v>
      </c>
      <c r="N178" s="126"/>
      <c r="O178" s="127"/>
      <c r="P178" s="128">
        <f t="shared" ref="P178:P181" si="413">N178*O178</f>
        <v>0</v>
      </c>
      <c r="Q178" s="126"/>
      <c r="R178" s="127"/>
      <c r="S178" s="128">
        <f t="shared" ref="S178:S181" si="414">Q178*R178</f>
        <v>0</v>
      </c>
      <c r="T178" s="126"/>
      <c r="U178" s="127"/>
      <c r="V178" s="128">
        <f t="shared" ref="V178:V181" si="415">T178*U178</f>
        <v>0</v>
      </c>
      <c r="W178" s="129">
        <f t="shared" ref="W178:W181" si="416">G178+M178+S178</f>
        <v>0</v>
      </c>
      <c r="X178" s="130">
        <f t="shared" ref="X178:X181" si="417">J178+P178+V178</f>
        <v>0</v>
      </c>
      <c r="Y178" s="130">
        <f t="shared" si="399"/>
        <v>0</v>
      </c>
      <c r="Z178" s="131" t="e">
        <f t="shared" si="400"/>
        <v>#DIV/0!</v>
      </c>
      <c r="AA178" s="132"/>
      <c r="AB178" s="134"/>
      <c r="AC178" s="134"/>
      <c r="AD178" s="134"/>
      <c r="AE178" s="134"/>
      <c r="AF178" s="134"/>
      <c r="AG178" s="134"/>
    </row>
    <row r="179" spans="1:33" ht="30" customHeight="1" x14ac:dyDescent="0.3">
      <c r="A179" s="122" t="s">
        <v>82</v>
      </c>
      <c r="B179" s="123" t="s">
        <v>346</v>
      </c>
      <c r="C179" s="190" t="s">
        <v>345</v>
      </c>
      <c r="D179" s="125"/>
      <c r="E179" s="126"/>
      <c r="F179" s="127"/>
      <c r="G179" s="128">
        <f t="shared" si="410"/>
        <v>0</v>
      </c>
      <c r="H179" s="126"/>
      <c r="I179" s="127"/>
      <c r="J179" s="128">
        <f t="shared" si="411"/>
        <v>0</v>
      </c>
      <c r="K179" s="126"/>
      <c r="L179" s="127"/>
      <c r="M179" s="128">
        <f t="shared" si="412"/>
        <v>0</v>
      </c>
      <c r="N179" s="126"/>
      <c r="O179" s="127"/>
      <c r="P179" s="128">
        <f t="shared" si="413"/>
        <v>0</v>
      </c>
      <c r="Q179" s="126"/>
      <c r="R179" s="127"/>
      <c r="S179" s="128">
        <f t="shared" si="414"/>
        <v>0</v>
      </c>
      <c r="T179" s="126"/>
      <c r="U179" s="127"/>
      <c r="V179" s="128">
        <f t="shared" si="415"/>
        <v>0</v>
      </c>
      <c r="W179" s="129">
        <f t="shared" si="416"/>
        <v>0</v>
      </c>
      <c r="X179" s="130">
        <f t="shared" si="417"/>
        <v>0</v>
      </c>
      <c r="Y179" s="130">
        <f t="shared" si="399"/>
        <v>0</v>
      </c>
      <c r="Z179" s="131" t="e">
        <f t="shared" si="400"/>
        <v>#DIV/0!</v>
      </c>
      <c r="AA179" s="132"/>
      <c r="AB179" s="134"/>
      <c r="AC179" s="134"/>
      <c r="AD179" s="134"/>
      <c r="AE179" s="134"/>
      <c r="AF179" s="134"/>
      <c r="AG179" s="134"/>
    </row>
    <row r="180" spans="1:33" ht="30" customHeight="1" x14ac:dyDescent="0.3">
      <c r="A180" s="135" t="s">
        <v>82</v>
      </c>
      <c r="B180" s="136" t="s">
        <v>347</v>
      </c>
      <c r="C180" s="190" t="s">
        <v>345</v>
      </c>
      <c r="D180" s="137"/>
      <c r="E180" s="138"/>
      <c r="F180" s="139"/>
      <c r="G180" s="140">
        <f t="shared" si="410"/>
        <v>0</v>
      </c>
      <c r="H180" s="138"/>
      <c r="I180" s="139"/>
      <c r="J180" s="140">
        <f t="shared" si="411"/>
        <v>0</v>
      </c>
      <c r="K180" s="138"/>
      <c r="L180" s="139"/>
      <c r="M180" s="140">
        <f t="shared" si="412"/>
        <v>0</v>
      </c>
      <c r="N180" s="138"/>
      <c r="O180" s="139"/>
      <c r="P180" s="140">
        <f t="shared" si="413"/>
        <v>0</v>
      </c>
      <c r="Q180" s="138"/>
      <c r="R180" s="139"/>
      <c r="S180" s="140">
        <f t="shared" si="414"/>
        <v>0</v>
      </c>
      <c r="T180" s="138"/>
      <c r="U180" s="139"/>
      <c r="V180" s="140">
        <f t="shared" si="415"/>
        <v>0</v>
      </c>
      <c r="W180" s="141">
        <f t="shared" si="416"/>
        <v>0</v>
      </c>
      <c r="X180" s="130">
        <f t="shared" si="417"/>
        <v>0</v>
      </c>
      <c r="Y180" s="130">
        <f t="shared" si="399"/>
        <v>0</v>
      </c>
      <c r="Z180" s="131" t="e">
        <f t="shared" si="400"/>
        <v>#DIV/0!</v>
      </c>
      <c r="AA180" s="142"/>
      <c r="AB180" s="134"/>
      <c r="AC180" s="134"/>
      <c r="AD180" s="134"/>
      <c r="AE180" s="134"/>
      <c r="AF180" s="134"/>
      <c r="AG180" s="134"/>
    </row>
    <row r="181" spans="1:33" ht="30" customHeight="1" x14ac:dyDescent="0.3">
      <c r="A181" s="135" t="s">
        <v>82</v>
      </c>
      <c r="B181" s="136" t="s">
        <v>348</v>
      </c>
      <c r="C181" s="191" t="s">
        <v>349</v>
      </c>
      <c r="D181" s="151"/>
      <c r="E181" s="138"/>
      <c r="F181" s="139">
        <v>0.22</v>
      </c>
      <c r="G181" s="140">
        <f t="shared" si="410"/>
        <v>0</v>
      </c>
      <c r="H181" s="138"/>
      <c r="I181" s="139">
        <v>0.22</v>
      </c>
      <c r="J181" s="140">
        <f t="shared" si="411"/>
        <v>0</v>
      </c>
      <c r="K181" s="138"/>
      <c r="L181" s="139">
        <v>0.22</v>
      </c>
      <c r="M181" s="140">
        <f t="shared" si="412"/>
        <v>0</v>
      </c>
      <c r="N181" s="138"/>
      <c r="O181" s="139">
        <v>0.22</v>
      </c>
      <c r="P181" s="140">
        <f t="shared" si="413"/>
        <v>0</v>
      </c>
      <c r="Q181" s="138"/>
      <c r="R181" s="139">
        <v>0.22</v>
      </c>
      <c r="S181" s="140">
        <f t="shared" si="414"/>
        <v>0</v>
      </c>
      <c r="T181" s="138"/>
      <c r="U181" s="139">
        <v>0.22</v>
      </c>
      <c r="V181" s="140">
        <f t="shared" si="415"/>
        <v>0</v>
      </c>
      <c r="W181" s="141">
        <f t="shared" si="416"/>
        <v>0</v>
      </c>
      <c r="X181" s="130">
        <f t="shared" si="417"/>
        <v>0</v>
      </c>
      <c r="Y181" s="130">
        <f t="shared" si="399"/>
        <v>0</v>
      </c>
      <c r="Z181" s="131" t="e">
        <f t="shared" si="400"/>
        <v>#DIV/0!</v>
      </c>
      <c r="AA181" s="155"/>
      <c r="AB181" s="134"/>
      <c r="AC181" s="134"/>
      <c r="AD181" s="134"/>
      <c r="AE181" s="134"/>
      <c r="AF181" s="134"/>
      <c r="AG181" s="134"/>
    </row>
    <row r="182" spans="1:33" ht="30" customHeight="1" x14ac:dyDescent="0.3">
      <c r="A182" s="111" t="s">
        <v>79</v>
      </c>
      <c r="B182" s="158" t="s">
        <v>350</v>
      </c>
      <c r="C182" s="228" t="s">
        <v>351</v>
      </c>
      <c r="D182" s="144"/>
      <c r="E182" s="145">
        <f>SUM(E183:E185)</f>
        <v>0</v>
      </c>
      <c r="F182" s="146"/>
      <c r="G182" s="147">
        <f t="shared" ref="G182:H182" si="418">SUM(G183:G185)</f>
        <v>0</v>
      </c>
      <c r="H182" s="145">
        <f t="shared" si="418"/>
        <v>0</v>
      </c>
      <c r="I182" s="146"/>
      <c r="J182" s="147">
        <f t="shared" ref="J182:K182" si="419">SUM(J183:J185)</f>
        <v>0</v>
      </c>
      <c r="K182" s="145">
        <f t="shared" si="419"/>
        <v>0</v>
      </c>
      <c r="L182" s="146"/>
      <c r="M182" s="147">
        <f t="shared" ref="M182:N182" si="420">SUM(M183:M185)</f>
        <v>0</v>
      </c>
      <c r="N182" s="145">
        <f t="shared" si="420"/>
        <v>0</v>
      </c>
      <c r="O182" s="146"/>
      <c r="P182" s="147">
        <f t="shared" ref="P182:Q182" si="421">SUM(P183:P185)</f>
        <v>0</v>
      </c>
      <c r="Q182" s="145">
        <f t="shared" si="421"/>
        <v>0</v>
      </c>
      <c r="R182" s="146"/>
      <c r="S182" s="147">
        <f t="shared" ref="S182:T182" si="422">SUM(S183:S185)</f>
        <v>0</v>
      </c>
      <c r="T182" s="145">
        <f t="shared" si="422"/>
        <v>0</v>
      </c>
      <c r="U182" s="146"/>
      <c r="V182" s="147">
        <f t="shared" ref="V182:X182" si="423">SUM(V183:V185)</f>
        <v>0</v>
      </c>
      <c r="W182" s="147">
        <f t="shared" si="423"/>
        <v>0</v>
      </c>
      <c r="X182" s="147">
        <f t="shared" si="423"/>
        <v>0</v>
      </c>
      <c r="Y182" s="147">
        <f t="shared" si="399"/>
        <v>0</v>
      </c>
      <c r="Z182" s="147" t="e">
        <f t="shared" si="400"/>
        <v>#DIV/0!</v>
      </c>
      <c r="AA182" s="298"/>
      <c r="AB182" s="121"/>
      <c r="AC182" s="121"/>
      <c r="AD182" s="121"/>
      <c r="AE182" s="121"/>
      <c r="AF182" s="121"/>
      <c r="AG182" s="121"/>
    </row>
    <row r="183" spans="1:33" ht="30" customHeight="1" x14ac:dyDescent="0.3">
      <c r="A183" s="122" t="s">
        <v>82</v>
      </c>
      <c r="B183" s="123" t="s">
        <v>352</v>
      </c>
      <c r="C183" s="190" t="s">
        <v>353</v>
      </c>
      <c r="D183" s="125"/>
      <c r="E183" s="126"/>
      <c r="F183" s="127"/>
      <c r="G183" s="128">
        <f t="shared" ref="G183:G185" si="424">E183*F183</f>
        <v>0</v>
      </c>
      <c r="H183" s="126"/>
      <c r="I183" s="127"/>
      <c r="J183" s="128">
        <f t="shared" ref="J183:J185" si="425">H183*I183</f>
        <v>0</v>
      </c>
      <c r="K183" s="126"/>
      <c r="L183" s="127"/>
      <c r="M183" s="128">
        <f t="shared" ref="M183:M185" si="426">K183*L183</f>
        <v>0</v>
      </c>
      <c r="N183" s="126"/>
      <c r="O183" s="127"/>
      <c r="P183" s="128">
        <f t="shared" ref="P183:P185" si="427">N183*O183</f>
        <v>0</v>
      </c>
      <c r="Q183" s="126"/>
      <c r="R183" s="127"/>
      <c r="S183" s="128">
        <f t="shared" ref="S183:S185" si="428">Q183*R183</f>
        <v>0</v>
      </c>
      <c r="T183" s="126"/>
      <c r="U183" s="127"/>
      <c r="V183" s="128">
        <f t="shared" ref="V183:V185" si="429">T183*U183</f>
        <v>0</v>
      </c>
      <c r="W183" s="129">
        <f t="shared" ref="W183:W185" si="430">G183+M183+S183</f>
        <v>0</v>
      </c>
      <c r="X183" s="130">
        <f t="shared" ref="X183:X185" si="431">J183+P183+V183</f>
        <v>0</v>
      </c>
      <c r="Y183" s="130">
        <f t="shared" si="399"/>
        <v>0</v>
      </c>
      <c r="Z183" s="131" t="e">
        <f t="shared" si="400"/>
        <v>#DIV/0!</v>
      </c>
      <c r="AA183" s="286"/>
      <c r="AB183" s="134"/>
      <c r="AC183" s="134"/>
      <c r="AD183" s="134"/>
      <c r="AE183" s="134"/>
      <c r="AF183" s="134"/>
      <c r="AG183" s="134"/>
    </row>
    <row r="184" spans="1:33" ht="30" customHeight="1" x14ac:dyDescent="0.3">
      <c r="A184" s="122" t="s">
        <v>82</v>
      </c>
      <c r="B184" s="123" t="s">
        <v>354</v>
      </c>
      <c r="C184" s="190" t="s">
        <v>353</v>
      </c>
      <c r="D184" s="125"/>
      <c r="E184" s="126"/>
      <c r="F184" s="127"/>
      <c r="G184" s="128">
        <f t="shared" si="424"/>
        <v>0</v>
      </c>
      <c r="H184" s="126"/>
      <c r="I184" s="127"/>
      <c r="J184" s="128">
        <f t="shared" si="425"/>
        <v>0</v>
      </c>
      <c r="K184" s="126"/>
      <c r="L184" s="127"/>
      <c r="M184" s="128">
        <f t="shared" si="426"/>
        <v>0</v>
      </c>
      <c r="N184" s="126"/>
      <c r="O184" s="127"/>
      <c r="P184" s="128">
        <f t="shared" si="427"/>
        <v>0</v>
      </c>
      <c r="Q184" s="126"/>
      <c r="R184" s="127"/>
      <c r="S184" s="128">
        <f t="shared" si="428"/>
        <v>0</v>
      </c>
      <c r="T184" s="126"/>
      <c r="U184" s="127"/>
      <c r="V184" s="128">
        <f t="shared" si="429"/>
        <v>0</v>
      </c>
      <c r="W184" s="129">
        <f t="shared" si="430"/>
        <v>0</v>
      </c>
      <c r="X184" s="130">
        <f t="shared" si="431"/>
        <v>0</v>
      </c>
      <c r="Y184" s="130">
        <f t="shared" si="399"/>
        <v>0</v>
      </c>
      <c r="Z184" s="131" t="e">
        <f t="shared" si="400"/>
        <v>#DIV/0!</v>
      </c>
      <c r="AA184" s="286"/>
      <c r="AB184" s="134"/>
      <c r="AC184" s="134"/>
      <c r="AD184" s="134"/>
      <c r="AE184" s="134"/>
      <c r="AF184" s="134"/>
      <c r="AG184" s="134"/>
    </row>
    <row r="185" spans="1:33" ht="30" customHeight="1" x14ac:dyDescent="0.3">
      <c r="A185" s="135" t="s">
        <v>82</v>
      </c>
      <c r="B185" s="136" t="s">
        <v>355</v>
      </c>
      <c r="C185" s="166" t="s">
        <v>353</v>
      </c>
      <c r="D185" s="137"/>
      <c r="E185" s="138"/>
      <c r="F185" s="139"/>
      <c r="G185" s="140">
        <f t="shared" si="424"/>
        <v>0</v>
      </c>
      <c r="H185" s="138"/>
      <c r="I185" s="139"/>
      <c r="J185" s="140">
        <f t="shared" si="425"/>
        <v>0</v>
      </c>
      <c r="K185" s="138"/>
      <c r="L185" s="139"/>
      <c r="M185" s="140">
        <f t="shared" si="426"/>
        <v>0</v>
      </c>
      <c r="N185" s="138"/>
      <c r="O185" s="139"/>
      <c r="P185" s="140">
        <f t="shared" si="427"/>
        <v>0</v>
      </c>
      <c r="Q185" s="138"/>
      <c r="R185" s="139"/>
      <c r="S185" s="140">
        <f t="shared" si="428"/>
        <v>0</v>
      </c>
      <c r="T185" s="138"/>
      <c r="U185" s="139"/>
      <c r="V185" s="140">
        <f t="shared" si="429"/>
        <v>0</v>
      </c>
      <c r="W185" s="141">
        <f t="shared" si="430"/>
        <v>0</v>
      </c>
      <c r="X185" s="130">
        <f t="shared" si="431"/>
        <v>0</v>
      </c>
      <c r="Y185" s="130">
        <f t="shared" si="399"/>
        <v>0</v>
      </c>
      <c r="Z185" s="131" t="e">
        <f t="shared" si="400"/>
        <v>#DIV/0!</v>
      </c>
      <c r="AA185" s="287"/>
      <c r="AB185" s="134"/>
      <c r="AC185" s="134"/>
      <c r="AD185" s="134"/>
      <c r="AE185" s="134"/>
      <c r="AF185" s="134"/>
      <c r="AG185" s="134"/>
    </row>
    <row r="186" spans="1:33" ht="30" customHeight="1" x14ac:dyDescent="0.3">
      <c r="A186" s="111" t="s">
        <v>79</v>
      </c>
      <c r="B186" s="158" t="s">
        <v>356</v>
      </c>
      <c r="C186" s="299" t="s">
        <v>331</v>
      </c>
      <c r="D186" s="144"/>
      <c r="E186" s="145">
        <f>SUM(E187:E193)</f>
        <v>3</v>
      </c>
      <c r="F186" s="146"/>
      <c r="G186" s="147">
        <f>SUM(G187:G194)</f>
        <v>100400</v>
      </c>
      <c r="H186" s="145">
        <f>SUM(H187:H193)</f>
        <v>3</v>
      </c>
      <c r="I186" s="146"/>
      <c r="J186" s="147">
        <f>SUM(J187:J194)</f>
        <v>96000</v>
      </c>
      <c r="K186" s="145">
        <f>SUM(K187:K193)</f>
        <v>0</v>
      </c>
      <c r="L186" s="146"/>
      <c r="M186" s="147">
        <f>SUM(M187:M194)</f>
        <v>0</v>
      </c>
      <c r="N186" s="145">
        <f>SUM(N187:N193)</f>
        <v>0</v>
      </c>
      <c r="O186" s="146"/>
      <c r="P186" s="147">
        <f>SUM(P187:P194)</f>
        <v>0</v>
      </c>
      <c r="Q186" s="145">
        <f>SUM(Q187:Q193)</f>
        <v>0</v>
      </c>
      <c r="R186" s="146"/>
      <c r="S186" s="147">
        <f>SUM(S187:S194)</f>
        <v>0</v>
      </c>
      <c r="T186" s="145">
        <f>SUM(T187:T193)</f>
        <v>0</v>
      </c>
      <c r="U186" s="146"/>
      <c r="V186" s="147">
        <f t="shared" ref="V186:X186" si="432">SUM(V187:V194)</f>
        <v>0</v>
      </c>
      <c r="W186" s="147">
        <f t="shared" si="432"/>
        <v>100400</v>
      </c>
      <c r="X186" s="147">
        <f t="shared" si="432"/>
        <v>96000</v>
      </c>
      <c r="Y186" s="147">
        <f t="shared" si="399"/>
        <v>4400</v>
      </c>
      <c r="Z186" s="147">
        <f t="shared" si="400"/>
        <v>4.3824701195219126E-2</v>
      </c>
      <c r="AA186" s="298"/>
      <c r="AB186" s="121"/>
      <c r="AC186" s="121"/>
      <c r="AD186" s="121"/>
      <c r="AE186" s="121"/>
      <c r="AF186" s="121"/>
      <c r="AG186" s="121"/>
    </row>
    <row r="187" spans="1:33" ht="30" customHeight="1" x14ac:dyDescent="0.3">
      <c r="A187" s="122" t="s">
        <v>82</v>
      </c>
      <c r="B187" s="123" t="s">
        <v>357</v>
      </c>
      <c r="C187" s="190" t="s">
        <v>358</v>
      </c>
      <c r="D187" s="125"/>
      <c r="E187" s="126"/>
      <c r="F187" s="127"/>
      <c r="G187" s="128">
        <f t="shared" ref="G187:G194" si="433">E187*F187</f>
        <v>0</v>
      </c>
      <c r="H187" s="126"/>
      <c r="I187" s="127"/>
      <c r="J187" s="128">
        <f t="shared" ref="J187:J194" si="434">H187*I187</f>
        <v>0</v>
      </c>
      <c r="K187" s="126"/>
      <c r="L187" s="127"/>
      <c r="M187" s="128">
        <f t="shared" ref="M187:M194" si="435">K187*L187</f>
        <v>0</v>
      </c>
      <c r="N187" s="126"/>
      <c r="O187" s="127"/>
      <c r="P187" s="128">
        <f t="shared" ref="P187:P194" si="436">N187*O187</f>
        <v>0</v>
      </c>
      <c r="Q187" s="126"/>
      <c r="R187" s="127"/>
      <c r="S187" s="128">
        <f t="shared" ref="S187:S194" si="437">Q187*R187</f>
        <v>0</v>
      </c>
      <c r="T187" s="126"/>
      <c r="U187" s="127"/>
      <c r="V187" s="128">
        <f t="shared" ref="V187:V194" si="438">T187*U187</f>
        <v>0</v>
      </c>
      <c r="W187" s="129">
        <f t="shared" ref="W187:W194" si="439">G187+M187+S187</f>
        <v>0</v>
      </c>
      <c r="X187" s="130">
        <f t="shared" ref="X187:X194" si="440">J187+P187+V187</f>
        <v>0</v>
      </c>
      <c r="Y187" s="130">
        <f t="shared" si="399"/>
        <v>0</v>
      </c>
      <c r="Z187" s="131" t="e">
        <f t="shared" si="400"/>
        <v>#DIV/0!</v>
      </c>
      <c r="AA187" s="286"/>
      <c r="AB187" s="134"/>
      <c r="AC187" s="134"/>
      <c r="AD187" s="134"/>
      <c r="AE187" s="134"/>
      <c r="AF187" s="134"/>
      <c r="AG187" s="134"/>
    </row>
    <row r="188" spans="1:33" ht="30" customHeight="1" x14ac:dyDescent="0.3">
      <c r="A188" s="122" t="s">
        <v>82</v>
      </c>
      <c r="B188" s="123" t="s">
        <v>359</v>
      </c>
      <c r="C188" s="190" t="s">
        <v>360</v>
      </c>
      <c r="D188" s="125"/>
      <c r="E188" s="126"/>
      <c r="F188" s="127"/>
      <c r="G188" s="128">
        <f t="shared" si="433"/>
        <v>0</v>
      </c>
      <c r="H188" s="126"/>
      <c r="I188" s="127"/>
      <c r="J188" s="128">
        <f t="shared" si="434"/>
        <v>0</v>
      </c>
      <c r="K188" s="126"/>
      <c r="L188" s="127"/>
      <c r="M188" s="128">
        <f t="shared" si="435"/>
        <v>0</v>
      </c>
      <c r="N188" s="126"/>
      <c r="O188" s="127"/>
      <c r="P188" s="128">
        <f t="shared" si="436"/>
        <v>0</v>
      </c>
      <c r="Q188" s="126"/>
      <c r="R188" s="127"/>
      <c r="S188" s="128">
        <f t="shared" si="437"/>
        <v>0</v>
      </c>
      <c r="T188" s="126"/>
      <c r="U188" s="127"/>
      <c r="V188" s="128">
        <f t="shared" si="438"/>
        <v>0</v>
      </c>
      <c r="W188" s="141">
        <f t="shared" si="439"/>
        <v>0</v>
      </c>
      <c r="X188" s="130">
        <f t="shared" si="440"/>
        <v>0</v>
      </c>
      <c r="Y188" s="130">
        <f t="shared" si="399"/>
        <v>0</v>
      </c>
      <c r="Z188" s="131" t="e">
        <f t="shared" si="400"/>
        <v>#DIV/0!</v>
      </c>
      <c r="AA188" s="286"/>
      <c r="AB188" s="134"/>
      <c r="AC188" s="134"/>
      <c r="AD188" s="134"/>
      <c r="AE188" s="134"/>
      <c r="AF188" s="134"/>
      <c r="AG188" s="134"/>
    </row>
    <row r="189" spans="1:33" ht="30" customHeight="1" x14ac:dyDescent="0.3">
      <c r="A189" s="122" t="s">
        <v>82</v>
      </c>
      <c r="B189" s="123" t="s">
        <v>361</v>
      </c>
      <c r="C189" s="190" t="s">
        <v>362</v>
      </c>
      <c r="D189" s="125"/>
      <c r="E189" s="126"/>
      <c r="F189" s="127"/>
      <c r="G189" s="128">
        <f t="shared" si="433"/>
        <v>0</v>
      </c>
      <c r="H189" s="126"/>
      <c r="I189" s="127"/>
      <c r="J189" s="128">
        <f t="shared" si="434"/>
        <v>0</v>
      </c>
      <c r="K189" s="126"/>
      <c r="L189" s="127"/>
      <c r="M189" s="128">
        <f t="shared" si="435"/>
        <v>0</v>
      </c>
      <c r="N189" s="126"/>
      <c r="O189" s="127"/>
      <c r="P189" s="128">
        <f t="shared" si="436"/>
        <v>0</v>
      </c>
      <c r="Q189" s="126"/>
      <c r="R189" s="127"/>
      <c r="S189" s="128">
        <f t="shared" si="437"/>
        <v>0</v>
      </c>
      <c r="T189" s="126"/>
      <c r="U189" s="127"/>
      <c r="V189" s="128">
        <f t="shared" si="438"/>
        <v>0</v>
      </c>
      <c r="W189" s="141">
        <f t="shared" si="439"/>
        <v>0</v>
      </c>
      <c r="X189" s="130">
        <f t="shared" si="440"/>
        <v>0</v>
      </c>
      <c r="Y189" s="130">
        <f t="shared" si="399"/>
        <v>0</v>
      </c>
      <c r="Z189" s="131" t="e">
        <f t="shared" si="400"/>
        <v>#DIV/0!</v>
      </c>
      <c r="AA189" s="286"/>
      <c r="AB189" s="134"/>
      <c r="AC189" s="134"/>
      <c r="AD189" s="134"/>
      <c r="AE189" s="134"/>
      <c r="AF189" s="134"/>
      <c r="AG189" s="134"/>
    </row>
    <row r="190" spans="1:33" ht="30" customHeight="1" x14ac:dyDescent="0.3">
      <c r="A190" s="122" t="s">
        <v>82</v>
      </c>
      <c r="B190" s="123" t="s">
        <v>363</v>
      </c>
      <c r="C190" s="190" t="s">
        <v>364</v>
      </c>
      <c r="D190" s="125"/>
      <c r="E190" s="126"/>
      <c r="F190" s="127"/>
      <c r="G190" s="128">
        <f t="shared" si="433"/>
        <v>0</v>
      </c>
      <c r="H190" s="126"/>
      <c r="I190" s="127"/>
      <c r="J190" s="128">
        <f t="shared" si="434"/>
        <v>0</v>
      </c>
      <c r="K190" s="126"/>
      <c r="L190" s="127"/>
      <c r="M190" s="128">
        <f t="shared" si="435"/>
        <v>0</v>
      </c>
      <c r="N190" s="126"/>
      <c r="O190" s="127"/>
      <c r="P190" s="128">
        <f t="shared" si="436"/>
        <v>0</v>
      </c>
      <c r="Q190" s="126"/>
      <c r="R190" s="127"/>
      <c r="S190" s="128">
        <f t="shared" si="437"/>
        <v>0</v>
      </c>
      <c r="T190" s="126"/>
      <c r="U190" s="127"/>
      <c r="V190" s="128">
        <f t="shared" si="438"/>
        <v>0</v>
      </c>
      <c r="W190" s="141">
        <f t="shared" si="439"/>
        <v>0</v>
      </c>
      <c r="X190" s="130">
        <f t="shared" si="440"/>
        <v>0</v>
      </c>
      <c r="Y190" s="130">
        <f t="shared" si="399"/>
        <v>0</v>
      </c>
      <c r="Z190" s="131" t="e">
        <f t="shared" si="400"/>
        <v>#DIV/0!</v>
      </c>
      <c r="AA190" s="286"/>
      <c r="AB190" s="134"/>
      <c r="AC190" s="134"/>
      <c r="AD190" s="134"/>
      <c r="AE190" s="134"/>
      <c r="AF190" s="134"/>
      <c r="AG190" s="134"/>
    </row>
    <row r="191" spans="1:33" ht="30" customHeight="1" x14ac:dyDescent="0.3">
      <c r="A191" s="122" t="s">
        <v>82</v>
      </c>
      <c r="B191" s="123" t="s">
        <v>365</v>
      </c>
      <c r="C191" s="166" t="s">
        <v>366</v>
      </c>
      <c r="D191" s="125" t="s">
        <v>179</v>
      </c>
      <c r="E191" s="126">
        <v>1</v>
      </c>
      <c r="F191" s="127">
        <v>36000</v>
      </c>
      <c r="G191" s="128">
        <f t="shared" si="433"/>
        <v>36000</v>
      </c>
      <c r="H191" s="126">
        <v>1</v>
      </c>
      <c r="I191" s="127">
        <v>36000</v>
      </c>
      <c r="J191" s="128">
        <f t="shared" si="434"/>
        <v>36000</v>
      </c>
      <c r="K191" s="126"/>
      <c r="L191" s="127"/>
      <c r="M191" s="128">
        <f t="shared" si="435"/>
        <v>0</v>
      </c>
      <c r="N191" s="126"/>
      <c r="O191" s="127"/>
      <c r="P191" s="128">
        <f t="shared" si="436"/>
        <v>0</v>
      </c>
      <c r="Q191" s="126"/>
      <c r="R191" s="127"/>
      <c r="S191" s="128">
        <f t="shared" si="437"/>
        <v>0</v>
      </c>
      <c r="T191" s="126"/>
      <c r="U191" s="127"/>
      <c r="V191" s="128">
        <f t="shared" si="438"/>
        <v>0</v>
      </c>
      <c r="W191" s="141">
        <f t="shared" si="439"/>
        <v>36000</v>
      </c>
      <c r="X191" s="130">
        <f t="shared" si="440"/>
        <v>36000</v>
      </c>
      <c r="Y191" s="130">
        <f t="shared" si="399"/>
        <v>0</v>
      </c>
      <c r="Z191" s="131">
        <f t="shared" si="400"/>
        <v>0</v>
      </c>
      <c r="AA191" s="286"/>
      <c r="AB191" s="133"/>
      <c r="AC191" s="134"/>
      <c r="AD191" s="134"/>
      <c r="AE191" s="134"/>
      <c r="AF191" s="134"/>
      <c r="AG191" s="134"/>
    </row>
    <row r="192" spans="1:33" ht="30" customHeight="1" x14ac:dyDescent="0.3">
      <c r="A192" s="122" t="s">
        <v>82</v>
      </c>
      <c r="B192" s="123" t="s">
        <v>367</v>
      </c>
      <c r="C192" s="166" t="s">
        <v>368</v>
      </c>
      <c r="D192" s="125" t="s">
        <v>179</v>
      </c>
      <c r="E192" s="126">
        <v>1</v>
      </c>
      <c r="F192" s="127">
        <v>40000</v>
      </c>
      <c r="G192" s="128">
        <f t="shared" si="433"/>
        <v>40000</v>
      </c>
      <c r="H192" s="126">
        <v>1</v>
      </c>
      <c r="I192" s="127">
        <v>40000</v>
      </c>
      <c r="J192" s="128">
        <f t="shared" si="434"/>
        <v>40000</v>
      </c>
      <c r="K192" s="126"/>
      <c r="L192" s="127"/>
      <c r="M192" s="128">
        <f t="shared" si="435"/>
        <v>0</v>
      </c>
      <c r="N192" s="126"/>
      <c r="O192" s="127"/>
      <c r="P192" s="128">
        <f t="shared" si="436"/>
        <v>0</v>
      </c>
      <c r="Q192" s="126"/>
      <c r="R192" s="127"/>
      <c r="S192" s="128">
        <f t="shared" si="437"/>
        <v>0</v>
      </c>
      <c r="T192" s="126"/>
      <c r="U192" s="127"/>
      <c r="V192" s="128">
        <f t="shared" si="438"/>
        <v>0</v>
      </c>
      <c r="W192" s="141">
        <f t="shared" si="439"/>
        <v>40000</v>
      </c>
      <c r="X192" s="130">
        <f t="shared" si="440"/>
        <v>40000</v>
      </c>
      <c r="Y192" s="130">
        <f t="shared" si="399"/>
        <v>0</v>
      </c>
      <c r="Z192" s="131">
        <f t="shared" si="400"/>
        <v>0</v>
      </c>
      <c r="AA192" s="286"/>
      <c r="AB192" s="134"/>
      <c r="AC192" s="134"/>
      <c r="AD192" s="134"/>
      <c r="AE192" s="134"/>
      <c r="AF192" s="134"/>
      <c r="AG192" s="134"/>
    </row>
    <row r="193" spans="1:33" ht="30" customHeight="1" x14ac:dyDescent="0.3">
      <c r="A193" s="135" t="s">
        <v>82</v>
      </c>
      <c r="B193" s="136" t="s">
        <v>369</v>
      </c>
      <c r="C193" s="166" t="s">
        <v>370</v>
      </c>
      <c r="D193" s="137" t="s">
        <v>179</v>
      </c>
      <c r="E193" s="138">
        <v>1</v>
      </c>
      <c r="F193" s="139">
        <v>20000</v>
      </c>
      <c r="G193" s="140">
        <f t="shared" si="433"/>
        <v>20000</v>
      </c>
      <c r="H193" s="138">
        <v>1</v>
      </c>
      <c r="I193" s="139">
        <v>20000</v>
      </c>
      <c r="J193" s="140">
        <f t="shared" si="434"/>
        <v>20000</v>
      </c>
      <c r="K193" s="138"/>
      <c r="L193" s="139"/>
      <c r="M193" s="140">
        <f t="shared" si="435"/>
        <v>0</v>
      </c>
      <c r="N193" s="138"/>
      <c r="O193" s="139"/>
      <c r="P193" s="140">
        <f t="shared" si="436"/>
        <v>0</v>
      </c>
      <c r="Q193" s="138"/>
      <c r="R193" s="139"/>
      <c r="S193" s="140">
        <f t="shared" si="437"/>
        <v>0</v>
      </c>
      <c r="T193" s="138"/>
      <c r="U193" s="139"/>
      <c r="V193" s="140">
        <f t="shared" si="438"/>
        <v>0</v>
      </c>
      <c r="W193" s="141">
        <f t="shared" si="439"/>
        <v>20000</v>
      </c>
      <c r="X193" s="130">
        <f t="shared" si="440"/>
        <v>20000</v>
      </c>
      <c r="Y193" s="130">
        <f t="shared" si="399"/>
        <v>0</v>
      </c>
      <c r="Z193" s="131">
        <f t="shared" si="400"/>
        <v>0</v>
      </c>
      <c r="AA193" s="287"/>
      <c r="AB193" s="134"/>
      <c r="AC193" s="134"/>
      <c r="AD193" s="134"/>
      <c r="AE193" s="134"/>
      <c r="AF193" s="134"/>
      <c r="AG193" s="134"/>
    </row>
    <row r="194" spans="1:33" ht="30" customHeight="1" x14ac:dyDescent="0.3">
      <c r="A194" s="135" t="s">
        <v>82</v>
      </c>
      <c r="B194" s="157" t="s">
        <v>371</v>
      </c>
      <c r="C194" s="191" t="s">
        <v>372</v>
      </c>
      <c r="D194" s="151"/>
      <c r="E194" s="138">
        <v>20000</v>
      </c>
      <c r="F194" s="139">
        <v>0.22</v>
      </c>
      <c r="G194" s="140">
        <f t="shared" si="433"/>
        <v>4400</v>
      </c>
      <c r="H194" s="138"/>
      <c r="I194" s="139">
        <v>0.22</v>
      </c>
      <c r="J194" s="140">
        <f t="shared" si="434"/>
        <v>0</v>
      </c>
      <c r="K194" s="138"/>
      <c r="L194" s="139">
        <v>0.22</v>
      </c>
      <c r="M194" s="140">
        <f t="shared" si="435"/>
        <v>0</v>
      </c>
      <c r="N194" s="138"/>
      <c r="O194" s="139">
        <v>0.22</v>
      </c>
      <c r="P194" s="140">
        <f t="shared" si="436"/>
        <v>0</v>
      </c>
      <c r="Q194" s="138"/>
      <c r="R194" s="139">
        <v>0.22</v>
      </c>
      <c r="S194" s="140">
        <f t="shared" si="437"/>
        <v>0</v>
      </c>
      <c r="T194" s="138"/>
      <c r="U194" s="139">
        <v>0.22</v>
      </c>
      <c r="V194" s="140">
        <f t="shared" si="438"/>
        <v>0</v>
      </c>
      <c r="W194" s="141">
        <f t="shared" si="439"/>
        <v>4400</v>
      </c>
      <c r="X194" s="130">
        <f t="shared" si="440"/>
        <v>0</v>
      </c>
      <c r="Y194" s="130">
        <f t="shared" si="399"/>
        <v>4400</v>
      </c>
      <c r="Z194" s="131">
        <f t="shared" si="400"/>
        <v>1</v>
      </c>
      <c r="AA194" s="155"/>
      <c r="AB194" s="10"/>
      <c r="AC194" s="10"/>
      <c r="AD194" s="10"/>
      <c r="AE194" s="10"/>
      <c r="AF194" s="10"/>
      <c r="AG194" s="10"/>
    </row>
    <row r="195" spans="1:33" ht="30" customHeight="1" x14ac:dyDescent="0.3">
      <c r="A195" s="300" t="s">
        <v>373</v>
      </c>
      <c r="B195" s="301"/>
      <c r="C195" s="302"/>
      <c r="D195" s="303"/>
      <c r="E195" s="176">
        <f>E186+E182+E177+E172</f>
        <v>4</v>
      </c>
      <c r="F195" s="192"/>
      <c r="G195" s="304">
        <f t="shared" ref="G195:H195" si="441">G186+G182+G177+G172</f>
        <v>130900</v>
      </c>
      <c r="H195" s="176">
        <f t="shared" si="441"/>
        <v>4</v>
      </c>
      <c r="I195" s="192"/>
      <c r="J195" s="304">
        <f t="shared" ref="J195:K195" si="442">J186+J182+J177+J172</f>
        <v>126500</v>
      </c>
      <c r="K195" s="176">
        <f t="shared" si="442"/>
        <v>0</v>
      </c>
      <c r="L195" s="192"/>
      <c r="M195" s="304">
        <f t="shared" ref="M195:N195" si="443">M186+M182+M177+M172</f>
        <v>0</v>
      </c>
      <c r="N195" s="176">
        <f t="shared" si="443"/>
        <v>0</v>
      </c>
      <c r="O195" s="192"/>
      <c r="P195" s="304">
        <f t="shared" ref="P195:Q195" si="444">P186+P182+P177+P172</f>
        <v>0</v>
      </c>
      <c r="Q195" s="176">
        <f t="shared" si="444"/>
        <v>0</v>
      </c>
      <c r="R195" s="192"/>
      <c r="S195" s="304">
        <f t="shared" ref="S195:T195" si="445">S186+S182+S177+S172</f>
        <v>0</v>
      </c>
      <c r="T195" s="176">
        <f t="shared" si="445"/>
        <v>0</v>
      </c>
      <c r="U195" s="192"/>
      <c r="V195" s="304">
        <f>V186+V182+V177+V172</f>
        <v>0</v>
      </c>
      <c r="W195" s="231">
        <f t="shared" ref="W195:X195" si="446">W186+W172+W182+W177</f>
        <v>130900</v>
      </c>
      <c r="X195" s="231">
        <f t="shared" si="446"/>
        <v>126500</v>
      </c>
      <c r="Y195" s="231">
        <f t="shared" si="399"/>
        <v>4400</v>
      </c>
      <c r="Z195" s="231">
        <f t="shared" si="400"/>
        <v>3.3613445378151259E-2</v>
      </c>
      <c r="AA195" s="232"/>
      <c r="AB195" s="10"/>
      <c r="AC195" s="10"/>
      <c r="AD195" s="10"/>
      <c r="AE195" s="10"/>
      <c r="AF195" s="10"/>
      <c r="AG195" s="10"/>
    </row>
    <row r="196" spans="1:33" ht="30" customHeight="1" x14ac:dyDescent="0.3">
      <c r="A196" s="305" t="s">
        <v>374</v>
      </c>
      <c r="B196" s="306"/>
      <c r="C196" s="307"/>
      <c r="D196" s="308"/>
      <c r="E196" s="309"/>
      <c r="F196" s="310"/>
      <c r="G196" s="311">
        <f>G40+G54+G71+G96+G110+G124+G137+G145+G153+G160+G164+G170+G195</f>
        <v>764748</v>
      </c>
      <c r="H196" s="309"/>
      <c r="I196" s="310"/>
      <c r="J196" s="311">
        <f>J40+J54+J71+J96+J110+J124+J137+J145+J153+J160+J164+J170+J195</f>
        <v>764748</v>
      </c>
      <c r="K196" s="309"/>
      <c r="L196" s="310"/>
      <c r="M196" s="311">
        <f>M40+M54+M71+M96+M110+M124+M137+M145+M153+M160+M164+M170+M195</f>
        <v>0</v>
      </c>
      <c r="N196" s="309"/>
      <c r="O196" s="310"/>
      <c r="P196" s="311">
        <f>P40+P54+P71+P96+P110+P124+P137+P145+P153+P160+P164+P170+P195</f>
        <v>0</v>
      </c>
      <c r="Q196" s="309"/>
      <c r="R196" s="310"/>
      <c r="S196" s="311">
        <f>S40+S54+S71+S96+S110+S124+S137+S145+S153+S160+S164+S170+S195</f>
        <v>0</v>
      </c>
      <c r="T196" s="309"/>
      <c r="U196" s="310"/>
      <c r="V196" s="311">
        <f t="shared" ref="V196:Y196" si="447">V40+V54+V71+V96+V110+V124+V137+V145+V153+V160+V164+V170+V195</f>
        <v>0</v>
      </c>
      <c r="W196" s="311">
        <f t="shared" si="447"/>
        <v>764748</v>
      </c>
      <c r="X196" s="311">
        <f t="shared" si="447"/>
        <v>764748</v>
      </c>
      <c r="Y196" s="311">
        <f t="shared" si="447"/>
        <v>0</v>
      </c>
      <c r="Z196" s="312">
        <f t="shared" si="400"/>
        <v>0</v>
      </c>
      <c r="AA196" s="313"/>
      <c r="AB196" s="10"/>
      <c r="AC196" s="10"/>
      <c r="AD196" s="10"/>
      <c r="AE196" s="10"/>
      <c r="AF196" s="10"/>
      <c r="AG196" s="10"/>
    </row>
    <row r="197" spans="1:33" ht="15" customHeight="1" x14ac:dyDescent="0.3">
      <c r="A197" s="430"/>
      <c r="B197" s="400"/>
      <c r="C197" s="400"/>
      <c r="D197" s="77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314"/>
      <c r="X197" s="314"/>
      <c r="Y197" s="314"/>
      <c r="Z197" s="314"/>
      <c r="AA197" s="86"/>
      <c r="AB197" s="10"/>
      <c r="AC197" s="10"/>
      <c r="AD197" s="10"/>
      <c r="AE197" s="10"/>
      <c r="AF197" s="10"/>
      <c r="AG197" s="10"/>
    </row>
    <row r="198" spans="1:33" ht="30" customHeight="1" x14ac:dyDescent="0.3">
      <c r="A198" s="431" t="s">
        <v>375</v>
      </c>
      <c r="B198" s="412"/>
      <c r="C198" s="432"/>
      <c r="D198" s="315"/>
      <c r="E198" s="309"/>
      <c r="F198" s="310"/>
      <c r="G198" s="316">
        <f>Фінансування!C27-'Кошторис  витрат'!G196</f>
        <v>0</v>
      </c>
      <c r="H198" s="309"/>
      <c r="I198" s="310"/>
      <c r="J198" s="316">
        <f>Фінансування!C28-'Кошторис  витрат'!J196</f>
        <v>0</v>
      </c>
      <c r="K198" s="309"/>
      <c r="L198" s="310"/>
      <c r="M198" s="316">
        <f>Фінансування!J27-'Кошторис  витрат'!M196</f>
        <v>0</v>
      </c>
      <c r="N198" s="309"/>
      <c r="O198" s="310"/>
      <c r="P198" s="316">
        <f>Фінансування!J28-'Кошторис  витрат'!P196</f>
        <v>0</v>
      </c>
      <c r="Q198" s="309"/>
      <c r="R198" s="310"/>
      <c r="S198" s="316">
        <f>Фінансування!L27-'Кошторис  витрат'!S196</f>
        <v>0</v>
      </c>
      <c r="T198" s="309"/>
      <c r="U198" s="310"/>
      <c r="V198" s="316">
        <f>Фінансування!L28-'Кошторис  витрат'!V196</f>
        <v>0</v>
      </c>
      <c r="W198" s="317">
        <f>Фінансування!N27-'Кошторис  витрат'!W196</f>
        <v>0</v>
      </c>
      <c r="X198" s="317">
        <f>Фінансування!N28-'Кошторис  витрат'!X196</f>
        <v>0</v>
      </c>
      <c r="Y198" s="317"/>
      <c r="Z198" s="317"/>
      <c r="AA198" s="318"/>
      <c r="AB198" s="10"/>
      <c r="AC198" s="10"/>
      <c r="AD198" s="10"/>
      <c r="AE198" s="10"/>
      <c r="AF198" s="10"/>
      <c r="AG198" s="10"/>
    </row>
    <row r="199" spans="1:33" ht="15.75" customHeight="1" x14ac:dyDescent="0.3">
      <c r="A199" s="1"/>
      <c r="B199" s="319"/>
      <c r="C199" s="2"/>
      <c r="D199" s="320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4"/>
      <c r="X199" s="74"/>
      <c r="Y199" s="74"/>
      <c r="Z199" s="74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9"/>
      <c r="C200" s="2"/>
      <c r="D200" s="320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4"/>
      <c r="X200" s="74"/>
      <c r="Y200" s="74"/>
      <c r="Z200" s="74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9"/>
      <c r="C201" s="2"/>
      <c r="D201" s="320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4"/>
      <c r="X201" s="74"/>
      <c r="Y201" s="74"/>
      <c r="Z201" s="74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321"/>
      <c r="B202" s="322"/>
      <c r="C202" s="323" t="s">
        <v>45</v>
      </c>
      <c r="D202" s="320"/>
      <c r="E202" s="324"/>
      <c r="F202" s="324"/>
      <c r="G202" s="73"/>
      <c r="H202" s="325" t="s">
        <v>46</v>
      </c>
      <c r="I202" s="321"/>
      <c r="J202" s="324"/>
      <c r="K202" s="326"/>
      <c r="L202" s="2"/>
      <c r="M202" s="73"/>
      <c r="N202" s="326"/>
      <c r="O202" s="2"/>
      <c r="P202" s="73"/>
      <c r="Q202" s="73"/>
      <c r="R202" s="73"/>
      <c r="S202" s="73"/>
      <c r="T202" s="73"/>
      <c r="U202" s="73"/>
      <c r="V202" s="73"/>
      <c r="W202" s="74"/>
      <c r="X202" s="74"/>
      <c r="Y202" s="74"/>
      <c r="Z202" s="74"/>
      <c r="AA202" s="2"/>
      <c r="AB202" s="1"/>
      <c r="AC202" s="2"/>
      <c r="AD202" s="1"/>
      <c r="AE202" s="1"/>
      <c r="AF202" s="1"/>
      <c r="AG202" s="1"/>
    </row>
    <row r="203" spans="1:33" ht="15.75" customHeight="1" x14ac:dyDescent="0.3">
      <c r="A203" s="327"/>
      <c r="B203" s="328"/>
      <c r="C203" s="329" t="s">
        <v>376</v>
      </c>
      <c r="D203" s="330"/>
      <c r="E203" s="331" t="s">
        <v>377</v>
      </c>
      <c r="F203" s="331"/>
      <c r="G203" s="332"/>
      <c r="H203" s="333"/>
      <c r="I203" s="334" t="s">
        <v>378</v>
      </c>
      <c r="J203" s="332"/>
      <c r="K203" s="333"/>
      <c r="L203" s="334"/>
      <c r="M203" s="332"/>
      <c r="N203" s="333"/>
      <c r="O203" s="334"/>
      <c r="P203" s="332"/>
      <c r="Q203" s="332"/>
      <c r="R203" s="332"/>
      <c r="S203" s="332"/>
      <c r="T203" s="332"/>
      <c r="U203" s="332"/>
      <c r="V203" s="332"/>
      <c r="W203" s="335"/>
      <c r="X203" s="335"/>
      <c r="Y203" s="335"/>
      <c r="Z203" s="335"/>
      <c r="AA203" s="336"/>
      <c r="AB203" s="337"/>
      <c r="AC203" s="336"/>
      <c r="AD203" s="337"/>
      <c r="AE203" s="337"/>
      <c r="AF203" s="337"/>
      <c r="AG203" s="337"/>
    </row>
    <row r="204" spans="1:33" ht="15.75" customHeight="1" x14ac:dyDescent="0.3">
      <c r="A204" s="1"/>
      <c r="B204" s="319"/>
      <c r="C204" s="2"/>
      <c r="D204" s="320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4"/>
      <c r="X204" s="74"/>
      <c r="Y204" s="74"/>
      <c r="Z204" s="74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9"/>
      <c r="C205" s="2"/>
      <c r="D205" s="320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4"/>
      <c r="X205" s="74"/>
      <c r="Y205" s="74"/>
      <c r="Z205" s="74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9"/>
      <c r="C206" s="2"/>
      <c r="D206" s="320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4"/>
      <c r="X206" s="74"/>
      <c r="Y206" s="74"/>
      <c r="Z206" s="74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9"/>
      <c r="C207" s="2"/>
      <c r="D207" s="320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338"/>
      <c r="X207" s="338"/>
      <c r="Y207" s="338"/>
      <c r="Z207" s="338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9"/>
      <c r="C208" s="2"/>
      <c r="D208" s="320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338"/>
      <c r="X208" s="338"/>
      <c r="Y208" s="338"/>
      <c r="Z208" s="338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9"/>
      <c r="C209" s="2"/>
      <c r="D209" s="320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338"/>
      <c r="X209" s="338"/>
      <c r="Y209" s="338"/>
      <c r="Z209" s="338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9"/>
      <c r="C210" s="2"/>
      <c r="D210" s="320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338"/>
      <c r="X210" s="338"/>
      <c r="Y210" s="338"/>
      <c r="Z210" s="338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9"/>
      <c r="C211" s="2"/>
      <c r="D211" s="320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338"/>
      <c r="X211" s="338"/>
      <c r="Y211" s="338"/>
      <c r="Z211" s="338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9"/>
      <c r="C212" s="2"/>
      <c r="D212" s="320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338"/>
      <c r="X212" s="338"/>
      <c r="Y212" s="338"/>
      <c r="Z212" s="338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9"/>
      <c r="C213" s="2"/>
      <c r="D213" s="320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338"/>
      <c r="X213" s="338"/>
      <c r="Y213" s="338"/>
      <c r="Z213" s="338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9"/>
      <c r="C214" s="2"/>
      <c r="D214" s="320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338"/>
      <c r="X214" s="338"/>
      <c r="Y214" s="338"/>
      <c r="Z214" s="338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9"/>
      <c r="C215" s="2"/>
      <c r="D215" s="320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338"/>
      <c r="X215" s="338"/>
      <c r="Y215" s="338"/>
      <c r="Z215" s="338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9"/>
      <c r="C216" s="2"/>
      <c r="D216" s="320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338"/>
      <c r="X216" s="338"/>
      <c r="Y216" s="338"/>
      <c r="Z216" s="338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9"/>
      <c r="C217" s="2"/>
      <c r="D217" s="320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338"/>
      <c r="X217" s="338"/>
      <c r="Y217" s="338"/>
      <c r="Z217" s="338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9"/>
      <c r="C218" s="2"/>
      <c r="D218" s="320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338"/>
      <c r="X218" s="338"/>
      <c r="Y218" s="338"/>
      <c r="Z218" s="338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9"/>
      <c r="C219" s="2"/>
      <c r="D219" s="320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338"/>
      <c r="X219" s="338"/>
      <c r="Y219" s="338"/>
      <c r="Z219" s="338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9"/>
      <c r="C220" s="2"/>
      <c r="D220" s="320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338"/>
      <c r="X220" s="338"/>
      <c r="Y220" s="338"/>
      <c r="Z220" s="338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9"/>
      <c r="C221" s="2"/>
      <c r="D221" s="320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338"/>
      <c r="X221" s="338"/>
      <c r="Y221" s="338"/>
      <c r="Z221" s="338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9"/>
      <c r="C222" s="2"/>
      <c r="D222" s="320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338"/>
      <c r="X222" s="338"/>
      <c r="Y222" s="338"/>
      <c r="Z222" s="338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9"/>
      <c r="C223" s="2"/>
      <c r="D223" s="320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338"/>
      <c r="X223" s="338"/>
      <c r="Y223" s="338"/>
      <c r="Z223" s="338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9"/>
      <c r="C224" s="2"/>
      <c r="D224" s="320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338"/>
      <c r="X224" s="338"/>
      <c r="Y224" s="338"/>
      <c r="Z224" s="338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9"/>
      <c r="C225" s="2"/>
      <c r="D225" s="320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338"/>
      <c r="X225" s="338"/>
      <c r="Y225" s="338"/>
      <c r="Z225" s="338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9"/>
      <c r="C226" s="2"/>
      <c r="D226" s="320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338"/>
      <c r="X226" s="338"/>
      <c r="Y226" s="338"/>
      <c r="Z226" s="338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9"/>
      <c r="C227" s="2"/>
      <c r="D227" s="320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338"/>
      <c r="X227" s="338"/>
      <c r="Y227" s="338"/>
      <c r="Z227" s="338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9"/>
      <c r="C228" s="2"/>
      <c r="D228" s="320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338"/>
      <c r="X228" s="338"/>
      <c r="Y228" s="338"/>
      <c r="Z228" s="338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9"/>
      <c r="C229" s="2"/>
      <c r="D229" s="320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338"/>
      <c r="X229" s="338"/>
      <c r="Y229" s="338"/>
      <c r="Z229" s="338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9"/>
      <c r="C230" s="2"/>
      <c r="D230" s="320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338"/>
      <c r="X230" s="338"/>
      <c r="Y230" s="338"/>
      <c r="Z230" s="338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9"/>
      <c r="C231" s="2"/>
      <c r="D231" s="320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338"/>
      <c r="X231" s="338"/>
      <c r="Y231" s="338"/>
      <c r="Z231" s="338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9"/>
      <c r="C232" s="2"/>
      <c r="D232" s="320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338"/>
      <c r="X232" s="338"/>
      <c r="Y232" s="338"/>
      <c r="Z232" s="338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9"/>
      <c r="C233" s="2"/>
      <c r="D233" s="320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338"/>
      <c r="X233" s="338"/>
      <c r="Y233" s="338"/>
      <c r="Z233" s="338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9"/>
      <c r="C234" s="2"/>
      <c r="D234" s="320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338"/>
      <c r="X234" s="338"/>
      <c r="Y234" s="338"/>
      <c r="Z234" s="338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9"/>
      <c r="C235" s="2"/>
      <c r="D235" s="320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338"/>
      <c r="X235" s="338"/>
      <c r="Y235" s="338"/>
      <c r="Z235" s="338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9"/>
      <c r="C236" s="2"/>
      <c r="D236" s="320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338"/>
      <c r="X236" s="338"/>
      <c r="Y236" s="338"/>
      <c r="Z236" s="338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9"/>
      <c r="C237" s="2"/>
      <c r="D237" s="320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338"/>
      <c r="X237" s="338"/>
      <c r="Y237" s="338"/>
      <c r="Z237" s="338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9"/>
      <c r="C238" s="2"/>
      <c r="D238" s="320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338"/>
      <c r="X238" s="338"/>
      <c r="Y238" s="338"/>
      <c r="Z238" s="338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9"/>
      <c r="C239" s="2"/>
      <c r="D239" s="320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338"/>
      <c r="X239" s="338"/>
      <c r="Y239" s="338"/>
      <c r="Z239" s="338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9"/>
      <c r="C240" s="2"/>
      <c r="D240" s="320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338"/>
      <c r="X240" s="338"/>
      <c r="Y240" s="338"/>
      <c r="Z240" s="338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9"/>
      <c r="C241" s="2"/>
      <c r="D241" s="320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338"/>
      <c r="X241" s="338"/>
      <c r="Y241" s="338"/>
      <c r="Z241" s="338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9"/>
      <c r="C242" s="2"/>
      <c r="D242" s="320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338"/>
      <c r="X242" s="338"/>
      <c r="Y242" s="338"/>
      <c r="Z242" s="338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9"/>
      <c r="C243" s="2"/>
      <c r="D243" s="320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338"/>
      <c r="X243" s="338"/>
      <c r="Y243" s="338"/>
      <c r="Z243" s="338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9"/>
      <c r="C244" s="2"/>
      <c r="D244" s="320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338"/>
      <c r="X244" s="338"/>
      <c r="Y244" s="338"/>
      <c r="Z244" s="338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9"/>
      <c r="C245" s="2"/>
      <c r="D245" s="320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338"/>
      <c r="X245" s="338"/>
      <c r="Y245" s="338"/>
      <c r="Z245" s="338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9"/>
      <c r="C246" s="2"/>
      <c r="D246" s="320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338"/>
      <c r="X246" s="338"/>
      <c r="Y246" s="338"/>
      <c r="Z246" s="338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9"/>
      <c r="C247" s="2"/>
      <c r="D247" s="320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338"/>
      <c r="X247" s="338"/>
      <c r="Y247" s="338"/>
      <c r="Z247" s="338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9"/>
      <c r="C248" s="2"/>
      <c r="D248" s="320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338"/>
      <c r="X248" s="338"/>
      <c r="Y248" s="338"/>
      <c r="Z248" s="338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9"/>
      <c r="C249" s="2"/>
      <c r="D249" s="320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338"/>
      <c r="X249" s="338"/>
      <c r="Y249" s="338"/>
      <c r="Z249" s="338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9"/>
      <c r="C250" s="2"/>
      <c r="D250" s="320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338"/>
      <c r="X250" s="338"/>
      <c r="Y250" s="338"/>
      <c r="Z250" s="338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9"/>
      <c r="C251" s="2"/>
      <c r="D251" s="320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338"/>
      <c r="X251" s="338"/>
      <c r="Y251" s="338"/>
      <c r="Z251" s="338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9"/>
      <c r="C252" s="2"/>
      <c r="D252" s="320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338"/>
      <c r="X252" s="338"/>
      <c r="Y252" s="338"/>
      <c r="Z252" s="338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9"/>
      <c r="C253" s="2"/>
      <c r="D253" s="320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338"/>
      <c r="X253" s="338"/>
      <c r="Y253" s="338"/>
      <c r="Z253" s="338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9"/>
      <c r="C254" s="2"/>
      <c r="D254" s="320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338"/>
      <c r="X254" s="338"/>
      <c r="Y254" s="338"/>
      <c r="Z254" s="338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9"/>
      <c r="C255" s="2"/>
      <c r="D255" s="320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338"/>
      <c r="X255" s="338"/>
      <c r="Y255" s="338"/>
      <c r="Z255" s="338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9"/>
      <c r="C256" s="2"/>
      <c r="D256" s="320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338"/>
      <c r="X256" s="338"/>
      <c r="Y256" s="338"/>
      <c r="Z256" s="338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9"/>
      <c r="C257" s="2"/>
      <c r="D257" s="320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338"/>
      <c r="X257" s="338"/>
      <c r="Y257" s="338"/>
      <c r="Z257" s="338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9"/>
      <c r="C258" s="2"/>
      <c r="D258" s="320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338"/>
      <c r="X258" s="338"/>
      <c r="Y258" s="338"/>
      <c r="Z258" s="338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9"/>
      <c r="C259" s="2"/>
      <c r="D259" s="320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338"/>
      <c r="X259" s="338"/>
      <c r="Y259" s="338"/>
      <c r="Z259" s="338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9"/>
      <c r="C260" s="2"/>
      <c r="D260" s="320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338"/>
      <c r="X260" s="338"/>
      <c r="Y260" s="338"/>
      <c r="Z260" s="338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9"/>
      <c r="C261" s="2"/>
      <c r="D261" s="320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338"/>
      <c r="X261" s="338"/>
      <c r="Y261" s="338"/>
      <c r="Z261" s="338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9"/>
      <c r="C262" s="2"/>
      <c r="D262" s="320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338"/>
      <c r="X262" s="338"/>
      <c r="Y262" s="338"/>
      <c r="Z262" s="338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9"/>
      <c r="C263" s="2"/>
      <c r="D263" s="320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338"/>
      <c r="X263" s="338"/>
      <c r="Y263" s="338"/>
      <c r="Z263" s="338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9"/>
      <c r="C264" s="2"/>
      <c r="D264" s="320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338"/>
      <c r="X264" s="338"/>
      <c r="Y264" s="338"/>
      <c r="Z264" s="338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9"/>
      <c r="C265" s="2"/>
      <c r="D265" s="320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338"/>
      <c r="X265" s="338"/>
      <c r="Y265" s="338"/>
      <c r="Z265" s="338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9"/>
      <c r="C266" s="2"/>
      <c r="D266" s="320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338"/>
      <c r="X266" s="338"/>
      <c r="Y266" s="338"/>
      <c r="Z266" s="338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9"/>
      <c r="C267" s="2"/>
      <c r="D267" s="320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338"/>
      <c r="X267" s="338"/>
      <c r="Y267" s="338"/>
      <c r="Z267" s="338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9"/>
      <c r="C268" s="2"/>
      <c r="D268" s="320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338"/>
      <c r="X268" s="338"/>
      <c r="Y268" s="338"/>
      <c r="Z268" s="338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9"/>
      <c r="C269" s="2"/>
      <c r="D269" s="320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338"/>
      <c r="X269" s="338"/>
      <c r="Y269" s="338"/>
      <c r="Z269" s="338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9"/>
      <c r="C270" s="2"/>
      <c r="D270" s="320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338"/>
      <c r="X270" s="338"/>
      <c r="Y270" s="338"/>
      <c r="Z270" s="338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9"/>
      <c r="C271" s="2"/>
      <c r="D271" s="320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338"/>
      <c r="X271" s="338"/>
      <c r="Y271" s="338"/>
      <c r="Z271" s="338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9"/>
      <c r="C272" s="2"/>
      <c r="D272" s="320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338"/>
      <c r="X272" s="338"/>
      <c r="Y272" s="338"/>
      <c r="Z272" s="338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9"/>
      <c r="C273" s="2"/>
      <c r="D273" s="320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338"/>
      <c r="X273" s="338"/>
      <c r="Y273" s="338"/>
      <c r="Z273" s="338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9"/>
      <c r="C274" s="2"/>
      <c r="D274" s="320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338"/>
      <c r="X274" s="338"/>
      <c r="Y274" s="338"/>
      <c r="Z274" s="338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9"/>
      <c r="C275" s="2"/>
      <c r="D275" s="320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338"/>
      <c r="X275" s="338"/>
      <c r="Y275" s="338"/>
      <c r="Z275" s="338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9"/>
      <c r="C276" s="2"/>
      <c r="D276" s="320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338"/>
      <c r="X276" s="338"/>
      <c r="Y276" s="338"/>
      <c r="Z276" s="338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9"/>
      <c r="C277" s="2"/>
      <c r="D277" s="320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338"/>
      <c r="X277" s="338"/>
      <c r="Y277" s="338"/>
      <c r="Z277" s="338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9"/>
      <c r="C278" s="2"/>
      <c r="D278" s="320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338"/>
      <c r="X278" s="338"/>
      <c r="Y278" s="338"/>
      <c r="Z278" s="338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9"/>
      <c r="C279" s="2"/>
      <c r="D279" s="320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338"/>
      <c r="X279" s="338"/>
      <c r="Y279" s="338"/>
      <c r="Z279" s="338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9"/>
      <c r="C280" s="2"/>
      <c r="D280" s="320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338"/>
      <c r="X280" s="338"/>
      <c r="Y280" s="338"/>
      <c r="Z280" s="338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9"/>
      <c r="C281" s="2"/>
      <c r="D281" s="320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338"/>
      <c r="X281" s="338"/>
      <c r="Y281" s="338"/>
      <c r="Z281" s="338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9"/>
      <c r="C282" s="2"/>
      <c r="D282" s="320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338"/>
      <c r="X282" s="338"/>
      <c r="Y282" s="338"/>
      <c r="Z282" s="338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9"/>
      <c r="C283" s="2"/>
      <c r="D283" s="320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338"/>
      <c r="X283" s="338"/>
      <c r="Y283" s="338"/>
      <c r="Z283" s="338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9"/>
      <c r="C284" s="2"/>
      <c r="D284" s="320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338"/>
      <c r="X284" s="338"/>
      <c r="Y284" s="338"/>
      <c r="Z284" s="338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9"/>
      <c r="C285" s="2"/>
      <c r="D285" s="320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338"/>
      <c r="X285" s="338"/>
      <c r="Y285" s="338"/>
      <c r="Z285" s="338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9"/>
      <c r="C286" s="2"/>
      <c r="D286" s="320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338"/>
      <c r="X286" s="338"/>
      <c r="Y286" s="338"/>
      <c r="Z286" s="338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9"/>
      <c r="C287" s="2"/>
      <c r="D287" s="320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338"/>
      <c r="X287" s="338"/>
      <c r="Y287" s="338"/>
      <c r="Z287" s="338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9"/>
      <c r="C288" s="2"/>
      <c r="D288" s="320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338"/>
      <c r="X288" s="338"/>
      <c r="Y288" s="338"/>
      <c r="Z288" s="338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9"/>
      <c r="C289" s="2"/>
      <c r="D289" s="320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338"/>
      <c r="X289" s="338"/>
      <c r="Y289" s="338"/>
      <c r="Z289" s="338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9"/>
      <c r="C290" s="2"/>
      <c r="D290" s="320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338"/>
      <c r="X290" s="338"/>
      <c r="Y290" s="338"/>
      <c r="Z290" s="338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9"/>
      <c r="C291" s="2"/>
      <c r="D291" s="320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338"/>
      <c r="X291" s="338"/>
      <c r="Y291" s="338"/>
      <c r="Z291" s="338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9"/>
      <c r="C292" s="2"/>
      <c r="D292" s="320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338"/>
      <c r="X292" s="338"/>
      <c r="Y292" s="338"/>
      <c r="Z292" s="338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9"/>
      <c r="C293" s="2"/>
      <c r="D293" s="320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338"/>
      <c r="X293" s="338"/>
      <c r="Y293" s="338"/>
      <c r="Z293" s="338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9"/>
      <c r="C294" s="2"/>
      <c r="D294" s="320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338"/>
      <c r="X294" s="338"/>
      <c r="Y294" s="338"/>
      <c r="Z294" s="338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9"/>
      <c r="C295" s="2"/>
      <c r="D295" s="320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338"/>
      <c r="X295" s="338"/>
      <c r="Y295" s="338"/>
      <c r="Z295" s="338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9"/>
      <c r="C296" s="2"/>
      <c r="D296" s="320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338"/>
      <c r="X296" s="338"/>
      <c r="Y296" s="338"/>
      <c r="Z296" s="338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9"/>
      <c r="C297" s="2"/>
      <c r="D297" s="320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338"/>
      <c r="X297" s="338"/>
      <c r="Y297" s="338"/>
      <c r="Z297" s="338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9"/>
      <c r="C298" s="2"/>
      <c r="D298" s="320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338"/>
      <c r="X298" s="338"/>
      <c r="Y298" s="338"/>
      <c r="Z298" s="338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9"/>
      <c r="C299" s="2"/>
      <c r="D299" s="320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338"/>
      <c r="X299" s="338"/>
      <c r="Y299" s="338"/>
      <c r="Z299" s="338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9"/>
      <c r="C300" s="2"/>
      <c r="D300" s="320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338"/>
      <c r="X300" s="338"/>
      <c r="Y300" s="338"/>
      <c r="Z300" s="338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9"/>
      <c r="C301" s="2"/>
      <c r="D301" s="320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338"/>
      <c r="X301" s="338"/>
      <c r="Y301" s="338"/>
      <c r="Z301" s="338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9"/>
      <c r="C302" s="2"/>
      <c r="D302" s="320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338"/>
      <c r="X302" s="338"/>
      <c r="Y302" s="338"/>
      <c r="Z302" s="338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9"/>
      <c r="C303" s="2"/>
      <c r="D303" s="320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338"/>
      <c r="X303" s="338"/>
      <c r="Y303" s="338"/>
      <c r="Z303" s="338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9"/>
      <c r="C304" s="2"/>
      <c r="D304" s="320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338"/>
      <c r="X304" s="338"/>
      <c r="Y304" s="338"/>
      <c r="Z304" s="338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9"/>
      <c r="C305" s="2"/>
      <c r="D305" s="320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338"/>
      <c r="X305" s="338"/>
      <c r="Y305" s="338"/>
      <c r="Z305" s="338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9"/>
      <c r="C306" s="2"/>
      <c r="D306" s="320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338"/>
      <c r="X306" s="338"/>
      <c r="Y306" s="338"/>
      <c r="Z306" s="338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9"/>
      <c r="C307" s="2"/>
      <c r="D307" s="320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338"/>
      <c r="X307" s="338"/>
      <c r="Y307" s="338"/>
      <c r="Z307" s="338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9"/>
      <c r="C308" s="2"/>
      <c r="D308" s="320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338"/>
      <c r="X308" s="338"/>
      <c r="Y308" s="338"/>
      <c r="Z308" s="338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9"/>
      <c r="C309" s="2"/>
      <c r="D309" s="320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338"/>
      <c r="X309" s="338"/>
      <c r="Y309" s="338"/>
      <c r="Z309" s="338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9"/>
      <c r="C310" s="2"/>
      <c r="D310" s="320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338"/>
      <c r="X310" s="338"/>
      <c r="Y310" s="338"/>
      <c r="Z310" s="338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9"/>
      <c r="C311" s="2"/>
      <c r="D311" s="320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338"/>
      <c r="X311" s="338"/>
      <c r="Y311" s="338"/>
      <c r="Z311" s="338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9"/>
      <c r="C312" s="2"/>
      <c r="D312" s="320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338"/>
      <c r="X312" s="338"/>
      <c r="Y312" s="338"/>
      <c r="Z312" s="338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9"/>
      <c r="C313" s="2"/>
      <c r="D313" s="320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338"/>
      <c r="X313" s="338"/>
      <c r="Y313" s="338"/>
      <c r="Z313" s="338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9"/>
      <c r="C314" s="2"/>
      <c r="D314" s="320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338"/>
      <c r="X314" s="338"/>
      <c r="Y314" s="338"/>
      <c r="Z314" s="338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9"/>
      <c r="C315" s="2"/>
      <c r="D315" s="320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338"/>
      <c r="X315" s="338"/>
      <c r="Y315" s="338"/>
      <c r="Z315" s="338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9"/>
      <c r="C316" s="2"/>
      <c r="D316" s="320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338"/>
      <c r="X316" s="338"/>
      <c r="Y316" s="338"/>
      <c r="Z316" s="338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9"/>
      <c r="C317" s="2"/>
      <c r="D317" s="320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338"/>
      <c r="X317" s="338"/>
      <c r="Y317" s="338"/>
      <c r="Z317" s="338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9"/>
      <c r="C318" s="2"/>
      <c r="D318" s="320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338"/>
      <c r="X318" s="338"/>
      <c r="Y318" s="338"/>
      <c r="Z318" s="338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9"/>
      <c r="C319" s="2"/>
      <c r="D319" s="320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338"/>
      <c r="X319" s="338"/>
      <c r="Y319" s="338"/>
      <c r="Z319" s="338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9"/>
      <c r="C320" s="2"/>
      <c r="D320" s="320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338"/>
      <c r="X320" s="338"/>
      <c r="Y320" s="338"/>
      <c r="Z320" s="338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9"/>
      <c r="C321" s="2"/>
      <c r="D321" s="320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338"/>
      <c r="X321" s="338"/>
      <c r="Y321" s="338"/>
      <c r="Z321" s="338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9"/>
      <c r="C322" s="2"/>
      <c r="D322" s="320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338"/>
      <c r="X322" s="338"/>
      <c r="Y322" s="338"/>
      <c r="Z322" s="338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9"/>
      <c r="C323" s="2"/>
      <c r="D323" s="320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338"/>
      <c r="X323" s="338"/>
      <c r="Y323" s="338"/>
      <c r="Z323" s="338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9"/>
      <c r="C324" s="2"/>
      <c r="D324" s="320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338"/>
      <c r="X324" s="338"/>
      <c r="Y324" s="338"/>
      <c r="Z324" s="338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9"/>
      <c r="C325" s="2"/>
      <c r="D325" s="320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338"/>
      <c r="X325" s="338"/>
      <c r="Y325" s="338"/>
      <c r="Z325" s="338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9"/>
      <c r="C326" s="2"/>
      <c r="D326" s="320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338"/>
      <c r="X326" s="338"/>
      <c r="Y326" s="338"/>
      <c r="Z326" s="338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9"/>
      <c r="C327" s="2"/>
      <c r="D327" s="320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338"/>
      <c r="X327" s="338"/>
      <c r="Y327" s="338"/>
      <c r="Z327" s="338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9"/>
      <c r="C328" s="2"/>
      <c r="D328" s="320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338"/>
      <c r="X328" s="338"/>
      <c r="Y328" s="338"/>
      <c r="Z328" s="338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9"/>
      <c r="C329" s="2"/>
      <c r="D329" s="320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338"/>
      <c r="X329" s="338"/>
      <c r="Y329" s="338"/>
      <c r="Z329" s="338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9"/>
      <c r="C330" s="2"/>
      <c r="D330" s="320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338"/>
      <c r="X330" s="338"/>
      <c r="Y330" s="338"/>
      <c r="Z330" s="338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9"/>
      <c r="C331" s="2"/>
      <c r="D331" s="320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338"/>
      <c r="X331" s="338"/>
      <c r="Y331" s="338"/>
      <c r="Z331" s="338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9"/>
      <c r="C332" s="2"/>
      <c r="D332" s="320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338"/>
      <c r="X332" s="338"/>
      <c r="Y332" s="338"/>
      <c r="Z332" s="338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9"/>
      <c r="C333" s="2"/>
      <c r="D333" s="320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338"/>
      <c r="X333" s="338"/>
      <c r="Y333" s="338"/>
      <c r="Z333" s="338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9"/>
      <c r="C334" s="2"/>
      <c r="D334" s="320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338"/>
      <c r="X334" s="338"/>
      <c r="Y334" s="338"/>
      <c r="Z334" s="338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9"/>
      <c r="C335" s="2"/>
      <c r="D335" s="320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338"/>
      <c r="X335" s="338"/>
      <c r="Y335" s="338"/>
      <c r="Z335" s="338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9"/>
      <c r="C336" s="2"/>
      <c r="D336" s="320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338"/>
      <c r="X336" s="338"/>
      <c r="Y336" s="338"/>
      <c r="Z336" s="338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9"/>
      <c r="C337" s="2"/>
      <c r="D337" s="320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338"/>
      <c r="X337" s="338"/>
      <c r="Y337" s="338"/>
      <c r="Z337" s="338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9"/>
      <c r="C338" s="2"/>
      <c r="D338" s="320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338"/>
      <c r="X338" s="338"/>
      <c r="Y338" s="338"/>
      <c r="Z338" s="338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9"/>
      <c r="C339" s="2"/>
      <c r="D339" s="320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338"/>
      <c r="X339" s="338"/>
      <c r="Y339" s="338"/>
      <c r="Z339" s="338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9"/>
      <c r="C340" s="2"/>
      <c r="D340" s="320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338"/>
      <c r="X340" s="338"/>
      <c r="Y340" s="338"/>
      <c r="Z340" s="338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9"/>
      <c r="C341" s="2"/>
      <c r="D341" s="320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338"/>
      <c r="X341" s="338"/>
      <c r="Y341" s="338"/>
      <c r="Z341" s="338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9"/>
      <c r="C342" s="2"/>
      <c r="D342" s="320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338"/>
      <c r="X342" s="338"/>
      <c r="Y342" s="338"/>
      <c r="Z342" s="338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9"/>
      <c r="C343" s="2"/>
      <c r="D343" s="320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338"/>
      <c r="X343" s="338"/>
      <c r="Y343" s="338"/>
      <c r="Z343" s="338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9"/>
      <c r="C344" s="2"/>
      <c r="D344" s="320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338"/>
      <c r="X344" s="338"/>
      <c r="Y344" s="338"/>
      <c r="Z344" s="338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9"/>
      <c r="C345" s="2"/>
      <c r="D345" s="320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338"/>
      <c r="X345" s="338"/>
      <c r="Y345" s="338"/>
      <c r="Z345" s="338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9"/>
      <c r="C346" s="2"/>
      <c r="D346" s="320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338"/>
      <c r="X346" s="338"/>
      <c r="Y346" s="338"/>
      <c r="Z346" s="338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9"/>
      <c r="C347" s="2"/>
      <c r="D347" s="320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338"/>
      <c r="X347" s="338"/>
      <c r="Y347" s="338"/>
      <c r="Z347" s="338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9"/>
      <c r="C348" s="2"/>
      <c r="D348" s="320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338"/>
      <c r="X348" s="338"/>
      <c r="Y348" s="338"/>
      <c r="Z348" s="338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9"/>
      <c r="C349" s="2"/>
      <c r="D349" s="320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338"/>
      <c r="X349" s="338"/>
      <c r="Y349" s="338"/>
      <c r="Z349" s="338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9"/>
      <c r="C350" s="2"/>
      <c r="D350" s="320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338"/>
      <c r="X350" s="338"/>
      <c r="Y350" s="338"/>
      <c r="Z350" s="338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9"/>
      <c r="C351" s="2"/>
      <c r="D351" s="320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338"/>
      <c r="X351" s="338"/>
      <c r="Y351" s="338"/>
      <c r="Z351" s="338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9"/>
      <c r="C352" s="2"/>
      <c r="D352" s="320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338"/>
      <c r="X352" s="338"/>
      <c r="Y352" s="338"/>
      <c r="Z352" s="338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9"/>
      <c r="C353" s="2"/>
      <c r="D353" s="320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338"/>
      <c r="X353" s="338"/>
      <c r="Y353" s="338"/>
      <c r="Z353" s="338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9"/>
      <c r="C354" s="2"/>
      <c r="D354" s="320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338"/>
      <c r="X354" s="338"/>
      <c r="Y354" s="338"/>
      <c r="Z354" s="338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9"/>
      <c r="C355" s="2"/>
      <c r="D355" s="320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338"/>
      <c r="X355" s="338"/>
      <c r="Y355" s="338"/>
      <c r="Z355" s="338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9"/>
      <c r="C356" s="2"/>
      <c r="D356" s="320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338"/>
      <c r="X356" s="338"/>
      <c r="Y356" s="338"/>
      <c r="Z356" s="338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9"/>
      <c r="C357" s="2"/>
      <c r="D357" s="320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338"/>
      <c r="X357" s="338"/>
      <c r="Y357" s="338"/>
      <c r="Z357" s="338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9"/>
      <c r="C358" s="2"/>
      <c r="D358" s="320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338"/>
      <c r="X358" s="338"/>
      <c r="Y358" s="338"/>
      <c r="Z358" s="338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9"/>
      <c r="C359" s="2"/>
      <c r="D359" s="320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338"/>
      <c r="X359" s="338"/>
      <c r="Y359" s="338"/>
      <c r="Z359" s="338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9"/>
      <c r="C360" s="2"/>
      <c r="D360" s="320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338"/>
      <c r="X360" s="338"/>
      <c r="Y360" s="338"/>
      <c r="Z360" s="338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9"/>
      <c r="C361" s="2"/>
      <c r="D361" s="320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338"/>
      <c r="X361" s="338"/>
      <c r="Y361" s="338"/>
      <c r="Z361" s="338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9"/>
      <c r="C362" s="2"/>
      <c r="D362" s="320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338"/>
      <c r="X362" s="338"/>
      <c r="Y362" s="338"/>
      <c r="Z362" s="338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9"/>
      <c r="C363" s="2"/>
      <c r="D363" s="320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338"/>
      <c r="X363" s="338"/>
      <c r="Y363" s="338"/>
      <c r="Z363" s="338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9"/>
      <c r="C364" s="2"/>
      <c r="D364" s="320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338"/>
      <c r="X364" s="338"/>
      <c r="Y364" s="338"/>
      <c r="Z364" s="338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9"/>
      <c r="C365" s="2"/>
      <c r="D365" s="320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338"/>
      <c r="X365" s="338"/>
      <c r="Y365" s="338"/>
      <c r="Z365" s="338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9"/>
      <c r="C366" s="2"/>
      <c r="D366" s="320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338"/>
      <c r="X366" s="338"/>
      <c r="Y366" s="338"/>
      <c r="Z366" s="338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9"/>
      <c r="C367" s="2"/>
      <c r="D367" s="320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338"/>
      <c r="X367" s="338"/>
      <c r="Y367" s="338"/>
      <c r="Z367" s="338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9"/>
      <c r="C368" s="2"/>
      <c r="D368" s="320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338"/>
      <c r="X368" s="338"/>
      <c r="Y368" s="338"/>
      <c r="Z368" s="338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9"/>
      <c r="C369" s="2"/>
      <c r="D369" s="320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338"/>
      <c r="X369" s="338"/>
      <c r="Y369" s="338"/>
      <c r="Z369" s="338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9"/>
      <c r="C370" s="2"/>
      <c r="D370" s="320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338"/>
      <c r="X370" s="338"/>
      <c r="Y370" s="338"/>
      <c r="Z370" s="338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9"/>
      <c r="C371" s="2"/>
      <c r="D371" s="320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338"/>
      <c r="X371" s="338"/>
      <c r="Y371" s="338"/>
      <c r="Z371" s="338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9"/>
      <c r="C372" s="2"/>
      <c r="D372" s="320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338"/>
      <c r="X372" s="338"/>
      <c r="Y372" s="338"/>
      <c r="Z372" s="338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9"/>
      <c r="C373" s="2"/>
      <c r="D373" s="320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338"/>
      <c r="X373" s="338"/>
      <c r="Y373" s="338"/>
      <c r="Z373" s="338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9"/>
      <c r="C374" s="2"/>
      <c r="D374" s="320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338"/>
      <c r="X374" s="338"/>
      <c r="Y374" s="338"/>
      <c r="Z374" s="338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9"/>
      <c r="C375" s="2"/>
      <c r="D375" s="320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338"/>
      <c r="X375" s="338"/>
      <c r="Y375" s="338"/>
      <c r="Z375" s="338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9"/>
      <c r="C376" s="2"/>
      <c r="D376" s="320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338"/>
      <c r="X376" s="338"/>
      <c r="Y376" s="338"/>
      <c r="Z376" s="338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9"/>
      <c r="C377" s="2"/>
      <c r="D377" s="320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338"/>
      <c r="X377" s="338"/>
      <c r="Y377" s="338"/>
      <c r="Z377" s="338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9"/>
      <c r="C378" s="2"/>
      <c r="D378" s="320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338"/>
      <c r="X378" s="338"/>
      <c r="Y378" s="338"/>
      <c r="Z378" s="338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9"/>
      <c r="C379" s="2"/>
      <c r="D379" s="320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338"/>
      <c r="X379" s="338"/>
      <c r="Y379" s="338"/>
      <c r="Z379" s="338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9"/>
      <c r="C380" s="2"/>
      <c r="D380" s="320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338"/>
      <c r="X380" s="338"/>
      <c r="Y380" s="338"/>
      <c r="Z380" s="338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19"/>
      <c r="C381" s="2"/>
      <c r="D381" s="320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338"/>
      <c r="X381" s="338"/>
      <c r="Y381" s="338"/>
      <c r="Z381" s="338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19"/>
      <c r="C382" s="2"/>
      <c r="D382" s="320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338"/>
      <c r="X382" s="338"/>
      <c r="Y382" s="338"/>
      <c r="Z382" s="338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319"/>
      <c r="C383" s="2"/>
      <c r="D383" s="320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338"/>
      <c r="X383" s="338"/>
      <c r="Y383" s="338"/>
      <c r="Z383" s="338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319"/>
      <c r="C384" s="2"/>
      <c r="D384" s="320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338"/>
      <c r="X384" s="338"/>
      <c r="Y384" s="338"/>
      <c r="Z384" s="338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319"/>
      <c r="C385" s="2"/>
      <c r="D385" s="320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338"/>
      <c r="X385" s="338"/>
      <c r="Y385" s="338"/>
      <c r="Z385" s="338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319"/>
      <c r="C386" s="2"/>
      <c r="D386" s="320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338"/>
      <c r="X386" s="338"/>
      <c r="Y386" s="338"/>
      <c r="Z386" s="338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319"/>
      <c r="C387" s="2"/>
      <c r="D387" s="320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338"/>
      <c r="X387" s="338"/>
      <c r="Y387" s="338"/>
      <c r="Z387" s="338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A388" s="1"/>
      <c r="B388" s="319"/>
      <c r="C388" s="2"/>
      <c r="D388" s="320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338"/>
      <c r="X388" s="338"/>
      <c r="Y388" s="338"/>
      <c r="Z388" s="338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">
      <c r="A389" s="1"/>
      <c r="B389" s="319"/>
      <c r="C389" s="2"/>
      <c r="D389" s="320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338"/>
      <c r="X389" s="338"/>
      <c r="Y389" s="338"/>
      <c r="Z389" s="338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">
      <c r="A390" s="1"/>
      <c r="B390" s="319"/>
      <c r="C390" s="2"/>
      <c r="D390" s="320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338"/>
      <c r="X390" s="338"/>
      <c r="Y390" s="338"/>
      <c r="Z390" s="338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">
      <c r="A391" s="1"/>
      <c r="B391" s="319"/>
      <c r="C391" s="2"/>
      <c r="D391" s="320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338"/>
      <c r="X391" s="338"/>
      <c r="Y391" s="338"/>
      <c r="Z391" s="338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">
      <c r="A392" s="1"/>
      <c r="B392" s="319"/>
      <c r="C392" s="2"/>
      <c r="D392" s="320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338"/>
      <c r="X392" s="338"/>
      <c r="Y392" s="338"/>
      <c r="Z392" s="338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3">
      <c r="A393" s="1"/>
      <c r="B393" s="319"/>
      <c r="C393" s="2"/>
      <c r="D393" s="320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338"/>
      <c r="X393" s="338"/>
      <c r="Y393" s="338"/>
      <c r="Z393" s="338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3">
      <c r="A394" s="1"/>
      <c r="B394" s="319"/>
      <c r="C394" s="2"/>
      <c r="D394" s="320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338"/>
      <c r="X394" s="338"/>
      <c r="Y394" s="338"/>
      <c r="Z394" s="338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3">
      <c r="A395" s="1"/>
      <c r="B395" s="319"/>
      <c r="C395" s="2"/>
      <c r="D395" s="320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338"/>
      <c r="X395" s="338"/>
      <c r="Y395" s="338"/>
      <c r="Z395" s="338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3">
      <c r="A396" s="1"/>
      <c r="B396" s="319"/>
      <c r="C396" s="2"/>
      <c r="D396" s="320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338"/>
      <c r="X396" s="338"/>
      <c r="Y396" s="338"/>
      <c r="Z396" s="338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3">
      <c r="A397" s="1"/>
      <c r="B397" s="319"/>
      <c r="C397" s="2"/>
      <c r="D397" s="320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338"/>
      <c r="X397" s="338"/>
      <c r="Y397" s="338"/>
      <c r="Z397" s="338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3">
      <c r="A398" s="1"/>
      <c r="B398" s="319"/>
      <c r="C398" s="2"/>
      <c r="D398" s="320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338"/>
      <c r="X398" s="338"/>
      <c r="Y398" s="338"/>
      <c r="Z398" s="338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3">
      <c r="A399" s="1"/>
      <c r="B399" s="1"/>
      <c r="C399" s="2"/>
      <c r="D399" s="320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338"/>
      <c r="X399" s="338"/>
      <c r="Y399" s="338"/>
      <c r="Z399" s="338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3">
      <c r="A400" s="1"/>
      <c r="B400" s="1"/>
      <c r="C400" s="2"/>
      <c r="D400" s="320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338"/>
      <c r="X400" s="338"/>
      <c r="Y400" s="338"/>
      <c r="Z400" s="338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3">
      <c r="A401" s="1"/>
      <c r="B401" s="1"/>
      <c r="C401" s="2"/>
      <c r="D401" s="320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338"/>
      <c r="X401" s="338"/>
      <c r="Y401" s="338"/>
      <c r="Z401" s="338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3">
      <c r="A402" s="1"/>
      <c r="B402" s="1"/>
      <c r="C402" s="2"/>
      <c r="D402" s="320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338"/>
      <c r="X402" s="338"/>
      <c r="Y402" s="338"/>
      <c r="Z402" s="338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3">
      <c r="A403" s="1"/>
      <c r="B403" s="1"/>
      <c r="C403" s="2"/>
      <c r="D403" s="320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338"/>
      <c r="X403" s="338"/>
      <c r="Y403" s="338"/>
      <c r="Z403" s="338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3"/>
    <row r="405" spans="1:33" ht="15.75" customHeight="1" x14ac:dyDescent="0.3"/>
    <row r="406" spans="1:33" ht="15.75" customHeight="1" x14ac:dyDescent="0.3"/>
    <row r="407" spans="1:33" ht="15.75" customHeight="1" x14ac:dyDescent="0.3"/>
    <row r="408" spans="1:33" ht="15.75" customHeight="1" x14ac:dyDescent="0.3"/>
    <row r="409" spans="1:33" ht="15.75" customHeight="1" x14ac:dyDescent="0.3"/>
    <row r="410" spans="1:33" ht="15.75" customHeight="1" x14ac:dyDescent="0.3"/>
    <row r="411" spans="1:33" ht="15.75" customHeight="1" x14ac:dyDescent="0.3"/>
    <row r="412" spans="1:33" ht="15.75" customHeight="1" x14ac:dyDescent="0.3"/>
    <row r="413" spans="1:33" ht="15.75" customHeight="1" x14ac:dyDescent="0.3"/>
    <row r="414" spans="1:33" ht="15.75" customHeight="1" x14ac:dyDescent="0.3"/>
    <row r="415" spans="1:33" ht="15.75" customHeight="1" x14ac:dyDescent="0.3"/>
    <row r="416" spans="1:33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64:D164"/>
    <mergeCell ref="A197:C197"/>
    <mergeCell ref="A198:C198"/>
    <mergeCell ref="K8:M8"/>
    <mergeCell ref="N8:P8"/>
    <mergeCell ref="E8:G8"/>
    <mergeCell ref="H8:J8"/>
    <mergeCell ref="E69:G70"/>
    <mergeCell ref="H69:J70"/>
    <mergeCell ref="A110:D110"/>
    <mergeCell ref="K7:P7"/>
    <mergeCell ref="A1:E1"/>
    <mergeCell ref="A7:A9"/>
    <mergeCell ref="B7:B9"/>
    <mergeCell ref="C7:C9"/>
    <mergeCell ref="D7:D9"/>
    <mergeCell ref="E7:J7"/>
  </mergeCells>
  <pageMargins left="0" right="0" top="0.35433070866141736" bottom="0.35433070866141736" header="0" footer="0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1" workbookViewId="0">
      <selection activeCell="G30" sqref="G30:H45"/>
    </sheetView>
  </sheetViews>
  <sheetFormatPr defaultColWidth="14.44140625" defaultRowHeight="15" customHeight="1" x14ac:dyDescent="0.3"/>
  <cols>
    <col min="1" max="1" width="16.88671875" hidden="1" customWidth="1"/>
    <col min="2" max="2" width="13.88671875" customWidth="1"/>
    <col min="3" max="3" width="42.6640625" customWidth="1"/>
    <col min="4" max="4" width="16.44140625" customWidth="1"/>
    <col min="5" max="5" width="17.88671875" customWidth="1"/>
    <col min="6" max="6" width="16.44140625" customWidth="1"/>
    <col min="7" max="8" width="20.33203125" customWidth="1"/>
    <col min="9" max="9" width="13.6640625" customWidth="1"/>
    <col min="10" max="10" width="18.88671875" customWidth="1"/>
    <col min="11" max="26" width="8.6640625" customWidth="1"/>
  </cols>
  <sheetData>
    <row r="1" spans="1:26" ht="14.25" customHeight="1" x14ac:dyDescent="0.3">
      <c r="A1" s="339"/>
      <c r="B1" s="339"/>
      <c r="C1" s="339"/>
      <c r="D1" s="340"/>
      <c r="E1" s="339"/>
      <c r="F1" s="340"/>
      <c r="G1" s="339"/>
      <c r="H1" s="339"/>
      <c r="I1" s="5"/>
      <c r="J1" s="341" t="s">
        <v>379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">
      <c r="A2" s="339"/>
      <c r="B2" s="339"/>
      <c r="C2" s="339"/>
      <c r="D2" s="340"/>
      <c r="E2" s="339"/>
      <c r="F2" s="340"/>
      <c r="G2" s="339"/>
      <c r="H2" s="443" t="s">
        <v>380</v>
      </c>
      <c r="I2" s="400"/>
      <c r="J2" s="40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339"/>
      <c r="B3" s="339"/>
      <c r="C3" s="339"/>
      <c r="D3" s="340"/>
      <c r="E3" s="339"/>
      <c r="F3" s="340"/>
      <c r="G3" s="339"/>
      <c r="H3" s="339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5">
      <c r="A4" s="339"/>
      <c r="B4" s="444" t="s">
        <v>381</v>
      </c>
      <c r="C4" s="400"/>
      <c r="D4" s="400"/>
      <c r="E4" s="400"/>
      <c r="F4" s="400"/>
      <c r="G4" s="400"/>
      <c r="H4" s="400"/>
      <c r="I4" s="400"/>
      <c r="J4" s="40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5">
      <c r="A5" s="339"/>
      <c r="B5" s="444" t="s">
        <v>382</v>
      </c>
      <c r="C5" s="400"/>
      <c r="D5" s="400"/>
      <c r="E5" s="400"/>
      <c r="F5" s="400"/>
      <c r="G5" s="400"/>
      <c r="H5" s="400"/>
      <c r="I5" s="400"/>
      <c r="J5" s="40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1" customHeight="1" x14ac:dyDescent="0.35">
      <c r="A6" s="339"/>
      <c r="B6" s="445" t="s">
        <v>383</v>
      </c>
      <c r="C6" s="400"/>
      <c r="D6" s="400"/>
      <c r="E6" s="400"/>
      <c r="F6" s="400"/>
      <c r="G6" s="400"/>
      <c r="H6" s="400"/>
      <c r="I6" s="400"/>
      <c r="J6" s="40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5">
      <c r="A7" s="339"/>
      <c r="B7" s="444" t="s">
        <v>384</v>
      </c>
      <c r="C7" s="400"/>
      <c r="D7" s="400"/>
      <c r="E7" s="400"/>
      <c r="F7" s="400"/>
      <c r="G7" s="400"/>
      <c r="H7" s="400"/>
      <c r="I7" s="400"/>
      <c r="J7" s="40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339"/>
      <c r="B8" s="339"/>
      <c r="C8" s="339"/>
      <c r="D8" s="340"/>
      <c r="E8" s="339"/>
      <c r="F8" s="340"/>
      <c r="G8" s="339"/>
      <c r="H8" s="339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18"/>
      <c r="B9" s="446" t="s">
        <v>385</v>
      </c>
      <c r="C9" s="442"/>
      <c r="D9" s="447"/>
      <c r="E9" s="448" t="s">
        <v>386</v>
      </c>
      <c r="F9" s="442"/>
      <c r="G9" s="442"/>
      <c r="H9" s="442"/>
      <c r="I9" s="442"/>
      <c r="J9" s="447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57.6" x14ac:dyDescent="0.3">
      <c r="A10" s="342" t="s">
        <v>387</v>
      </c>
      <c r="B10" s="342" t="s">
        <v>388</v>
      </c>
      <c r="C10" s="342" t="s">
        <v>53</v>
      </c>
      <c r="D10" s="343" t="s">
        <v>389</v>
      </c>
      <c r="E10" s="342" t="s">
        <v>390</v>
      </c>
      <c r="F10" s="343" t="s">
        <v>389</v>
      </c>
      <c r="G10" s="342" t="s">
        <v>391</v>
      </c>
      <c r="H10" s="342" t="s">
        <v>392</v>
      </c>
      <c r="I10" s="342" t="s">
        <v>393</v>
      </c>
      <c r="J10" s="342" t="s">
        <v>394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4.25" customHeight="1" x14ac:dyDescent="0.3">
      <c r="A11" s="342"/>
      <c r="B11" s="344">
        <v>1</v>
      </c>
      <c r="C11" s="344" t="s">
        <v>78</v>
      </c>
      <c r="D11" s="343"/>
      <c r="E11" s="342"/>
      <c r="F11" s="343"/>
      <c r="G11" s="342"/>
      <c r="H11" s="342"/>
      <c r="I11" s="342"/>
      <c r="J11" s="342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317.39999999999998" x14ac:dyDescent="0.3">
      <c r="A12" s="342"/>
      <c r="B12" s="345" t="s">
        <v>95</v>
      </c>
      <c r="C12" s="346" t="s">
        <v>395</v>
      </c>
      <c r="D12" s="347">
        <v>60000</v>
      </c>
      <c r="E12" s="348" t="s">
        <v>396</v>
      </c>
      <c r="F12" s="347">
        <v>60000</v>
      </c>
      <c r="G12" s="349" t="s">
        <v>397</v>
      </c>
      <c r="H12" s="350" t="s">
        <v>398</v>
      </c>
      <c r="I12" s="351">
        <v>24000</v>
      </c>
      <c r="J12" s="350" t="s">
        <v>399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264.60000000000002" x14ac:dyDescent="0.3">
      <c r="A13" s="342"/>
      <c r="B13" s="345" t="s">
        <v>97</v>
      </c>
      <c r="C13" s="346" t="s">
        <v>395</v>
      </c>
      <c r="D13" s="352">
        <v>40000</v>
      </c>
      <c r="E13" s="353" t="s">
        <v>400</v>
      </c>
      <c r="F13" s="354">
        <v>40000</v>
      </c>
      <c r="G13" s="350" t="s">
        <v>401</v>
      </c>
      <c r="H13" s="350" t="s">
        <v>402</v>
      </c>
      <c r="I13" s="354">
        <v>10000</v>
      </c>
      <c r="J13" s="350" t="s">
        <v>403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98.6" x14ac:dyDescent="0.3">
      <c r="A14" s="342"/>
      <c r="B14" s="345" t="s">
        <v>99</v>
      </c>
      <c r="C14" s="346" t="s">
        <v>395</v>
      </c>
      <c r="D14" s="352">
        <v>36000</v>
      </c>
      <c r="E14" s="353" t="s">
        <v>404</v>
      </c>
      <c r="F14" s="354">
        <v>36000</v>
      </c>
      <c r="G14" s="350" t="s">
        <v>405</v>
      </c>
      <c r="H14" s="350" t="s">
        <v>406</v>
      </c>
      <c r="I14" s="354">
        <v>12000</v>
      </c>
      <c r="J14" s="350" t="s">
        <v>407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32.6" x14ac:dyDescent="0.3">
      <c r="A15" s="342"/>
      <c r="B15" s="345" t="s">
        <v>101</v>
      </c>
      <c r="C15" s="346" t="s">
        <v>395</v>
      </c>
      <c r="D15" s="347">
        <v>18000</v>
      </c>
      <c r="E15" s="348" t="s">
        <v>408</v>
      </c>
      <c r="F15" s="347">
        <v>18000</v>
      </c>
      <c r="G15" s="350" t="s">
        <v>409</v>
      </c>
      <c r="H15" s="350" t="s">
        <v>410</v>
      </c>
      <c r="I15" s="349"/>
      <c r="J15" s="349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32.6" x14ac:dyDescent="0.3">
      <c r="A16" s="342"/>
      <c r="B16" s="345" t="s">
        <v>103</v>
      </c>
      <c r="C16" s="346" t="s">
        <v>395</v>
      </c>
      <c r="D16" s="347">
        <v>18000</v>
      </c>
      <c r="E16" s="348" t="s">
        <v>411</v>
      </c>
      <c r="F16" s="347">
        <v>18000</v>
      </c>
      <c r="G16" s="350" t="s">
        <v>412</v>
      </c>
      <c r="H16" s="350" t="s">
        <v>413</v>
      </c>
      <c r="I16" s="349"/>
      <c r="J16" s="349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32.6" x14ac:dyDescent="0.3">
      <c r="A17" s="342"/>
      <c r="B17" s="345" t="s">
        <v>105</v>
      </c>
      <c r="C17" s="346" t="s">
        <v>395</v>
      </c>
      <c r="D17" s="347">
        <v>16000</v>
      </c>
      <c r="E17" s="348" t="s">
        <v>414</v>
      </c>
      <c r="F17" s="347">
        <v>16000</v>
      </c>
      <c r="G17" s="350" t="s">
        <v>415</v>
      </c>
      <c r="H17" s="350" t="s">
        <v>416</v>
      </c>
      <c r="I17" s="349"/>
      <c r="J17" s="349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32.6" x14ac:dyDescent="0.3">
      <c r="A18" s="342"/>
      <c r="B18" s="345" t="s">
        <v>107</v>
      </c>
      <c r="C18" s="346" t="s">
        <v>395</v>
      </c>
      <c r="D18" s="347">
        <v>16000</v>
      </c>
      <c r="E18" s="348" t="s">
        <v>417</v>
      </c>
      <c r="F18" s="347">
        <v>16000</v>
      </c>
      <c r="G18" s="350" t="s">
        <v>418</v>
      </c>
      <c r="H18" s="350" t="s">
        <v>419</v>
      </c>
      <c r="I18" s="349"/>
      <c r="J18" s="349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32.6" x14ac:dyDescent="0.3">
      <c r="A19" s="342"/>
      <c r="B19" s="345" t="s">
        <v>109</v>
      </c>
      <c r="C19" s="346" t="s">
        <v>395</v>
      </c>
      <c r="D19" s="347">
        <v>16000</v>
      </c>
      <c r="E19" s="348" t="s">
        <v>420</v>
      </c>
      <c r="F19" s="347">
        <v>16000</v>
      </c>
      <c r="G19" s="350" t="s">
        <v>421</v>
      </c>
      <c r="H19" s="350" t="s">
        <v>422</v>
      </c>
      <c r="I19" s="349"/>
      <c r="J19" s="349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32.6" x14ac:dyDescent="0.3">
      <c r="A20" s="342"/>
      <c r="B20" s="345" t="s">
        <v>423</v>
      </c>
      <c r="C20" s="346" t="s">
        <v>395</v>
      </c>
      <c r="D20" s="347">
        <v>16000</v>
      </c>
      <c r="E20" s="348" t="s">
        <v>424</v>
      </c>
      <c r="F20" s="347">
        <v>16000</v>
      </c>
      <c r="G20" s="350" t="s">
        <v>425</v>
      </c>
      <c r="H20" s="350" t="s">
        <v>426</v>
      </c>
      <c r="I20" s="349"/>
      <c r="J20" s="349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 x14ac:dyDescent="0.3">
      <c r="A21" s="342"/>
      <c r="B21" s="345" t="s">
        <v>427</v>
      </c>
      <c r="C21" s="346" t="s">
        <v>395</v>
      </c>
      <c r="D21" s="347">
        <v>16000</v>
      </c>
      <c r="E21" s="348" t="s">
        <v>428</v>
      </c>
      <c r="F21" s="347">
        <v>16000</v>
      </c>
      <c r="G21" s="350" t="s">
        <v>429</v>
      </c>
      <c r="H21" s="350" t="s">
        <v>430</v>
      </c>
      <c r="I21" s="349"/>
      <c r="J21" s="349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customHeight="1" x14ac:dyDescent="0.3">
      <c r="A22" s="342"/>
      <c r="B22" s="355" t="s">
        <v>113</v>
      </c>
      <c r="C22" s="356" t="s">
        <v>114</v>
      </c>
      <c r="D22" s="352"/>
      <c r="E22" s="350"/>
      <c r="F22" s="354"/>
      <c r="G22" s="350"/>
      <c r="H22" s="350"/>
      <c r="I22" s="354"/>
      <c r="J22" s="350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 x14ac:dyDescent="0.3">
      <c r="A23" s="342"/>
      <c r="B23" s="345" t="s">
        <v>119</v>
      </c>
      <c r="C23" s="346" t="s">
        <v>431</v>
      </c>
      <c r="D23" s="352">
        <v>55440</v>
      </c>
      <c r="E23" s="350"/>
      <c r="F23" s="354">
        <v>55440</v>
      </c>
      <c r="G23" s="350" t="s">
        <v>432</v>
      </c>
      <c r="H23" s="350"/>
      <c r="I23" s="354">
        <v>10120</v>
      </c>
      <c r="J23" s="350" t="s">
        <v>433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 x14ac:dyDescent="0.3">
      <c r="A24" s="357"/>
      <c r="B24" s="358">
        <v>3</v>
      </c>
      <c r="C24" s="359" t="s">
        <v>150</v>
      </c>
      <c r="D24" s="360"/>
      <c r="E24" s="361"/>
      <c r="F24" s="362"/>
      <c r="G24" s="361"/>
      <c r="H24" s="361"/>
      <c r="I24" s="361"/>
      <c r="J24" s="361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32" x14ac:dyDescent="0.3">
      <c r="A25" s="357"/>
      <c r="B25" s="363" t="s">
        <v>434</v>
      </c>
      <c r="C25" s="364" t="s">
        <v>152</v>
      </c>
      <c r="D25" s="365">
        <v>131213</v>
      </c>
      <c r="E25" s="348" t="s">
        <v>435</v>
      </c>
      <c r="F25" s="347">
        <v>131213</v>
      </c>
      <c r="G25" s="349" t="s">
        <v>436</v>
      </c>
      <c r="H25" s="348" t="s">
        <v>437</v>
      </c>
      <c r="I25" s="351">
        <v>131213</v>
      </c>
      <c r="J25" s="349" t="s">
        <v>438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customHeight="1" x14ac:dyDescent="0.3">
      <c r="A26" s="357"/>
      <c r="B26" s="358">
        <v>4</v>
      </c>
      <c r="C26" s="359" t="s">
        <v>184</v>
      </c>
      <c r="D26" s="366"/>
      <c r="E26" s="367"/>
      <c r="F26" s="368"/>
      <c r="G26" s="367"/>
      <c r="H26" s="367"/>
      <c r="I26" s="369"/>
      <c r="J26" s="367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 x14ac:dyDescent="0.3">
      <c r="A27" s="357"/>
      <c r="B27" s="355" t="s">
        <v>185</v>
      </c>
      <c r="C27" s="370" t="s">
        <v>186</v>
      </c>
      <c r="D27" s="366"/>
      <c r="E27" s="367"/>
      <c r="F27" s="368"/>
      <c r="G27" s="367"/>
      <c r="H27" s="367"/>
      <c r="I27" s="369"/>
      <c r="J27" s="367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52.8" x14ac:dyDescent="0.3">
      <c r="A28" s="357"/>
      <c r="B28" s="371" t="s">
        <v>187</v>
      </c>
      <c r="C28" s="346" t="s">
        <v>186</v>
      </c>
      <c r="D28" s="365">
        <v>40000</v>
      </c>
      <c r="E28" s="348" t="s">
        <v>439</v>
      </c>
      <c r="F28" s="347">
        <v>40000</v>
      </c>
      <c r="G28" s="349" t="s">
        <v>440</v>
      </c>
      <c r="H28" s="349" t="s">
        <v>441</v>
      </c>
      <c r="I28" s="369"/>
      <c r="J28" s="367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 x14ac:dyDescent="0.3">
      <c r="A29" s="357"/>
      <c r="B29" s="355" t="s">
        <v>193</v>
      </c>
      <c r="C29" s="370" t="s">
        <v>194</v>
      </c>
      <c r="D29" s="366"/>
      <c r="E29" s="367"/>
      <c r="F29" s="368"/>
      <c r="G29" s="367"/>
      <c r="H29" s="367"/>
      <c r="I29" s="369"/>
      <c r="J29" s="367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72.2" x14ac:dyDescent="0.3">
      <c r="A30" s="372"/>
      <c r="B30" s="373" t="s">
        <v>442</v>
      </c>
      <c r="C30" s="374" t="s">
        <v>194</v>
      </c>
      <c r="D30" s="352">
        <v>66095</v>
      </c>
      <c r="E30" s="353" t="s">
        <v>443</v>
      </c>
      <c r="F30" s="354">
        <v>66095</v>
      </c>
      <c r="G30" s="353" t="s">
        <v>444</v>
      </c>
      <c r="H30" s="353" t="s">
        <v>445</v>
      </c>
      <c r="I30" s="375"/>
      <c r="J30" s="350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4" x14ac:dyDescent="0.3">
      <c r="A31" s="372"/>
      <c r="B31" s="355" t="s">
        <v>230</v>
      </c>
      <c r="C31" s="376" t="s">
        <v>231</v>
      </c>
      <c r="D31" s="354"/>
      <c r="E31" s="350"/>
      <c r="F31" s="354"/>
      <c r="G31" s="353"/>
      <c r="H31" s="353"/>
      <c r="I31" s="375"/>
      <c r="J31" s="350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93" x14ac:dyDescent="0.3">
      <c r="A32" s="372"/>
      <c r="B32" s="377" t="s">
        <v>232</v>
      </c>
      <c r="C32" s="167" t="s">
        <v>233</v>
      </c>
      <c r="D32" s="354">
        <v>20000</v>
      </c>
      <c r="E32" s="353" t="s">
        <v>446</v>
      </c>
      <c r="F32" s="354">
        <v>20000</v>
      </c>
      <c r="G32" s="353" t="s">
        <v>447</v>
      </c>
      <c r="H32" s="353" t="s">
        <v>448</v>
      </c>
      <c r="I32" s="375"/>
      <c r="J32" s="350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">
      <c r="A33" s="372"/>
      <c r="B33" s="358">
        <v>7</v>
      </c>
      <c r="C33" s="359" t="s">
        <v>268</v>
      </c>
      <c r="D33" s="352"/>
      <c r="E33" s="350"/>
      <c r="F33" s="354"/>
      <c r="G33" s="353"/>
      <c r="H33" s="353"/>
      <c r="I33" s="375"/>
      <c r="J33" s="35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66.599999999999994" x14ac:dyDescent="0.3">
      <c r="A34" s="372"/>
      <c r="B34" s="371" t="s">
        <v>269</v>
      </c>
      <c r="C34" s="346" t="s">
        <v>449</v>
      </c>
      <c r="D34" s="352">
        <v>7500</v>
      </c>
      <c r="E34" s="353" t="s">
        <v>450</v>
      </c>
      <c r="F34" s="354">
        <v>7500</v>
      </c>
      <c r="G34" s="353" t="s">
        <v>451</v>
      </c>
      <c r="H34" s="353" t="s">
        <v>452</v>
      </c>
      <c r="I34" s="375"/>
      <c r="J34" s="35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53.4" x14ac:dyDescent="0.3">
      <c r="A35" s="372"/>
      <c r="B35" s="371" t="s">
        <v>453</v>
      </c>
      <c r="C35" s="346" t="s">
        <v>454</v>
      </c>
      <c r="D35" s="352">
        <v>9000</v>
      </c>
      <c r="E35" s="353" t="s">
        <v>455</v>
      </c>
      <c r="F35" s="354">
        <v>9000</v>
      </c>
      <c r="G35" s="353" t="s">
        <v>456</v>
      </c>
      <c r="H35" s="353" t="s">
        <v>457</v>
      </c>
      <c r="I35" s="375"/>
      <c r="J35" s="35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4" x14ac:dyDescent="0.3">
      <c r="A36" s="372"/>
      <c r="B36" s="378">
        <v>9</v>
      </c>
      <c r="C36" s="379" t="s">
        <v>308</v>
      </c>
      <c r="D36" s="352"/>
      <c r="E36" s="350"/>
      <c r="F36" s="354"/>
      <c r="G36" s="353"/>
      <c r="H36" s="353"/>
      <c r="I36" s="375"/>
      <c r="J36" s="35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53.4" x14ac:dyDescent="0.3">
      <c r="A37" s="372"/>
      <c r="B37" s="380" t="s">
        <v>458</v>
      </c>
      <c r="C37" s="209" t="s">
        <v>459</v>
      </c>
      <c r="D37" s="352">
        <v>37000</v>
      </c>
      <c r="E37" s="353" t="s">
        <v>460</v>
      </c>
      <c r="F37" s="354">
        <v>37000</v>
      </c>
      <c r="G37" s="353" t="s">
        <v>461</v>
      </c>
      <c r="H37" s="353" t="s">
        <v>462</v>
      </c>
      <c r="I37" s="375"/>
      <c r="J37" s="35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66.599999999999994" x14ac:dyDescent="0.3">
      <c r="A38" s="372"/>
      <c r="B38" s="371" t="s">
        <v>463</v>
      </c>
      <c r="C38" s="381" t="s">
        <v>464</v>
      </c>
      <c r="D38" s="352">
        <v>20000</v>
      </c>
      <c r="E38" s="353" t="s">
        <v>465</v>
      </c>
      <c r="F38" s="354">
        <v>20000</v>
      </c>
      <c r="G38" s="353" t="s">
        <v>466</v>
      </c>
      <c r="H38" s="353" t="s">
        <v>467</v>
      </c>
      <c r="I38" s="375"/>
      <c r="J38" s="350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4" x14ac:dyDescent="0.3">
      <c r="A39" s="372"/>
      <c r="B39" s="355" t="s">
        <v>332</v>
      </c>
      <c r="C39" s="382" t="s">
        <v>333</v>
      </c>
      <c r="D39" s="352"/>
      <c r="E39" s="350"/>
      <c r="F39" s="354"/>
      <c r="G39" s="353"/>
      <c r="H39" s="353"/>
      <c r="I39" s="375"/>
      <c r="J39" s="350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66.599999999999994" x14ac:dyDescent="0.3">
      <c r="A40" s="372"/>
      <c r="B40" s="371" t="s">
        <v>334</v>
      </c>
      <c r="C40" s="346" t="s">
        <v>335</v>
      </c>
      <c r="D40" s="352">
        <v>25000</v>
      </c>
      <c r="E40" s="353" t="s">
        <v>468</v>
      </c>
      <c r="F40" s="352">
        <v>25000</v>
      </c>
      <c r="G40" s="353" t="s">
        <v>469</v>
      </c>
      <c r="H40" s="353" t="s">
        <v>470</v>
      </c>
      <c r="I40" s="375"/>
      <c r="J40" s="350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66.599999999999994" x14ac:dyDescent="0.3">
      <c r="A41" s="372"/>
      <c r="B41" s="383" t="s">
        <v>340</v>
      </c>
      <c r="C41" s="384" t="s">
        <v>341</v>
      </c>
      <c r="D41" s="352">
        <v>5500</v>
      </c>
      <c r="E41" s="350"/>
      <c r="F41" s="352">
        <v>5500</v>
      </c>
      <c r="G41" s="353" t="s">
        <v>471</v>
      </c>
      <c r="H41" s="353"/>
      <c r="I41" s="375"/>
      <c r="J41" s="350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">
      <c r="A42" s="372"/>
      <c r="B42" s="355" t="s">
        <v>356</v>
      </c>
      <c r="C42" s="385" t="s">
        <v>331</v>
      </c>
      <c r="D42" s="352"/>
      <c r="E42" s="350"/>
      <c r="F42" s="352"/>
      <c r="G42" s="353"/>
      <c r="H42" s="353"/>
      <c r="I42" s="375"/>
      <c r="J42" s="350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19.4" x14ac:dyDescent="0.3">
      <c r="A43" s="372"/>
      <c r="B43" s="386" t="s">
        <v>365</v>
      </c>
      <c r="C43" s="209" t="s">
        <v>366</v>
      </c>
      <c r="D43" s="352">
        <v>36000</v>
      </c>
      <c r="E43" s="353" t="s">
        <v>472</v>
      </c>
      <c r="F43" s="352">
        <v>36000</v>
      </c>
      <c r="G43" s="353" t="s">
        <v>473</v>
      </c>
      <c r="H43" s="353" t="s">
        <v>474</v>
      </c>
      <c r="I43" s="375">
        <v>36000</v>
      </c>
      <c r="J43" s="350" t="s">
        <v>475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79.8" x14ac:dyDescent="0.3">
      <c r="A44" s="372"/>
      <c r="B44" s="386" t="s">
        <v>367</v>
      </c>
      <c r="C44" s="209" t="s">
        <v>368</v>
      </c>
      <c r="D44" s="352">
        <v>40000</v>
      </c>
      <c r="E44" s="353" t="s">
        <v>476</v>
      </c>
      <c r="F44" s="352">
        <v>40000</v>
      </c>
      <c r="G44" s="353" t="s">
        <v>477</v>
      </c>
      <c r="H44" s="353" t="s">
        <v>478</v>
      </c>
      <c r="I44" s="375">
        <v>6091.4</v>
      </c>
      <c r="J44" s="350" t="s">
        <v>479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66.599999999999994" x14ac:dyDescent="0.3">
      <c r="A45" s="372"/>
      <c r="B45" s="386" t="s">
        <v>369</v>
      </c>
      <c r="C45" s="209" t="s">
        <v>370</v>
      </c>
      <c r="D45" s="352">
        <v>20000</v>
      </c>
      <c r="E45" s="353" t="s">
        <v>480</v>
      </c>
      <c r="F45" s="352">
        <v>20000</v>
      </c>
      <c r="G45" s="353" t="s">
        <v>481</v>
      </c>
      <c r="H45" s="353" t="s">
        <v>482</v>
      </c>
      <c r="I45" s="387"/>
      <c r="J45" s="388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">
      <c r="A46" s="389"/>
      <c r="B46" s="441" t="s">
        <v>483</v>
      </c>
      <c r="C46" s="447"/>
      <c r="D46" s="390">
        <f>SUM(D11:D45)</f>
        <v>764748</v>
      </c>
      <c r="E46" s="391"/>
      <c r="F46" s="392">
        <f>SUM(F11:F45)</f>
        <v>764748</v>
      </c>
      <c r="G46" s="391"/>
      <c r="H46" s="391"/>
      <c r="I46" s="392">
        <f>SUM(I11:I45)</f>
        <v>229424.4</v>
      </c>
      <c r="J46" s="391"/>
      <c r="K46" s="393"/>
      <c r="L46" s="393"/>
      <c r="M46" s="393"/>
      <c r="N46" s="393"/>
      <c r="O46" s="393"/>
      <c r="P46" s="393"/>
      <c r="Q46" s="393"/>
      <c r="R46" s="393"/>
      <c r="S46" s="393"/>
      <c r="T46" s="393"/>
      <c r="U46" s="393"/>
      <c r="V46" s="393"/>
      <c r="W46" s="393"/>
      <c r="X46" s="393"/>
      <c r="Y46" s="393"/>
      <c r="Z46" s="393"/>
    </row>
    <row r="47" spans="1:26" ht="14.25" customHeight="1" x14ac:dyDescent="0.3">
      <c r="A47" s="339"/>
      <c r="B47" s="339"/>
      <c r="C47" s="339"/>
      <c r="D47" s="340"/>
      <c r="E47" s="339"/>
      <c r="F47" s="340"/>
      <c r="G47" s="339"/>
      <c r="H47" s="339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18"/>
      <c r="B48" s="446" t="s">
        <v>484</v>
      </c>
      <c r="C48" s="442"/>
      <c r="D48" s="447"/>
      <c r="E48" s="448" t="s">
        <v>386</v>
      </c>
      <c r="F48" s="442"/>
      <c r="G48" s="442"/>
      <c r="H48" s="442"/>
      <c r="I48" s="442"/>
      <c r="J48" s="447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4.25" customHeight="1" x14ac:dyDescent="0.3">
      <c r="A49" s="342" t="s">
        <v>387</v>
      </c>
      <c r="B49" s="342" t="s">
        <v>388</v>
      </c>
      <c r="C49" s="342" t="s">
        <v>53</v>
      </c>
      <c r="D49" s="343" t="s">
        <v>389</v>
      </c>
      <c r="E49" s="342" t="s">
        <v>390</v>
      </c>
      <c r="F49" s="343" t="s">
        <v>389</v>
      </c>
      <c r="G49" s="342" t="s">
        <v>391</v>
      </c>
      <c r="H49" s="342" t="s">
        <v>392</v>
      </c>
      <c r="I49" s="342" t="s">
        <v>393</v>
      </c>
      <c r="J49" s="342" t="s">
        <v>394</v>
      </c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4.25" customHeight="1" x14ac:dyDescent="0.3">
      <c r="A50" s="394"/>
      <c r="B50" s="394" t="s">
        <v>80</v>
      </c>
      <c r="C50" s="395"/>
      <c r="D50" s="396"/>
      <c r="E50" s="395"/>
      <c r="F50" s="396"/>
      <c r="G50" s="395"/>
      <c r="H50" s="395"/>
      <c r="I50" s="396"/>
      <c r="J50" s="39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">
      <c r="A51" s="394"/>
      <c r="B51" s="394" t="s">
        <v>128</v>
      </c>
      <c r="C51" s="395"/>
      <c r="D51" s="396"/>
      <c r="E51" s="395"/>
      <c r="F51" s="396"/>
      <c r="G51" s="395"/>
      <c r="H51" s="395"/>
      <c r="I51" s="396"/>
      <c r="J51" s="39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">
      <c r="A52" s="394"/>
      <c r="B52" s="394" t="s">
        <v>135</v>
      </c>
      <c r="C52" s="395"/>
      <c r="D52" s="396"/>
      <c r="E52" s="395"/>
      <c r="F52" s="396"/>
      <c r="G52" s="395"/>
      <c r="H52" s="395"/>
      <c r="I52" s="396"/>
      <c r="J52" s="39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394"/>
      <c r="B53" s="394" t="s">
        <v>151</v>
      </c>
      <c r="C53" s="395"/>
      <c r="D53" s="396"/>
      <c r="E53" s="395"/>
      <c r="F53" s="396"/>
      <c r="G53" s="395"/>
      <c r="H53" s="395"/>
      <c r="I53" s="396"/>
      <c r="J53" s="39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">
      <c r="A54" s="394"/>
      <c r="B54" s="394" t="s">
        <v>185</v>
      </c>
      <c r="C54" s="395"/>
      <c r="D54" s="396"/>
      <c r="E54" s="395"/>
      <c r="F54" s="396"/>
      <c r="G54" s="395"/>
      <c r="H54" s="395"/>
      <c r="I54" s="396"/>
      <c r="J54" s="39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">
      <c r="A55" s="394"/>
      <c r="B55" s="394"/>
      <c r="C55" s="395"/>
      <c r="D55" s="396"/>
      <c r="E55" s="395"/>
      <c r="F55" s="396"/>
      <c r="G55" s="395"/>
      <c r="H55" s="395"/>
      <c r="I55" s="396"/>
      <c r="J55" s="39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">
      <c r="A56" s="389"/>
      <c r="B56" s="441" t="s">
        <v>483</v>
      </c>
      <c r="C56" s="442"/>
      <c r="D56" s="392">
        <f>SUM(D50:D55)</f>
        <v>0</v>
      </c>
      <c r="E56" s="391"/>
      <c r="F56" s="392">
        <f>SUM(F50:F55)</f>
        <v>0</v>
      </c>
      <c r="G56" s="391"/>
      <c r="H56" s="391"/>
      <c r="I56" s="392">
        <f>SUM(I50:I55)</f>
        <v>0</v>
      </c>
      <c r="J56" s="391"/>
      <c r="K56" s="393"/>
      <c r="L56" s="393"/>
      <c r="M56" s="393"/>
      <c r="N56" s="393"/>
      <c r="O56" s="393"/>
      <c r="P56" s="393"/>
      <c r="Q56" s="393"/>
      <c r="R56" s="393"/>
      <c r="S56" s="393"/>
      <c r="T56" s="393"/>
      <c r="U56" s="393"/>
      <c r="V56" s="393"/>
      <c r="W56" s="393"/>
      <c r="X56" s="393"/>
      <c r="Y56" s="393"/>
      <c r="Z56" s="393"/>
    </row>
    <row r="57" spans="1:26" ht="14.25" customHeight="1" x14ac:dyDescent="0.3">
      <c r="A57" s="339"/>
      <c r="B57" s="339"/>
      <c r="C57" s="339"/>
      <c r="D57" s="340"/>
      <c r="E57" s="339"/>
      <c r="F57" s="340"/>
      <c r="G57" s="339"/>
      <c r="H57" s="339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18"/>
      <c r="B58" s="446" t="s">
        <v>485</v>
      </c>
      <c r="C58" s="442"/>
      <c r="D58" s="447"/>
      <c r="E58" s="448" t="s">
        <v>386</v>
      </c>
      <c r="F58" s="442"/>
      <c r="G58" s="442"/>
      <c r="H58" s="442"/>
      <c r="I58" s="442"/>
      <c r="J58" s="447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4.25" customHeight="1" x14ac:dyDescent="0.3">
      <c r="A59" s="342" t="s">
        <v>387</v>
      </c>
      <c r="B59" s="342" t="s">
        <v>388</v>
      </c>
      <c r="C59" s="342" t="s">
        <v>53</v>
      </c>
      <c r="D59" s="343" t="s">
        <v>389</v>
      </c>
      <c r="E59" s="342" t="s">
        <v>390</v>
      </c>
      <c r="F59" s="343" t="s">
        <v>389</v>
      </c>
      <c r="G59" s="342" t="s">
        <v>391</v>
      </c>
      <c r="H59" s="342" t="s">
        <v>392</v>
      </c>
      <c r="I59" s="342" t="s">
        <v>393</v>
      </c>
      <c r="J59" s="342" t="s">
        <v>394</v>
      </c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4.25" customHeight="1" x14ac:dyDescent="0.3">
      <c r="A60" s="394"/>
      <c r="B60" s="394" t="s">
        <v>80</v>
      </c>
      <c r="C60" s="395"/>
      <c r="D60" s="396"/>
      <c r="E60" s="395"/>
      <c r="F60" s="396"/>
      <c r="G60" s="395"/>
      <c r="H60" s="395"/>
      <c r="I60" s="396"/>
      <c r="J60" s="39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3">
      <c r="A61" s="394"/>
      <c r="B61" s="394" t="s">
        <v>128</v>
      </c>
      <c r="C61" s="395"/>
      <c r="D61" s="396"/>
      <c r="E61" s="395"/>
      <c r="F61" s="396"/>
      <c r="G61" s="395"/>
      <c r="H61" s="395"/>
      <c r="I61" s="396"/>
      <c r="J61" s="39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394"/>
      <c r="B62" s="394" t="s">
        <v>135</v>
      </c>
      <c r="C62" s="395"/>
      <c r="D62" s="396"/>
      <c r="E62" s="395"/>
      <c r="F62" s="396"/>
      <c r="G62" s="395"/>
      <c r="H62" s="395"/>
      <c r="I62" s="396"/>
      <c r="J62" s="39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394"/>
      <c r="B63" s="394" t="s">
        <v>151</v>
      </c>
      <c r="C63" s="395"/>
      <c r="D63" s="396"/>
      <c r="E63" s="395"/>
      <c r="F63" s="396"/>
      <c r="G63" s="395"/>
      <c r="H63" s="395"/>
      <c r="I63" s="396"/>
      <c r="J63" s="39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394"/>
      <c r="B64" s="394" t="s">
        <v>185</v>
      </c>
      <c r="C64" s="395"/>
      <c r="D64" s="396"/>
      <c r="E64" s="395"/>
      <c r="F64" s="396"/>
      <c r="G64" s="395"/>
      <c r="H64" s="395"/>
      <c r="I64" s="396"/>
      <c r="J64" s="39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394"/>
      <c r="B65" s="394"/>
      <c r="C65" s="395"/>
      <c r="D65" s="396"/>
      <c r="E65" s="395"/>
      <c r="F65" s="396"/>
      <c r="G65" s="395"/>
      <c r="H65" s="395"/>
      <c r="I65" s="396"/>
      <c r="J65" s="39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389"/>
      <c r="B66" s="441" t="s">
        <v>483</v>
      </c>
      <c r="C66" s="442"/>
      <c r="D66" s="392">
        <f>SUM(D60:D65)</f>
        <v>0</v>
      </c>
      <c r="E66" s="391"/>
      <c r="F66" s="392">
        <f>SUM(F60:F65)</f>
        <v>0</v>
      </c>
      <c r="G66" s="391"/>
      <c r="H66" s="391"/>
      <c r="I66" s="392">
        <f>SUM(I60:I65)</f>
        <v>0</v>
      </c>
      <c r="J66" s="391"/>
      <c r="K66" s="393"/>
      <c r="L66" s="393"/>
      <c r="M66" s="393"/>
      <c r="N66" s="393"/>
      <c r="O66" s="393"/>
      <c r="P66" s="393"/>
      <c r="Q66" s="393"/>
      <c r="R66" s="393"/>
      <c r="S66" s="393"/>
      <c r="T66" s="393"/>
      <c r="U66" s="393"/>
      <c r="V66" s="393"/>
      <c r="W66" s="393"/>
      <c r="X66" s="393"/>
      <c r="Y66" s="393"/>
      <c r="Z66" s="393"/>
    </row>
    <row r="67" spans="1:26" ht="14.25" customHeight="1" x14ac:dyDescent="0.3">
      <c r="A67" s="339"/>
      <c r="B67" s="339"/>
      <c r="C67" s="339"/>
      <c r="D67" s="340"/>
      <c r="E67" s="339"/>
      <c r="F67" s="340"/>
      <c r="G67" s="339"/>
      <c r="H67" s="339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397"/>
      <c r="B68" s="397" t="s">
        <v>486</v>
      </c>
      <c r="C68" s="397"/>
      <c r="D68" s="398"/>
      <c r="E68" s="397"/>
      <c r="F68" s="398"/>
      <c r="G68" s="397"/>
      <c r="H68" s="397"/>
      <c r="I68" s="397"/>
      <c r="J68" s="397"/>
      <c r="K68" s="397"/>
      <c r="L68" s="397"/>
      <c r="M68" s="397"/>
      <c r="N68" s="397"/>
      <c r="O68" s="397"/>
      <c r="P68" s="397"/>
      <c r="Q68" s="397"/>
      <c r="R68" s="397"/>
      <c r="S68" s="397"/>
      <c r="T68" s="397"/>
      <c r="U68" s="397"/>
      <c r="V68" s="397"/>
      <c r="W68" s="397"/>
      <c r="X68" s="397"/>
      <c r="Y68" s="397"/>
      <c r="Z68" s="397"/>
    </row>
    <row r="69" spans="1:26" ht="14.25" customHeight="1" x14ac:dyDescent="0.3">
      <c r="A69" s="339"/>
      <c r="B69" s="339"/>
      <c r="C69" s="339"/>
      <c r="D69" s="340"/>
      <c r="E69" s="339"/>
      <c r="F69" s="340"/>
      <c r="G69" s="339"/>
      <c r="H69" s="339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339"/>
      <c r="B70" s="339"/>
      <c r="C70" s="339"/>
      <c r="D70" s="340"/>
      <c r="E70" s="339"/>
      <c r="F70" s="340"/>
      <c r="G70" s="339"/>
      <c r="H70" s="339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339"/>
      <c r="B71" s="339"/>
      <c r="C71" s="339"/>
      <c r="D71" s="340"/>
      <c r="E71" s="339"/>
      <c r="F71" s="340"/>
      <c r="G71" s="339"/>
      <c r="H71" s="339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339"/>
      <c r="B72" s="339"/>
      <c r="C72" s="339"/>
      <c r="D72" s="340"/>
      <c r="E72" s="339"/>
      <c r="F72" s="340"/>
      <c r="G72" s="339"/>
      <c r="H72" s="339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339"/>
      <c r="B73" s="339"/>
      <c r="C73" s="339"/>
      <c r="D73" s="340"/>
      <c r="E73" s="339"/>
      <c r="F73" s="340"/>
      <c r="G73" s="339"/>
      <c r="H73" s="339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339"/>
      <c r="B74" s="339"/>
      <c r="C74" s="339"/>
      <c r="D74" s="340"/>
      <c r="E74" s="339"/>
      <c r="F74" s="340"/>
      <c r="G74" s="339"/>
      <c r="H74" s="339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339"/>
      <c r="B75" s="339"/>
      <c r="C75" s="339"/>
      <c r="D75" s="340"/>
      <c r="E75" s="339"/>
      <c r="F75" s="340"/>
      <c r="G75" s="339"/>
      <c r="H75" s="339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339"/>
      <c r="B76" s="339"/>
      <c r="C76" s="339"/>
      <c r="D76" s="340"/>
      <c r="E76" s="339"/>
      <c r="F76" s="340"/>
      <c r="G76" s="339"/>
      <c r="H76" s="339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339"/>
      <c r="B77" s="339"/>
      <c r="C77" s="339"/>
      <c r="D77" s="340"/>
      <c r="E77" s="339"/>
      <c r="F77" s="340"/>
      <c r="G77" s="339"/>
      <c r="H77" s="339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339"/>
      <c r="B78" s="339"/>
      <c r="C78" s="339"/>
      <c r="D78" s="340"/>
      <c r="E78" s="339"/>
      <c r="F78" s="340"/>
      <c r="G78" s="339"/>
      <c r="H78" s="339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339"/>
      <c r="B79" s="339"/>
      <c r="C79" s="339"/>
      <c r="D79" s="340"/>
      <c r="E79" s="339"/>
      <c r="F79" s="340"/>
      <c r="G79" s="339"/>
      <c r="H79" s="339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339"/>
      <c r="B80" s="339"/>
      <c r="C80" s="339"/>
      <c r="D80" s="340"/>
      <c r="E80" s="339"/>
      <c r="F80" s="340"/>
      <c r="G80" s="339"/>
      <c r="H80" s="339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339"/>
      <c r="B81" s="339"/>
      <c r="C81" s="339"/>
      <c r="D81" s="340"/>
      <c r="E81" s="339"/>
      <c r="F81" s="340"/>
      <c r="G81" s="339"/>
      <c r="H81" s="339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339"/>
      <c r="B82" s="339"/>
      <c r="C82" s="339"/>
      <c r="D82" s="340"/>
      <c r="E82" s="339"/>
      <c r="F82" s="340"/>
      <c r="G82" s="339"/>
      <c r="H82" s="339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339"/>
      <c r="B83" s="339"/>
      <c r="C83" s="339"/>
      <c r="D83" s="340"/>
      <c r="E83" s="339"/>
      <c r="F83" s="340"/>
      <c r="G83" s="339"/>
      <c r="H83" s="339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339"/>
      <c r="B84" s="339"/>
      <c r="C84" s="339"/>
      <c r="D84" s="340"/>
      <c r="E84" s="339"/>
      <c r="F84" s="340"/>
      <c r="G84" s="339"/>
      <c r="H84" s="339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339"/>
      <c r="B85" s="339"/>
      <c r="C85" s="339"/>
      <c r="D85" s="340"/>
      <c r="E85" s="339"/>
      <c r="F85" s="340"/>
      <c r="G85" s="339"/>
      <c r="H85" s="339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339"/>
      <c r="B86" s="339"/>
      <c r="C86" s="339"/>
      <c r="D86" s="340"/>
      <c r="E86" s="339"/>
      <c r="F86" s="340"/>
      <c r="G86" s="339"/>
      <c r="H86" s="339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339"/>
      <c r="B87" s="339"/>
      <c r="C87" s="339"/>
      <c r="D87" s="340"/>
      <c r="E87" s="339"/>
      <c r="F87" s="340"/>
      <c r="G87" s="339"/>
      <c r="H87" s="339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339"/>
      <c r="B88" s="339"/>
      <c r="C88" s="339"/>
      <c r="D88" s="340"/>
      <c r="E88" s="339"/>
      <c r="F88" s="340"/>
      <c r="G88" s="339"/>
      <c r="H88" s="339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339"/>
      <c r="B89" s="339"/>
      <c r="C89" s="339"/>
      <c r="D89" s="340"/>
      <c r="E89" s="339"/>
      <c r="F89" s="340"/>
      <c r="G89" s="339"/>
      <c r="H89" s="339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339"/>
      <c r="B90" s="339"/>
      <c r="C90" s="339"/>
      <c r="D90" s="340"/>
      <c r="E90" s="339"/>
      <c r="F90" s="340"/>
      <c r="G90" s="339"/>
      <c r="H90" s="339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339"/>
      <c r="B91" s="339"/>
      <c r="C91" s="339"/>
      <c r="D91" s="340"/>
      <c r="E91" s="339"/>
      <c r="F91" s="340"/>
      <c r="G91" s="339"/>
      <c r="H91" s="339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339"/>
      <c r="B92" s="339"/>
      <c r="C92" s="339"/>
      <c r="D92" s="340"/>
      <c r="E92" s="339"/>
      <c r="F92" s="340"/>
      <c r="G92" s="339"/>
      <c r="H92" s="339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339"/>
      <c r="B93" s="339"/>
      <c r="C93" s="339"/>
      <c r="D93" s="340"/>
      <c r="E93" s="339"/>
      <c r="F93" s="340"/>
      <c r="G93" s="339"/>
      <c r="H93" s="339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339"/>
      <c r="B94" s="339"/>
      <c r="C94" s="339"/>
      <c r="D94" s="340"/>
      <c r="E94" s="339"/>
      <c r="F94" s="340"/>
      <c r="G94" s="339"/>
      <c r="H94" s="339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339"/>
      <c r="B95" s="339"/>
      <c r="C95" s="339"/>
      <c r="D95" s="340"/>
      <c r="E95" s="339"/>
      <c r="F95" s="340"/>
      <c r="G95" s="339"/>
      <c r="H95" s="339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339"/>
      <c r="B96" s="339"/>
      <c r="C96" s="339"/>
      <c r="D96" s="340"/>
      <c r="E96" s="339"/>
      <c r="F96" s="340"/>
      <c r="G96" s="339"/>
      <c r="H96" s="339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339"/>
      <c r="B97" s="339"/>
      <c r="C97" s="339"/>
      <c r="D97" s="340"/>
      <c r="E97" s="339"/>
      <c r="F97" s="340"/>
      <c r="G97" s="339"/>
      <c r="H97" s="339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339"/>
      <c r="B98" s="339"/>
      <c r="C98" s="339"/>
      <c r="D98" s="340"/>
      <c r="E98" s="339"/>
      <c r="F98" s="340"/>
      <c r="G98" s="339"/>
      <c r="H98" s="339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339"/>
      <c r="B99" s="339"/>
      <c r="C99" s="339"/>
      <c r="D99" s="340"/>
      <c r="E99" s="339"/>
      <c r="F99" s="340"/>
      <c r="G99" s="339"/>
      <c r="H99" s="339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339"/>
      <c r="B100" s="339"/>
      <c r="C100" s="339"/>
      <c r="D100" s="340"/>
      <c r="E100" s="339"/>
      <c r="F100" s="340"/>
      <c r="G100" s="339"/>
      <c r="H100" s="339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339"/>
      <c r="B101" s="339"/>
      <c r="C101" s="339"/>
      <c r="D101" s="340"/>
      <c r="E101" s="339"/>
      <c r="F101" s="340"/>
      <c r="G101" s="339"/>
      <c r="H101" s="339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339"/>
      <c r="B102" s="339"/>
      <c r="C102" s="339"/>
      <c r="D102" s="340"/>
      <c r="E102" s="339"/>
      <c r="F102" s="340"/>
      <c r="G102" s="339"/>
      <c r="H102" s="339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339"/>
      <c r="B103" s="339"/>
      <c r="C103" s="339"/>
      <c r="D103" s="340"/>
      <c r="E103" s="339"/>
      <c r="F103" s="340"/>
      <c r="G103" s="339"/>
      <c r="H103" s="339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339"/>
      <c r="B104" s="339"/>
      <c r="C104" s="339"/>
      <c r="D104" s="340"/>
      <c r="E104" s="339"/>
      <c r="F104" s="340"/>
      <c r="G104" s="339"/>
      <c r="H104" s="339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339"/>
      <c r="B105" s="339"/>
      <c r="C105" s="339"/>
      <c r="D105" s="340"/>
      <c r="E105" s="339"/>
      <c r="F105" s="340"/>
      <c r="G105" s="339"/>
      <c r="H105" s="339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339"/>
      <c r="B106" s="339"/>
      <c r="C106" s="339"/>
      <c r="D106" s="340"/>
      <c r="E106" s="339"/>
      <c r="F106" s="340"/>
      <c r="G106" s="339"/>
      <c r="H106" s="339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339"/>
      <c r="B107" s="339"/>
      <c r="C107" s="339"/>
      <c r="D107" s="340"/>
      <c r="E107" s="339"/>
      <c r="F107" s="340"/>
      <c r="G107" s="339"/>
      <c r="H107" s="339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339"/>
      <c r="B108" s="339"/>
      <c r="C108" s="339"/>
      <c r="D108" s="340"/>
      <c r="E108" s="339"/>
      <c r="F108" s="340"/>
      <c r="G108" s="339"/>
      <c r="H108" s="339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339"/>
      <c r="B109" s="339"/>
      <c r="C109" s="339"/>
      <c r="D109" s="340"/>
      <c r="E109" s="339"/>
      <c r="F109" s="340"/>
      <c r="G109" s="339"/>
      <c r="H109" s="339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339"/>
      <c r="B110" s="339"/>
      <c r="C110" s="339"/>
      <c r="D110" s="340"/>
      <c r="E110" s="339"/>
      <c r="F110" s="340"/>
      <c r="G110" s="339"/>
      <c r="H110" s="339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339"/>
      <c r="B111" s="339"/>
      <c r="C111" s="339"/>
      <c r="D111" s="340"/>
      <c r="E111" s="339"/>
      <c r="F111" s="340"/>
      <c r="G111" s="339"/>
      <c r="H111" s="339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339"/>
      <c r="B112" s="339"/>
      <c r="C112" s="339"/>
      <c r="D112" s="340"/>
      <c r="E112" s="339"/>
      <c r="F112" s="340"/>
      <c r="G112" s="339"/>
      <c r="H112" s="339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339"/>
      <c r="B113" s="339"/>
      <c r="C113" s="339"/>
      <c r="D113" s="340"/>
      <c r="E113" s="339"/>
      <c r="F113" s="340"/>
      <c r="G113" s="339"/>
      <c r="H113" s="339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339"/>
      <c r="B114" s="339"/>
      <c r="C114" s="339"/>
      <c r="D114" s="340"/>
      <c r="E114" s="339"/>
      <c r="F114" s="340"/>
      <c r="G114" s="339"/>
      <c r="H114" s="339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339"/>
      <c r="B115" s="339"/>
      <c r="C115" s="339"/>
      <c r="D115" s="340"/>
      <c r="E115" s="339"/>
      <c r="F115" s="340"/>
      <c r="G115" s="339"/>
      <c r="H115" s="339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339"/>
      <c r="B116" s="339"/>
      <c r="C116" s="339"/>
      <c r="D116" s="340"/>
      <c r="E116" s="339"/>
      <c r="F116" s="340"/>
      <c r="G116" s="339"/>
      <c r="H116" s="339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339"/>
      <c r="B117" s="339"/>
      <c r="C117" s="339"/>
      <c r="D117" s="340"/>
      <c r="E117" s="339"/>
      <c r="F117" s="340"/>
      <c r="G117" s="339"/>
      <c r="H117" s="339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339"/>
      <c r="B118" s="339"/>
      <c r="C118" s="339"/>
      <c r="D118" s="340"/>
      <c r="E118" s="339"/>
      <c r="F118" s="340"/>
      <c r="G118" s="339"/>
      <c r="H118" s="339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339"/>
      <c r="B119" s="339"/>
      <c r="C119" s="339"/>
      <c r="D119" s="340"/>
      <c r="E119" s="339"/>
      <c r="F119" s="340"/>
      <c r="G119" s="339"/>
      <c r="H119" s="339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339"/>
      <c r="B120" s="339"/>
      <c r="C120" s="339"/>
      <c r="D120" s="340"/>
      <c r="E120" s="339"/>
      <c r="F120" s="340"/>
      <c r="G120" s="339"/>
      <c r="H120" s="339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339"/>
      <c r="B121" s="339"/>
      <c r="C121" s="339"/>
      <c r="D121" s="340"/>
      <c r="E121" s="339"/>
      <c r="F121" s="340"/>
      <c r="G121" s="339"/>
      <c r="H121" s="339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339"/>
      <c r="B122" s="339"/>
      <c r="C122" s="339"/>
      <c r="D122" s="340"/>
      <c r="E122" s="339"/>
      <c r="F122" s="340"/>
      <c r="G122" s="339"/>
      <c r="H122" s="339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339"/>
      <c r="B123" s="339"/>
      <c r="C123" s="339"/>
      <c r="D123" s="340"/>
      <c r="E123" s="339"/>
      <c r="F123" s="340"/>
      <c r="G123" s="339"/>
      <c r="H123" s="339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339"/>
      <c r="B124" s="339"/>
      <c r="C124" s="339"/>
      <c r="D124" s="340"/>
      <c r="E124" s="339"/>
      <c r="F124" s="340"/>
      <c r="G124" s="339"/>
      <c r="H124" s="339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339"/>
      <c r="B125" s="339"/>
      <c r="C125" s="339"/>
      <c r="D125" s="340"/>
      <c r="E125" s="339"/>
      <c r="F125" s="340"/>
      <c r="G125" s="339"/>
      <c r="H125" s="339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339"/>
      <c r="B126" s="339"/>
      <c r="C126" s="339"/>
      <c r="D126" s="340"/>
      <c r="E126" s="339"/>
      <c r="F126" s="340"/>
      <c r="G126" s="339"/>
      <c r="H126" s="339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339"/>
      <c r="B127" s="339"/>
      <c r="C127" s="339"/>
      <c r="D127" s="340"/>
      <c r="E127" s="339"/>
      <c r="F127" s="340"/>
      <c r="G127" s="339"/>
      <c r="H127" s="339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339"/>
      <c r="B128" s="339"/>
      <c r="C128" s="339"/>
      <c r="D128" s="340"/>
      <c r="E128" s="339"/>
      <c r="F128" s="340"/>
      <c r="G128" s="339"/>
      <c r="H128" s="339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339"/>
      <c r="B129" s="339"/>
      <c r="C129" s="339"/>
      <c r="D129" s="340"/>
      <c r="E129" s="339"/>
      <c r="F129" s="340"/>
      <c r="G129" s="339"/>
      <c r="H129" s="339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339"/>
      <c r="B130" s="339"/>
      <c r="C130" s="339"/>
      <c r="D130" s="340"/>
      <c r="E130" s="339"/>
      <c r="F130" s="340"/>
      <c r="G130" s="339"/>
      <c r="H130" s="339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339"/>
      <c r="B131" s="339"/>
      <c r="C131" s="339"/>
      <c r="D131" s="340"/>
      <c r="E131" s="339"/>
      <c r="F131" s="340"/>
      <c r="G131" s="339"/>
      <c r="H131" s="339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339"/>
      <c r="B132" s="339"/>
      <c r="C132" s="339"/>
      <c r="D132" s="340"/>
      <c r="E132" s="339"/>
      <c r="F132" s="340"/>
      <c r="G132" s="339"/>
      <c r="H132" s="339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339"/>
      <c r="B133" s="339"/>
      <c r="C133" s="339"/>
      <c r="D133" s="340"/>
      <c r="E133" s="339"/>
      <c r="F133" s="340"/>
      <c r="G133" s="339"/>
      <c r="H133" s="339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339"/>
      <c r="B134" s="339"/>
      <c r="C134" s="339"/>
      <c r="D134" s="340"/>
      <c r="E134" s="339"/>
      <c r="F134" s="340"/>
      <c r="G134" s="339"/>
      <c r="H134" s="339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339"/>
      <c r="B135" s="339"/>
      <c r="C135" s="339"/>
      <c r="D135" s="340"/>
      <c r="E135" s="339"/>
      <c r="F135" s="340"/>
      <c r="G135" s="339"/>
      <c r="H135" s="339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339"/>
      <c r="B136" s="339"/>
      <c r="C136" s="339"/>
      <c r="D136" s="340"/>
      <c r="E136" s="339"/>
      <c r="F136" s="340"/>
      <c r="G136" s="339"/>
      <c r="H136" s="339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339"/>
      <c r="B137" s="339"/>
      <c r="C137" s="339"/>
      <c r="D137" s="340"/>
      <c r="E137" s="339"/>
      <c r="F137" s="340"/>
      <c r="G137" s="339"/>
      <c r="H137" s="339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339"/>
      <c r="B138" s="339"/>
      <c r="C138" s="339"/>
      <c r="D138" s="340"/>
      <c r="E138" s="339"/>
      <c r="F138" s="340"/>
      <c r="G138" s="339"/>
      <c r="H138" s="339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339"/>
      <c r="B139" s="339"/>
      <c r="C139" s="339"/>
      <c r="D139" s="340"/>
      <c r="E139" s="339"/>
      <c r="F139" s="340"/>
      <c r="G139" s="339"/>
      <c r="H139" s="339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339"/>
      <c r="B140" s="339"/>
      <c r="C140" s="339"/>
      <c r="D140" s="340"/>
      <c r="E140" s="339"/>
      <c r="F140" s="340"/>
      <c r="G140" s="339"/>
      <c r="H140" s="339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339"/>
      <c r="B141" s="339"/>
      <c r="C141" s="339"/>
      <c r="D141" s="340"/>
      <c r="E141" s="339"/>
      <c r="F141" s="340"/>
      <c r="G141" s="339"/>
      <c r="H141" s="339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339"/>
      <c r="B142" s="339"/>
      <c r="C142" s="339"/>
      <c r="D142" s="340"/>
      <c r="E142" s="339"/>
      <c r="F142" s="340"/>
      <c r="G142" s="339"/>
      <c r="H142" s="339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339"/>
      <c r="B143" s="339"/>
      <c r="C143" s="339"/>
      <c r="D143" s="340"/>
      <c r="E143" s="339"/>
      <c r="F143" s="340"/>
      <c r="G143" s="339"/>
      <c r="H143" s="339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339"/>
      <c r="B144" s="339"/>
      <c r="C144" s="339"/>
      <c r="D144" s="340"/>
      <c r="E144" s="339"/>
      <c r="F144" s="340"/>
      <c r="G144" s="339"/>
      <c r="H144" s="339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339"/>
      <c r="B145" s="339"/>
      <c r="C145" s="339"/>
      <c r="D145" s="340"/>
      <c r="E145" s="339"/>
      <c r="F145" s="340"/>
      <c r="G145" s="339"/>
      <c r="H145" s="339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339"/>
      <c r="B146" s="339"/>
      <c r="C146" s="339"/>
      <c r="D146" s="340"/>
      <c r="E146" s="339"/>
      <c r="F146" s="340"/>
      <c r="G146" s="339"/>
      <c r="H146" s="339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339"/>
      <c r="B147" s="339"/>
      <c r="C147" s="339"/>
      <c r="D147" s="340"/>
      <c r="E147" s="339"/>
      <c r="F147" s="340"/>
      <c r="G147" s="339"/>
      <c r="H147" s="339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339"/>
      <c r="B148" s="339"/>
      <c r="C148" s="339"/>
      <c r="D148" s="340"/>
      <c r="E148" s="339"/>
      <c r="F148" s="340"/>
      <c r="G148" s="339"/>
      <c r="H148" s="339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339"/>
      <c r="B149" s="339"/>
      <c r="C149" s="339"/>
      <c r="D149" s="340"/>
      <c r="E149" s="339"/>
      <c r="F149" s="340"/>
      <c r="G149" s="339"/>
      <c r="H149" s="339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339"/>
      <c r="B150" s="339"/>
      <c r="C150" s="339"/>
      <c r="D150" s="340"/>
      <c r="E150" s="339"/>
      <c r="F150" s="340"/>
      <c r="G150" s="339"/>
      <c r="H150" s="339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339"/>
      <c r="B151" s="339"/>
      <c r="C151" s="339"/>
      <c r="D151" s="340"/>
      <c r="E151" s="339"/>
      <c r="F151" s="340"/>
      <c r="G151" s="339"/>
      <c r="H151" s="339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339"/>
      <c r="B152" s="339"/>
      <c r="C152" s="339"/>
      <c r="D152" s="340"/>
      <c r="E152" s="339"/>
      <c r="F152" s="340"/>
      <c r="G152" s="339"/>
      <c r="H152" s="339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339"/>
      <c r="B153" s="339"/>
      <c r="C153" s="339"/>
      <c r="D153" s="340"/>
      <c r="E153" s="339"/>
      <c r="F153" s="340"/>
      <c r="G153" s="339"/>
      <c r="H153" s="339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339"/>
      <c r="B154" s="339"/>
      <c r="C154" s="339"/>
      <c r="D154" s="340"/>
      <c r="E154" s="339"/>
      <c r="F154" s="340"/>
      <c r="G154" s="339"/>
      <c r="H154" s="339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339"/>
      <c r="B155" s="339"/>
      <c r="C155" s="339"/>
      <c r="D155" s="340"/>
      <c r="E155" s="339"/>
      <c r="F155" s="340"/>
      <c r="G155" s="339"/>
      <c r="H155" s="339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339"/>
      <c r="B156" s="339"/>
      <c r="C156" s="339"/>
      <c r="D156" s="340"/>
      <c r="E156" s="339"/>
      <c r="F156" s="340"/>
      <c r="G156" s="339"/>
      <c r="H156" s="339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339"/>
      <c r="B157" s="339"/>
      <c r="C157" s="339"/>
      <c r="D157" s="340"/>
      <c r="E157" s="339"/>
      <c r="F157" s="340"/>
      <c r="G157" s="339"/>
      <c r="H157" s="339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339"/>
      <c r="B158" s="339"/>
      <c r="C158" s="339"/>
      <c r="D158" s="340"/>
      <c r="E158" s="339"/>
      <c r="F158" s="340"/>
      <c r="G158" s="339"/>
      <c r="H158" s="339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339"/>
      <c r="B159" s="339"/>
      <c r="C159" s="339"/>
      <c r="D159" s="340"/>
      <c r="E159" s="339"/>
      <c r="F159" s="340"/>
      <c r="G159" s="339"/>
      <c r="H159" s="339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339"/>
      <c r="B160" s="339"/>
      <c r="C160" s="339"/>
      <c r="D160" s="340"/>
      <c r="E160" s="339"/>
      <c r="F160" s="340"/>
      <c r="G160" s="339"/>
      <c r="H160" s="339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339"/>
      <c r="B161" s="339"/>
      <c r="C161" s="339"/>
      <c r="D161" s="340"/>
      <c r="E161" s="339"/>
      <c r="F161" s="340"/>
      <c r="G161" s="339"/>
      <c r="H161" s="339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39"/>
      <c r="B162" s="339"/>
      <c r="C162" s="339"/>
      <c r="D162" s="340"/>
      <c r="E162" s="339"/>
      <c r="F162" s="340"/>
      <c r="G162" s="339"/>
      <c r="H162" s="339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339"/>
      <c r="B163" s="339"/>
      <c r="C163" s="339"/>
      <c r="D163" s="340"/>
      <c r="E163" s="339"/>
      <c r="F163" s="340"/>
      <c r="G163" s="339"/>
      <c r="H163" s="339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339"/>
      <c r="B164" s="339"/>
      <c r="C164" s="339"/>
      <c r="D164" s="340"/>
      <c r="E164" s="339"/>
      <c r="F164" s="340"/>
      <c r="G164" s="339"/>
      <c r="H164" s="339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339"/>
      <c r="B165" s="339"/>
      <c r="C165" s="339"/>
      <c r="D165" s="340"/>
      <c r="E165" s="339"/>
      <c r="F165" s="340"/>
      <c r="G165" s="339"/>
      <c r="H165" s="339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339"/>
      <c r="B166" s="339"/>
      <c r="C166" s="339"/>
      <c r="D166" s="340"/>
      <c r="E166" s="339"/>
      <c r="F166" s="340"/>
      <c r="G166" s="339"/>
      <c r="H166" s="339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339"/>
      <c r="B167" s="339"/>
      <c r="C167" s="339"/>
      <c r="D167" s="340"/>
      <c r="E167" s="339"/>
      <c r="F167" s="340"/>
      <c r="G167" s="339"/>
      <c r="H167" s="339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339"/>
      <c r="B168" s="339"/>
      <c r="C168" s="339"/>
      <c r="D168" s="340"/>
      <c r="E168" s="339"/>
      <c r="F168" s="340"/>
      <c r="G168" s="339"/>
      <c r="H168" s="339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339"/>
      <c r="B169" s="339"/>
      <c r="C169" s="339"/>
      <c r="D169" s="340"/>
      <c r="E169" s="339"/>
      <c r="F169" s="340"/>
      <c r="G169" s="339"/>
      <c r="H169" s="339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339"/>
      <c r="B170" s="339"/>
      <c r="C170" s="339"/>
      <c r="D170" s="340"/>
      <c r="E170" s="339"/>
      <c r="F170" s="340"/>
      <c r="G170" s="339"/>
      <c r="H170" s="339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339"/>
      <c r="B171" s="339"/>
      <c r="C171" s="339"/>
      <c r="D171" s="340"/>
      <c r="E171" s="339"/>
      <c r="F171" s="340"/>
      <c r="G171" s="339"/>
      <c r="H171" s="339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39"/>
      <c r="B172" s="339"/>
      <c r="C172" s="339"/>
      <c r="D172" s="340"/>
      <c r="E172" s="339"/>
      <c r="F172" s="340"/>
      <c r="G172" s="339"/>
      <c r="H172" s="339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339"/>
      <c r="B173" s="339"/>
      <c r="C173" s="339"/>
      <c r="D173" s="340"/>
      <c r="E173" s="339"/>
      <c r="F173" s="340"/>
      <c r="G173" s="339"/>
      <c r="H173" s="339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39"/>
      <c r="B174" s="339"/>
      <c r="C174" s="339"/>
      <c r="D174" s="340"/>
      <c r="E174" s="339"/>
      <c r="F174" s="340"/>
      <c r="G174" s="339"/>
      <c r="H174" s="339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339"/>
      <c r="B175" s="339"/>
      <c r="C175" s="339"/>
      <c r="D175" s="340"/>
      <c r="E175" s="339"/>
      <c r="F175" s="340"/>
      <c r="G175" s="339"/>
      <c r="H175" s="339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39"/>
      <c r="B176" s="339"/>
      <c r="C176" s="339"/>
      <c r="D176" s="340"/>
      <c r="E176" s="339"/>
      <c r="F176" s="340"/>
      <c r="G176" s="339"/>
      <c r="H176" s="339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39"/>
      <c r="B177" s="339"/>
      <c r="C177" s="339"/>
      <c r="D177" s="340"/>
      <c r="E177" s="339"/>
      <c r="F177" s="340"/>
      <c r="G177" s="339"/>
      <c r="H177" s="339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39"/>
      <c r="B178" s="339"/>
      <c r="C178" s="339"/>
      <c r="D178" s="340"/>
      <c r="E178" s="339"/>
      <c r="F178" s="340"/>
      <c r="G178" s="339"/>
      <c r="H178" s="339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39"/>
      <c r="B179" s="339"/>
      <c r="C179" s="339"/>
      <c r="D179" s="340"/>
      <c r="E179" s="339"/>
      <c r="F179" s="340"/>
      <c r="G179" s="339"/>
      <c r="H179" s="339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39"/>
      <c r="B180" s="339"/>
      <c r="C180" s="339"/>
      <c r="D180" s="340"/>
      <c r="E180" s="339"/>
      <c r="F180" s="340"/>
      <c r="G180" s="339"/>
      <c r="H180" s="339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39"/>
      <c r="B181" s="339"/>
      <c r="C181" s="339"/>
      <c r="D181" s="340"/>
      <c r="E181" s="339"/>
      <c r="F181" s="340"/>
      <c r="G181" s="339"/>
      <c r="H181" s="339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39"/>
      <c r="B182" s="339"/>
      <c r="C182" s="339"/>
      <c r="D182" s="340"/>
      <c r="E182" s="339"/>
      <c r="F182" s="340"/>
      <c r="G182" s="339"/>
      <c r="H182" s="339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39"/>
      <c r="B183" s="339"/>
      <c r="C183" s="339"/>
      <c r="D183" s="340"/>
      <c r="E183" s="339"/>
      <c r="F183" s="340"/>
      <c r="G183" s="339"/>
      <c r="H183" s="339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39"/>
      <c r="B184" s="339"/>
      <c r="C184" s="339"/>
      <c r="D184" s="340"/>
      <c r="E184" s="339"/>
      <c r="F184" s="340"/>
      <c r="G184" s="339"/>
      <c r="H184" s="339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39"/>
      <c r="B185" s="339"/>
      <c r="C185" s="339"/>
      <c r="D185" s="340"/>
      <c r="E185" s="339"/>
      <c r="F185" s="340"/>
      <c r="G185" s="339"/>
      <c r="H185" s="339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39"/>
      <c r="B186" s="339"/>
      <c r="C186" s="339"/>
      <c r="D186" s="340"/>
      <c r="E186" s="339"/>
      <c r="F186" s="340"/>
      <c r="G186" s="339"/>
      <c r="H186" s="339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39"/>
      <c r="B187" s="339"/>
      <c r="C187" s="339"/>
      <c r="D187" s="340"/>
      <c r="E187" s="339"/>
      <c r="F187" s="340"/>
      <c r="G187" s="339"/>
      <c r="H187" s="339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39"/>
      <c r="B188" s="339"/>
      <c r="C188" s="339"/>
      <c r="D188" s="340"/>
      <c r="E188" s="339"/>
      <c r="F188" s="340"/>
      <c r="G188" s="339"/>
      <c r="H188" s="339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39"/>
      <c r="B189" s="339"/>
      <c r="C189" s="339"/>
      <c r="D189" s="340"/>
      <c r="E189" s="339"/>
      <c r="F189" s="340"/>
      <c r="G189" s="339"/>
      <c r="H189" s="339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39"/>
      <c r="B190" s="339"/>
      <c r="C190" s="339"/>
      <c r="D190" s="340"/>
      <c r="E190" s="339"/>
      <c r="F190" s="340"/>
      <c r="G190" s="339"/>
      <c r="H190" s="339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39"/>
      <c r="B191" s="339"/>
      <c r="C191" s="339"/>
      <c r="D191" s="340"/>
      <c r="E191" s="339"/>
      <c r="F191" s="340"/>
      <c r="G191" s="339"/>
      <c r="H191" s="339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39"/>
      <c r="B192" s="339"/>
      <c r="C192" s="339"/>
      <c r="D192" s="340"/>
      <c r="E192" s="339"/>
      <c r="F192" s="340"/>
      <c r="G192" s="339"/>
      <c r="H192" s="339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39"/>
      <c r="B193" s="339"/>
      <c r="C193" s="339"/>
      <c r="D193" s="340"/>
      <c r="E193" s="339"/>
      <c r="F193" s="340"/>
      <c r="G193" s="339"/>
      <c r="H193" s="339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39"/>
      <c r="B194" s="339"/>
      <c r="C194" s="339"/>
      <c r="D194" s="340"/>
      <c r="E194" s="339"/>
      <c r="F194" s="340"/>
      <c r="G194" s="339"/>
      <c r="H194" s="339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39"/>
      <c r="B195" s="339"/>
      <c r="C195" s="339"/>
      <c r="D195" s="340"/>
      <c r="E195" s="339"/>
      <c r="F195" s="340"/>
      <c r="G195" s="339"/>
      <c r="H195" s="339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39"/>
      <c r="B196" s="339"/>
      <c r="C196" s="339"/>
      <c r="D196" s="340"/>
      <c r="E196" s="339"/>
      <c r="F196" s="340"/>
      <c r="G196" s="339"/>
      <c r="H196" s="339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39"/>
      <c r="B197" s="339"/>
      <c r="C197" s="339"/>
      <c r="D197" s="340"/>
      <c r="E197" s="339"/>
      <c r="F197" s="340"/>
      <c r="G197" s="339"/>
      <c r="H197" s="339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39"/>
      <c r="B198" s="339"/>
      <c r="C198" s="339"/>
      <c r="D198" s="340"/>
      <c r="E198" s="339"/>
      <c r="F198" s="340"/>
      <c r="G198" s="339"/>
      <c r="H198" s="339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39"/>
      <c r="B199" s="339"/>
      <c r="C199" s="339"/>
      <c r="D199" s="340"/>
      <c r="E199" s="339"/>
      <c r="F199" s="340"/>
      <c r="G199" s="339"/>
      <c r="H199" s="339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39"/>
      <c r="B200" s="339"/>
      <c r="C200" s="339"/>
      <c r="D200" s="340"/>
      <c r="E200" s="339"/>
      <c r="F200" s="340"/>
      <c r="G200" s="339"/>
      <c r="H200" s="339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39"/>
      <c r="B201" s="339"/>
      <c r="C201" s="339"/>
      <c r="D201" s="340"/>
      <c r="E201" s="339"/>
      <c r="F201" s="340"/>
      <c r="G201" s="339"/>
      <c r="H201" s="339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39"/>
      <c r="B202" s="339"/>
      <c r="C202" s="339"/>
      <c r="D202" s="340"/>
      <c r="E202" s="339"/>
      <c r="F202" s="340"/>
      <c r="G202" s="339"/>
      <c r="H202" s="339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39"/>
      <c r="B203" s="339"/>
      <c r="C203" s="339"/>
      <c r="D203" s="340"/>
      <c r="E203" s="339"/>
      <c r="F203" s="340"/>
      <c r="G203" s="339"/>
      <c r="H203" s="339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39"/>
      <c r="B204" s="339"/>
      <c r="C204" s="339"/>
      <c r="D204" s="340"/>
      <c r="E204" s="339"/>
      <c r="F204" s="340"/>
      <c r="G204" s="339"/>
      <c r="H204" s="339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39"/>
      <c r="B205" s="339"/>
      <c r="C205" s="339"/>
      <c r="D205" s="340"/>
      <c r="E205" s="339"/>
      <c r="F205" s="340"/>
      <c r="G205" s="339"/>
      <c r="H205" s="339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39"/>
      <c r="B206" s="339"/>
      <c r="C206" s="339"/>
      <c r="D206" s="340"/>
      <c r="E206" s="339"/>
      <c r="F206" s="340"/>
      <c r="G206" s="339"/>
      <c r="H206" s="339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39"/>
      <c r="B207" s="339"/>
      <c r="C207" s="339"/>
      <c r="D207" s="340"/>
      <c r="E207" s="339"/>
      <c r="F207" s="340"/>
      <c r="G207" s="339"/>
      <c r="H207" s="339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39"/>
      <c r="B208" s="339"/>
      <c r="C208" s="339"/>
      <c r="D208" s="340"/>
      <c r="E208" s="339"/>
      <c r="F208" s="340"/>
      <c r="G208" s="339"/>
      <c r="H208" s="339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39"/>
      <c r="B209" s="339"/>
      <c r="C209" s="339"/>
      <c r="D209" s="340"/>
      <c r="E209" s="339"/>
      <c r="F209" s="340"/>
      <c r="G209" s="339"/>
      <c r="H209" s="339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39"/>
      <c r="B210" s="339"/>
      <c r="C210" s="339"/>
      <c r="D210" s="340"/>
      <c r="E210" s="339"/>
      <c r="F210" s="340"/>
      <c r="G210" s="339"/>
      <c r="H210" s="339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39"/>
      <c r="B211" s="339"/>
      <c r="C211" s="339"/>
      <c r="D211" s="340"/>
      <c r="E211" s="339"/>
      <c r="F211" s="340"/>
      <c r="G211" s="339"/>
      <c r="H211" s="339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39"/>
      <c r="B212" s="339"/>
      <c r="C212" s="339"/>
      <c r="D212" s="340"/>
      <c r="E212" s="339"/>
      <c r="F212" s="340"/>
      <c r="G212" s="339"/>
      <c r="H212" s="339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39"/>
      <c r="B213" s="339"/>
      <c r="C213" s="339"/>
      <c r="D213" s="340"/>
      <c r="E213" s="339"/>
      <c r="F213" s="340"/>
      <c r="G213" s="339"/>
      <c r="H213" s="339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39"/>
      <c r="B214" s="339"/>
      <c r="C214" s="339"/>
      <c r="D214" s="340"/>
      <c r="E214" s="339"/>
      <c r="F214" s="340"/>
      <c r="G214" s="339"/>
      <c r="H214" s="339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39"/>
      <c r="B215" s="339"/>
      <c r="C215" s="339"/>
      <c r="D215" s="340"/>
      <c r="E215" s="339"/>
      <c r="F215" s="340"/>
      <c r="G215" s="339"/>
      <c r="H215" s="339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39"/>
      <c r="B216" s="339"/>
      <c r="C216" s="339"/>
      <c r="D216" s="340"/>
      <c r="E216" s="339"/>
      <c r="F216" s="340"/>
      <c r="G216" s="339"/>
      <c r="H216" s="339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39"/>
      <c r="B217" s="339"/>
      <c r="C217" s="339"/>
      <c r="D217" s="340"/>
      <c r="E217" s="339"/>
      <c r="F217" s="340"/>
      <c r="G217" s="339"/>
      <c r="H217" s="339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39"/>
      <c r="B218" s="339"/>
      <c r="C218" s="339"/>
      <c r="D218" s="340"/>
      <c r="E218" s="339"/>
      <c r="F218" s="340"/>
      <c r="G218" s="339"/>
      <c r="H218" s="339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39"/>
      <c r="B219" s="339"/>
      <c r="C219" s="339"/>
      <c r="D219" s="340"/>
      <c r="E219" s="339"/>
      <c r="F219" s="340"/>
      <c r="G219" s="339"/>
      <c r="H219" s="339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39"/>
      <c r="B220" s="339"/>
      <c r="C220" s="339"/>
      <c r="D220" s="340"/>
      <c r="E220" s="339"/>
      <c r="F220" s="340"/>
      <c r="G220" s="339"/>
      <c r="H220" s="339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39"/>
      <c r="B221" s="339"/>
      <c r="C221" s="339"/>
      <c r="D221" s="340"/>
      <c r="E221" s="339"/>
      <c r="F221" s="340"/>
      <c r="G221" s="339"/>
      <c r="H221" s="339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39"/>
      <c r="B222" s="339"/>
      <c r="C222" s="339"/>
      <c r="D222" s="340"/>
      <c r="E222" s="339"/>
      <c r="F222" s="340"/>
      <c r="G222" s="339"/>
      <c r="H222" s="339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39"/>
      <c r="B223" s="339"/>
      <c r="C223" s="339"/>
      <c r="D223" s="340"/>
      <c r="E223" s="339"/>
      <c r="F223" s="340"/>
      <c r="G223" s="339"/>
      <c r="H223" s="339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39"/>
      <c r="B224" s="339"/>
      <c r="C224" s="339"/>
      <c r="D224" s="340"/>
      <c r="E224" s="339"/>
      <c r="F224" s="340"/>
      <c r="G224" s="339"/>
      <c r="H224" s="339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39"/>
      <c r="B225" s="339"/>
      <c r="C225" s="339"/>
      <c r="D225" s="340"/>
      <c r="E225" s="339"/>
      <c r="F225" s="340"/>
      <c r="G225" s="339"/>
      <c r="H225" s="339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39"/>
      <c r="B226" s="339"/>
      <c r="C226" s="339"/>
      <c r="D226" s="340"/>
      <c r="E226" s="339"/>
      <c r="F226" s="340"/>
      <c r="G226" s="339"/>
      <c r="H226" s="339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39"/>
      <c r="B227" s="339"/>
      <c r="C227" s="339"/>
      <c r="D227" s="340"/>
      <c r="E227" s="339"/>
      <c r="F227" s="340"/>
      <c r="G227" s="339"/>
      <c r="H227" s="339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39"/>
      <c r="B228" s="339"/>
      <c r="C228" s="339"/>
      <c r="D228" s="340"/>
      <c r="E228" s="339"/>
      <c r="F228" s="340"/>
      <c r="G228" s="339"/>
      <c r="H228" s="339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39"/>
      <c r="B229" s="339"/>
      <c r="C229" s="339"/>
      <c r="D229" s="340"/>
      <c r="E229" s="339"/>
      <c r="F229" s="340"/>
      <c r="G229" s="339"/>
      <c r="H229" s="339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39"/>
      <c r="B230" s="339"/>
      <c r="C230" s="339"/>
      <c r="D230" s="340"/>
      <c r="E230" s="339"/>
      <c r="F230" s="340"/>
      <c r="G230" s="339"/>
      <c r="H230" s="339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39"/>
      <c r="B231" s="339"/>
      <c r="C231" s="339"/>
      <c r="D231" s="340"/>
      <c r="E231" s="339"/>
      <c r="F231" s="340"/>
      <c r="G231" s="339"/>
      <c r="H231" s="339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39"/>
      <c r="B232" s="339"/>
      <c r="C232" s="339"/>
      <c r="D232" s="340"/>
      <c r="E232" s="339"/>
      <c r="F232" s="340"/>
      <c r="G232" s="339"/>
      <c r="H232" s="339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39"/>
      <c r="B233" s="339"/>
      <c r="C233" s="339"/>
      <c r="D233" s="340"/>
      <c r="E233" s="339"/>
      <c r="F233" s="340"/>
      <c r="G233" s="339"/>
      <c r="H233" s="339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39"/>
      <c r="B234" s="339"/>
      <c r="C234" s="339"/>
      <c r="D234" s="340"/>
      <c r="E234" s="339"/>
      <c r="F234" s="340"/>
      <c r="G234" s="339"/>
      <c r="H234" s="339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39"/>
      <c r="B235" s="339"/>
      <c r="C235" s="339"/>
      <c r="D235" s="340"/>
      <c r="E235" s="339"/>
      <c r="F235" s="340"/>
      <c r="G235" s="339"/>
      <c r="H235" s="339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39"/>
      <c r="B236" s="339"/>
      <c r="C236" s="339"/>
      <c r="D236" s="340"/>
      <c r="E236" s="339"/>
      <c r="F236" s="340"/>
      <c r="G236" s="339"/>
      <c r="H236" s="339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39"/>
      <c r="B237" s="339"/>
      <c r="C237" s="339"/>
      <c r="D237" s="340"/>
      <c r="E237" s="339"/>
      <c r="F237" s="340"/>
      <c r="G237" s="339"/>
      <c r="H237" s="339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39"/>
      <c r="B238" s="339"/>
      <c r="C238" s="339"/>
      <c r="D238" s="340"/>
      <c r="E238" s="339"/>
      <c r="F238" s="340"/>
      <c r="G238" s="339"/>
      <c r="H238" s="339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39"/>
      <c r="B239" s="339"/>
      <c r="C239" s="339"/>
      <c r="D239" s="340"/>
      <c r="E239" s="339"/>
      <c r="F239" s="340"/>
      <c r="G239" s="339"/>
      <c r="H239" s="339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39"/>
      <c r="B240" s="339"/>
      <c r="C240" s="339"/>
      <c r="D240" s="340"/>
      <c r="E240" s="339"/>
      <c r="F240" s="340"/>
      <c r="G240" s="339"/>
      <c r="H240" s="339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39"/>
      <c r="B241" s="339"/>
      <c r="C241" s="339"/>
      <c r="D241" s="340"/>
      <c r="E241" s="339"/>
      <c r="F241" s="340"/>
      <c r="G241" s="339"/>
      <c r="H241" s="339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39"/>
      <c r="B242" s="339"/>
      <c r="C242" s="339"/>
      <c r="D242" s="340"/>
      <c r="E242" s="339"/>
      <c r="F242" s="340"/>
      <c r="G242" s="339"/>
      <c r="H242" s="339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339"/>
      <c r="B243" s="339"/>
      <c r="C243" s="339"/>
      <c r="D243" s="340"/>
      <c r="E243" s="339"/>
      <c r="F243" s="340"/>
      <c r="G243" s="339"/>
      <c r="H243" s="339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339"/>
      <c r="B244" s="339"/>
      <c r="C244" s="339"/>
      <c r="D244" s="340"/>
      <c r="E244" s="339"/>
      <c r="F244" s="340"/>
      <c r="G244" s="339"/>
      <c r="H244" s="339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339"/>
      <c r="B245" s="339"/>
      <c r="C245" s="339"/>
      <c r="D245" s="340"/>
      <c r="E245" s="339"/>
      <c r="F245" s="340"/>
      <c r="G245" s="339"/>
      <c r="H245" s="339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339"/>
      <c r="B246" s="339"/>
      <c r="C246" s="339"/>
      <c r="D246" s="340"/>
      <c r="E246" s="339"/>
      <c r="F246" s="340"/>
      <c r="G246" s="339"/>
      <c r="H246" s="339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339"/>
      <c r="B247" s="339"/>
      <c r="C247" s="339"/>
      <c r="D247" s="340"/>
      <c r="E247" s="339"/>
      <c r="F247" s="340"/>
      <c r="G247" s="339"/>
      <c r="H247" s="339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339"/>
      <c r="B248" s="339"/>
      <c r="C248" s="339"/>
      <c r="D248" s="340"/>
      <c r="E248" s="339"/>
      <c r="F248" s="340"/>
      <c r="G248" s="339"/>
      <c r="H248" s="339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339"/>
      <c r="B249" s="339"/>
      <c r="C249" s="339"/>
      <c r="D249" s="340"/>
      <c r="E249" s="339"/>
      <c r="F249" s="340"/>
      <c r="G249" s="339"/>
      <c r="H249" s="339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339"/>
      <c r="B250" s="339"/>
      <c r="C250" s="339"/>
      <c r="D250" s="340"/>
      <c r="E250" s="339"/>
      <c r="F250" s="340"/>
      <c r="G250" s="339"/>
      <c r="H250" s="339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339"/>
      <c r="B251" s="339"/>
      <c r="C251" s="339"/>
      <c r="D251" s="340"/>
      <c r="E251" s="339"/>
      <c r="F251" s="340"/>
      <c r="G251" s="339"/>
      <c r="H251" s="339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339"/>
      <c r="B252" s="339"/>
      <c r="C252" s="339"/>
      <c r="D252" s="340"/>
      <c r="E252" s="339"/>
      <c r="F252" s="340"/>
      <c r="G252" s="339"/>
      <c r="H252" s="339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339"/>
      <c r="B253" s="339"/>
      <c r="C253" s="339"/>
      <c r="D253" s="340"/>
      <c r="E253" s="339"/>
      <c r="F253" s="340"/>
      <c r="G253" s="339"/>
      <c r="H253" s="339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339"/>
      <c r="B254" s="339"/>
      <c r="C254" s="339"/>
      <c r="D254" s="340"/>
      <c r="E254" s="339"/>
      <c r="F254" s="340"/>
      <c r="G254" s="339"/>
      <c r="H254" s="339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339"/>
      <c r="B255" s="339"/>
      <c r="C255" s="339"/>
      <c r="D255" s="340"/>
      <c r="E255" s="339"/>
      <c r="F255" s="340"/>
      <c r="G255" s="339"/>
      <c r="H255" s="339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339"/>
      <c r="B256" s="339"/>
      <c r="C256" s="339"/>
      <c r="D256" s="340"/>
      <c r="E256" s="339"/>
      <c r="F256" s="340"/>
      <c r="G256" s="339"/>
      <c r="H256" s="339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339"/>
      <c r="B257" s="339"/>
      <c r="C257" s="339"/>
      <c r="D257" s="340"/>
      <c r="E257" s="339"/>
      <c r="F257" s="340"/>
      <c r="G257" s="339"/>
      <c r="H257" s="339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339"/>
      <c r="B258" s="339"/>
      <c r="C258" s="339"/>
      <c r="D258" s="340"/>
      <c r="E258" s="339"/>
      <c r="F258" s="340"/>
      <c r="G258" s="339"/>
      <c r="H258" s="339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339"/>
      <c r="B259" s="339"/>
      <c r="C259" s="339"/>
      <c r="D259" s="340"/>
      <c r="E259" s="339"/>
      <c r="F259" s="340"/>
      <c r="G259" s="339"/>
      <c r="H259" s="339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339"/>
      <c r="B260" s="339"/>
      <c r="C260" s="339"/>
      <c r="D260" s="340"/>
      <c r="E260" s="339"/>
      <c r="F260" s="340"/>
      <c r="G260" s="339"/>
      <c r="H260" s="339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339"/>
      <c r="B261" s="339"/>
      <c r="C261" s="339"/>
      <c r="D261" s="340"/>
      <c r="E261" s="339"/>
      <c r="F261" s="340"/>
      <c r="G261" s="339"/>
      <c r="H261" s="339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339"/>
      <c r="B262" s="339"/>
      <c r="C262" s="339"/>
      <c r="D262" s="340"/>
      <c r="E262" s="339"/>
      <c r="F262" s="340"/>
      <c r="G262" s="339"/>
      <c r="H262" s="339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339"/>
      <c r="B263" s="339"/>
      <c r="C263" s="339"/>
      <c r="D263" s="340"/>
      <c r="E263" s="339"/>
      <c r="F263" s="340"/>
      <c r="G263" s="339"/>
      <c r="H263" s="339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339"/>
      <c r="B264" s="339"/>
      <c r="C264" s="339"/>
      <c r="D264" s="340"/>
      <c r="E264" s="339"/>
      <c r="F264" s="340"/>
      <c r="G264" s="339"/>
      <c r="H264" s="339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339"/>
      <c r="B265" s="339"/>
      <c r="C265" s="339"/>
      <c r="D265" s="340"/>
      <c r="E265" s="339"/>
      <c r="F265" s="340"/>
      <c r="G265" s="339"/>
      <c r="H265" s="339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339"/>
      <c r="B266" s="339"/>
      <c r="C266" s="339"/>
      <c r="D266" s="340"/>
      <c r="E266" s="339"/>
      <c r="F266" s="340"/>
      <c r="G266" s="339"/>
      <c r="H266" s="339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339"/>
      <c r="B267" s="339"/>
      <c r="C267" s="339"/>
      <c r="D267" s="340"/>
      <c r="E267" s="339"/>
      <c r="F267" s="340"/>
      <c r="G267" s="339"/>
      <c r="H267" s="339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339"/>
      <c r="B268" s="339"/>
      <c r="C268" s="339"/>
      <c r="D268" s="340"/>
      <c r="E268" s="339"/>
      <c r="F268" s="340"/>
      <c r="G268" s="339"/>
      <c r="H268" s="339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"/>
    <row r="270" spans="1:26" ht="15.75" customHeight="1" x14ac:dyDescent="0.3"/>
    <row r="271" spans="1:26" ht="15.75" customHeight="1" x14ac:dyDescent="0.3"/>
    <row r="272" spans="1:26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4">
    <mergeCell ref="B66:C66"/>
    <mergeCell ref="H2:J2"/>
    <mergeCell ref="B4:J4"/>
    <mergeCell ref="B5:J5"/>
    <mergeCell ref="B6:J6"/>
    <mergeCell ref="B7:J7"/>
    <mergeCell ref="B9:D9"/>
    <mergeCell ref="E9:J9"/>
    <mergeCell ref="B46:C46"/>
    <mergeCell ref="B48:D48"/>
    <mergeCell ref="E48:J48"/>
    <mergeCell ref="B56:C56"/>
    <mergeCell ref="B58:D58"/>
    <mergeCell ref="E58:J58"/>
  </mergeCells>
  <pageMargins left="0.70866141732283472" right="0.70866141732283472" top="0.74803149606299213" bottom="0.74803149606299213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Profi</cp:lastModifiedBy>
  <cp:lastPrinted>2024-10-30T09:27:38Z</cp:lastPrinted>
  <dcterms:created xsi:type="dcterms:W3CDTF">2020-11-14T13:09:40Z</dcterms:created>
  <dcterms:modified xsi:type="dcterms:W3CDTF">2024-11-07T22:10:25Z</dcterms:modified>
</cp:coreProperties>
</file>