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бірюкова\гранти\укф2024\інсайт\звіт\фінзвіт\"/>
    </mc:Choice>
  </mc:AlternateContent>
  <xr:revisionPtr revIDLastSave="0" documentId="13_ncr:1_{570D3B74-0D48-4BE5-AD64-77A4289AD59A}" xr6:coauthVersionLast="47" xr6:coauthVersionMax="47" xr10:uidLastSave="{00000000-0000-0000-0000-000000000000}"/>
  <bookViews>
    <workbookView xWindow="24" yWindow="24" windowWidth="23016" windowHeight="12336" activeTab="2" xr2:uid="{1BF08DB4-ABB7-0C4C-8D5E-F31FC6CCDB97}"/>
  </bookViews>
  <sheets>
    <sheet name="фінансування" sheetId="5" r:id="rId1"/>
    <sheet name="кошторис витрат" sheetId="4" r:id="rId2"/>
    <sheet name="реєстр документів" sheetId="1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" l="1"/>
  <c r="G30" i="5"/>
  <c r="F30" i="5"/>
  <c r="E30" i="5"/>
  <c r="D30" i="5"/>
  <c r="J29" i="5"/>
  <c r="L28" i="5"/>
  <c r="L30" i="5" s="1"/>
  <c r="J28" i="5"/>
  <c r="L27" i="5"/>
  <c r="J27" i="5"/>
  <c r="N27" i="5" s="1"/>
  <c r="J30" i="5" l="1"/>
  <c r="K27" i="5"/>
  <c r="I27" i="5"/>
  <c r="B27" i="5"/>
  <c r="N29" i="5"/>
  <c r="N28" i="5"/>
  <c r="C30" i="5"/>
  <c r="N30" i="5" l="1"/>
  <c r="K28" i="5"/>
  <c r="I28" i="5"/>
  <c r="B29" i="5"/>
  <c r="M29" i="5"/>
  <c r="M30" i="5" s="1"/>
  <c r="K29" i="5"/>
  <c r="B28" i="5"/>
  <c r="B30" i="5" s="1"/>
  <c r="I29" i="5"/>
  <c r="K30" i="5" l="1"/>
  <c r="I30" i="5"/>
  <c r="J22" i="4" l="1"/>
  <c r="G102" i="4"/>
  <c r="V100" i="4"/>
  <c r="S100" i="4"/>
  <c r="P100" i="4"/>
  <c r="M100" i="4"/>
  <c r="J100" i="4"/>
  <c r="G100" i="4"/>
  <c r="G101" i="4"/>
  <c r="J101" i="4"/>
  <c r="X101" i="4" s="1"/>
  <c r="M101" i="4"/>
  <c r="P101" i="4"/>
  <c r="S101" i="4"/>
  <c r="V101" i="4"/>
  <c r="X100" i="4" l="1"/>
  <c r="Y100" i="4" s="1"/>
  <c r="Z100" i="4" s="1"/>
  <c r="W101" i="4"/>
  <c r="Y101" i="4" s="1"/>
  <c r="Z101" i="4" s="1"/>
  <c r="W100" i="4"/>
  <c r="X179" i="4" l="1"/>
  <c r="W179" i="4"/>
  <c r="V179" i="4"/>
  <c r="S179" i="4"/>
  <c r="P179" i="4"/>
  <c r="M179" i="4"/>
  <c r="J179" i="4"/>
  <c r="G179" i="4"/>
  <c r="V175" i="4"/>
  <c r="S175" i="4"/>
  <c r="P175" i="4"/>
  <c r="M175" i="4"/>
  <c r="J175" i="4"/>
  <c r="G175" i="4"/>
  <c r="V174" i="4"/>
  <c r="S174" i="4"/>
  <c r="P174" i="4"/>
  <c r="M174" i="4"/>
  <c r="J174" i="4"/>
  <c r="G174" i="4"/>
  <c r="W174" i="4" s="1"/>
  <c r="V173" i="4"/>
  <c r="S173" i="4"/>
  <c r="P173" i="4"/>
  <c r="M173" i="4"/>
  <c r="J173" i="4"/>
  <c r="G173" i="4"/>
  <c r="V172" i="4"/>
  <c r="S172" i="4"/>
  <c r="P172" i="4"/>
  <c r="M172" i="4"/>
  <c r="J172" i="4"/>
  <c r="G172" i="4"/>
  <c r="V171" i="4"/>
  <c r="S171" i="4"/>
  <c r="P171" i="4"/>
  <c r="M171" i="4"/>
  <c r="J171" i="4"/>
  <c r="G171" i="4"/>
  <c r="V170" i="4"/>
  <c r="S170" i="4"/>
  <c r="P170" i="4"/>
  <c r="M170" i="4"/>
  <c r="J170" i="4"/>
  <c r="G170" i="4"/>
  <c r="V169" i="4"/>
  <c r="S169" i="4"/>
  <c r="P169" i="4"/>
  <c r="M169" i="4"/>
  <c r="G169" i="4"/>
  <c r="V168" i="4"/>
  <c r="S168" i="4"/>
  <c r="P168" i="4"/>
  <c r="M168" i="4"/>
  <c r="J168" i="4"/>
  <c r="G168" i="4"/>
  <c r="V167" i="4"/>
  <c r="S167" i="4"/>
  <c r="P167" i="4"/>
  <c r="M167" i="4"/>
  <c r="J167" i="4"/>
  <c r="G167" i="4"/>
  <c r="V166" i="4"/>
  <c r="S166" i="4"/>
  <c r="P166" i="4"/>
  <c r="M166" i="4"/>
  <c r="J166" i="4"/>
  <c r="G166" i="4"/>
  <c r="V165" i="4"/>
  <c r="S165" i="4"/>
  <c r="P165" i="4"/>
  <c r="M165" i="4"/>
  <c r="J165" i="4"/>
  <c r="G165" i="4"/>
  <c r="T164" i="4"/>
  <c r="Q164" i="4"/>
  <c r="N164" i="4"/>
  <c r="K164" i="4"/>
  <c r="H164" i="4"/>
  <c r="E164" i="4"/>
  <c r="V163" i="4"/>
  <c r="S163" i="4"/>
  <c r="P163" i="4"/>
  <c r="M163" i="4"/>
  <c r="J163" i="4"/>
  <c r="G163" i="4"/>
  <c r="V162" i="4"/>
  <c r="S162" i="4"/>
  <c r="P162" i="4"/>
  <c r="M162" i="4"/>
  <c r="J162" i="4"/>
  <c r="G162" i="4"/>
  <c r="V161" i="4"/>
  <c r="S161" i="4"/>
  <c r="P161" i="4"/>
  <c r="M161" i="4"/>
  <c r="J161" i="4"/>
  <c r="G161" i="4"/>
  <c r="T160" i="4"/>
  <c r="Q160" i="4"/>
  <c r="N160" i="4"/>
  <c r="K160" i="4"/>
  <c r="H160" i="4"/>
  <c r="E160" i="4"/>
  <c r="V159" i="4"/>
  <c r="S159" i="4"/>
  <c r="P159" i="4"/>
  <c r="M159" i="4"/>
  <c r="J159" i="4"/>
  <c r="G159" i="4"/>
  <c r="V158" i="4"/>
  <c r="S158" i="4"/>
  <c r="P158" i="4"/>
  <c r="M158" i="4"/>
  <c r="J158" i="4"/>
  <c r="G158" i="4"/>
  <c r="V157" i="4"/>
  <c r="S157" i="4"/>
  <c r="P157" i="4"/>
  <c r="M157" i="4"/>
  <c r="J157" i="4"/>
  <c r="G157" i="4"/>
  <c r="V156" i="4"/>
  <c r="S156" i="4"/>
  <c r="P156" i="4"/>
  <c r="M156" i="4"/>
  <c r="J156" i="4"/>
  <c r="G156" i="4"/>
  <c r="T155" i="4"/>
  <c r="Q155" i="4"/>
  <c r="N155" i="4"/>
  <c r="K155" i="4"/>
  <c r="H155" i="4"/>
  <c r="E155" i="4"/>
  <c r="V154" i="4"/>
  <c r="S154" i="4"/>
  <c r="P154" i="4"/>
  <c r="M154" i="4"/>
  <c r="J154" i="4"/>
  <c r="G154" i="4"/>
  <c r="V153" i="4"/>
  <c r="S153" i="4"/>
  <c r="P153" i="4"/>
  <c r="M153" i="4"/>
  <c r="J153" i="4"/>
  <c r="G153" i="4"/>
  <c r="V152" i="4"/>
  <c r="S152" i="4"/>
  <c r="P152" i="4"/>
  <c r="M152" i="4"/>
  <c r="J152" i="4"/>
  <c r="G152" i="4"/>
  <c r="V151" i="4"/>
  <c r="S151" i="4"/>
  <c r="P151" i="4"/>
  <c r="M151" i="4"/>
  <c r="J151" i="4"/>
  <c r="G151" i="4"/>
  <c r="T150" i="4"/>
  <c r="Q150" i="4"/>
  <c r="N150" i="4"/>
  <c r="K150" i="4"/>
  <c r="H150" i="4"/>
  <c r="E150" i="4"/>
  <c r="T148" i="4"/>
  <c r="Q148" i="4"/>
  <c r="N148" i="4"/>
  <c r="K148" i="4"/>
  <c r="H148" i="4"/>
  <c r="E148" i="4"/>
  <c r="V147" i="4"/>
  <c r="S147" i="4"/>
  <c r="P147" i="4"/>
  <c r="M147" i="4"/>
  <c r="J147" i="4"/>
  <c r="G147" i="4"/>
  <c r="V146" i="4"/>
  <c r="S146" i="4"/>
  <c r="P146" i="4"/>
  <c r="M146" i="4"/>
  <c r="J146" i="4"/>
  <c r="G146" i="4"/>
  <c r="V145" i="4"/>
  <c r="S145" i="4"/>
  <c r="P145" i="4"/>
  <c r="M145" i="4"/>
  <c r="J145" i="4"/>
  <c r="G145" i="4"/>
  <c r="V144" i="4"/>
  <c r="S144" i="4"/>
  <c r="P144" i="4"/>
  <c r="M144" i="4"/>
  <c r="J144" i="4"/>
  <c r="G144" i="4"/>
  <c r="T142" i="4"/>
  <c r="Q142" i="4"/>
  <c r="N142" i="4"/>
  <c r="K142" i="4"/>
  <c r="H142" i="4"/>
  <c r="E142" i="4"/>
  <c r="V141" i="4"/>
  <c r="S141" i="4"/>
  <c r="P141" i="4"/>
  <c r="M141" i="4"/>
  <c r="J141" i="4"/>
  <c r="G141" i="4"/>
  <c r="V140" i="4"/>
  <c r="S140" i="4"/>
  <c r="P140" i="4"/>
  <c r="M140" i="4"/>
  <c r="J140" i="4"/>
  <c r="G140" i="4"/>
  <c r="T138" i="4"/>
  <c r="Q138" i="4"/>
  <c r="N138" i="4"/>
  <c r="K138" i="4"/>
  <c r="H138" i="4"/>
  <c r="E138" i="4"/>
  <c r="V137" i="4"/>
  <c r="S137" i="4"/>
  <c r="P137" i="4"/>
  <c r="M137" i="4"/>
  <c r="J137" i="4"/>
  <c r="G137" i="4"/>
  <c r="V136" i="4"/>
  <c r="S136" i="4"/>
  <c r="P136" i="4"/>
  <c r="M136" i="4"/>
  <c r="J136" i="4"/>
  <c r="G136" i="4"/>
  <c r="V135" i="4"/>
  <c r="S135" i="4"/>
  <c r="P135" i="4"/>
  <c r="M135" i="4"/>
  <c r="J135" i="4"/>
  <c r="G135" i="4"/>
  <c r="V134" i="4"/>
  <c r="S134" i="4"/>
  <c r="P134" i="4"/>
  <c r="M134" i="4"/>
  <c r="J134" i="4"/>
  <c r="G134" i="4"/>
  <c r="V133" i="4"/>
  <c r="S133" i="4"/>
  <c r="P133" i="4"/>
  <c r="M133" i="4"/>
  <c r="J133" i="4"/>
  <c r="G133" i="4"/>
  <c r="T131" i="4"/>
  <c r="Q131" i="4"/>
  <c r="N131" i="4"/>
  <c r="K131" i="4"/>
  <c r="H131" i="4"/>
  <c r="E131" i="4"/>
  <c r="V130" i="4"/>
  <c r="S130" i="4"/>
  <c r="P130" i="4"/>
  <c r="M130" i="4"/>
  <c r="J130" i="4"/>
  <c r="G130" i="4"/>
  <c r="V129" i="4"/>
  <c r="S129" i="4"/>
  <c r="P129" i="4"/>
  <c r="M129" i="4"/>
  <c r="J129" i="4"/>
  <c r="G129" i="4"/>
  <c r="V128" i="4"/>
  <c r="S128" i="4"/>
  <c r="P128" i="4"/>
  <c r="M128" i="4"/>
  <c r="J128" i="4"/>
  <c r="G128" i="4"/>
  <c r="V127" i="4"/>
  <c r="S127" i="4"/>
  <c r="P127" i="4"/>
  <c r="M127" i="4"/>
  <c r="J127" i="4"/>
  <c r="G127" i="4"/>
  <c r="V126" i="4"/>
  <c r="S126" i="4"/>
  <c r="P126" i="4"/>
  <c r="M126" i="4"/>
  <c r="J126" i="4"/>
  <c r="G126" i="4"/>
  <c r="V125" i="4"/>
  <c r="S125" i="4"/>
  <c r="P125" i="4"/>
  <c r="M125" i="4"/>
  <c r="J125" i="4"/>
  <c r="G125" i="4"/>
  <c r="T123" i="4"/>
  <c r="Q123" i="4"/>
  <c r="N123" i="4"/>
  <c r="K123" i="4"/>
  <c r="H123" i="4"/>
  <c r="E123" i="4"/>
  <c r="V122" i="4"/>
  <c r="S122" i="4"/>
  <c r="P122" i="4"/>
  <c r="M122" i="4"/>
  <c r="J122" i="4"/>
  <c r="G122" i="4"/>
  <c r="V121" i="4"/>
  <c r="S121" i="4"/>
  <c r="P121" i="4"/>
  <c r="M121" i="4"/>
  <c r="J121" i="4"/>
  <c r="G121" i="4"/>
  <c r="V120" i="4"/>
  <c r="S120" i="4"/>
  <c r="P120" i="4"/>
  <c r="M120" i="4"/>
  <c r="J120" i="4"/>
  <c r="G120" i="4"/>
  <c r="V119" i="4"/>
  <c r="S119" i="4"/>
  <c r="P119" i="4"/>
  <c r="M119" i="4"/>
  <c r="J119" i="4"/>
  <c r="G119" i="4"/>
  <c r="V118" i="4"/>
  <c r="S118" i="4"/>
  <c r="P118" i="4"/>
  <c r="M118" i="4"/>
  <c r="J118" i="4"/>
  <c r="G118" i="4"/>
  <c r="V117" i="4"/>
  <c r="S117" i="4"/>
  <c r="P117" i="4"/>
  <c r="M117" i="4"/>
  <c r="J117" i="4"/>
  <c r="G117" i="4"/>
  <c r="T115" i="4"/>
  <c r="Q115" i="4"/>
  <c r="N115" i="4"/>
  <c r="K115" i="4"/>
  <c r="H115" i="4"/>
  <c r="E115" i="4"/>
  <c r="V114" i="4"/>
  <c r="S114" i="4"/>
  <c r="P114" i="4"/>
  <c r="M114" i="4"/>
  <c r="J114" i="4"/>
  <c r="G114" i="4"/>
  <c r="V113" i="4"/>
  <c r="S113" i="4"/>
  <c r="P113" i="4"/>
  <c r="M113" i="4"/>
  <c r="J113" i="4"/>
  <c r="G113" i="4"/>
  <c r="V112" i="4"/>
  <c r="S112" i="4"/>
  <c r="P112" i="4"/>
  <c r="M112" i="4"/>
  <c r="J112" i="4"/>
  <c r="G112" i="4"/>
  <c r="V111" i="4"/>
  <c r="S111" i="4"/>
  <c r="P111" i="4"/>
  <c r="M111" i="4"/>
  <c r="J111" i="4"/>
  <c r="G111" i="4"/>
  <c r="V110" i="4"/>
  <c r="S110" i="4"/>
  <c r="P110" i="4"/>
  <c r="M110" i="4"/>
  <c r="J110" i="4"/>
  <c r="G110" i="4"/>
  <c r="V109" i="4"/>
  <c r="S109" i="4"/>
  <c r="P109" i="4"/>
  <c r="M109" i="4"/>
  <c r="J109" i="4"/>
  <c r="G109" i="4"/>
  <c r="V108" i="4"/>
  <c r="S108" i="4"/>
  <c r="P108" i="4"/>
  <c r="M108" i="4"/>
  <c r="J108" i="4"/>
  <c r="G108" i="4"/>
  <c r="V107" i="4"/>
  <c r="S107" i="4"/>
  <c r="P107" i="4"/>
  <c r="M107" i="4"/>
  <c r="J107" i="4"/>
  <c r="G107" i="4"/>
  <c r="V106" i="4"/>
  <c r="S106" i="4"/>
  <c r="P106" i="4"/>
  <c r="M106" i="4"/>
  <c r="J106" i="4"/>
  <c r="G106" i="4"/>
  <c r="V105" i="4"/>
  <c r="S105" i="4"/>
  <c r="P105" i="4"/>
  <c r="M105" i="4"/>
  <c r="J105" i="4"/>
  <c r="G105" i="4"/>
  <c r="V104" i="4"/>
  <c r="S104" i="4"/>
  <c r="P104" i="4"/>
  <c r="M104" i="4"/>
  <c r="J104" i="4"/>
  <c r="G104" i="4"/>
  <c r="V99" i="4"/>
  <c r="S99" i="4"/>
  <c r="P99" i="4"/>
  <c r="M99" i="4"/>
  <c r="J99" i="4"/>
  <c r="G99" i="4"/>
  <c r="V98" i="4"/>
  <c r="S98" i="4"/>
  <c r="P98" i="4"/>
  <c r="M98" i="4"/>
  <c r="J98" i="4"/>
  <c r="G98" i="4"/>
  <c r="T97" i="4"/>
  <c r="Q97" i="4"/>
  <c r="N97" i="4"/>
  <c r="K97" i="4"/>
  <c r="H97" i="4"/>
  <c r="E97" i="4"/>
  <c r="V96" i="4"/>
  <c r="S96" i="4"/>
  <c r="P96" i="4"/>
  <c r="M96" i="4"/>
  <c r="J96" i="4"/>
  <c r="G96" i="4"/>
  <c r="V95" i="4"/>
  <c r="S95" i="4"/>
  <c r="P95" i="4"/>
  <c r="M95" i="4"/>
  <c r="J95" i="4"/>
  <c r="G95" i="4"/>
  <c r="V94" i="4"/>
  <c r="S94" i="4"/>
  <c r="P94" i="4"/>
  <c r="M94" i="4"/>
  <c r="J94" i="4"/>
  <c r="G94" i="4"/>
  <c r="T93" i="4"/>
  <c r="Q93" i="4"/>
  <c r="N93" i="4"/>
  <c r="K93" i="4"/>
  <c r="H93" i="4"/>
  <c r="E93" i="4"/>
  <c r="V92" i="4"/>
  <c r="S92" i="4"/>
  <c r="P92" i="4"/>
  <c r="M92" i="4"/>
  <c r="J92" i="4"/>
  <c r="G92" i="4"/>
  <c r="V91" i="4"/>
  <c r="S91" i="4"/>
  <c r="P91" i="4"/>
  <c r="M91" i="4"/>
  <c r="J91" i="4"/>
  <c r="G91" i="4"/>
  <c r="V90" i="4"/>
  <c r="S90" i="4"/>
  <c r="P90" i="4"/>
  <c r="M90" i="4"/>
  <c r="J90" i="4"/>
  <c r="G90" i="4"/>
  <c r="T89" i="4"/>
  <c r="Q89" i="4"/>
  <c r="N89" i="4"/>
  <c r="K89" i="4"/>
  <c r="H89" i="4"/>
  <c r="E89" i="4"/>
  <c r="V86" i="4"/>
  <c r="S86" i="4"/>
  <c r="P86" i="4"/>
  <c r="M86" i="4"/>
  <c r="J86" i="4"/>
  <c r="G86" i="4"/>
  <c r="V85" i="4"/>
  <c r="S85" i="4"/>
  <c r="P85" i="4"/>
  <c r="M85" i="4"/>
  <c r="J85" i="4"/>
  <c r="G85" i="4"/>
  <c r="V84" i="4"/>
  <c r="S84" i="4"/>
  <c r="P84" i="4"/>
  <c r="M84" i="4"/>
  <c r="J84" i="4"/>
  <c r="G84" i="4"/>
  <c r="T83" i="4"/>
  <c r="Q83" i="4"/>
  <c r="N83" i="4"/>
  <c r="K83" i="4"/>
  <c r="H83" i="4"/>
  <c r="E83" i="4"/>
  <c r="V82" i="4"/>
  <c r="S82" i="4"/>
  <c r="P82" i="4"/>
  <c r="M82" i="4"/>
  <c r="J82" i="4"/>
  <c r="G82" i="4"/>
  <c r="V81" i="4"/>
  <c r="S81" i="4"/>
  <c r="P81" i="4"/>
  <c r="M81" i="4"/>
  <c r="J81" i="4"/>
  <c r="G81" i="4"/>
  <c r="V80" i="4"/>
  <c r="S80" i="4"/>
  <c r="P80" i="4"/>
  <c r="M80" i="4"/>
  <c r="M79" i="4" s="1"/>
  <c r="J80" i="4"/>
  <c r="G80" i="4"/>
  <c r="T79" i="4"/>
  <c r="Q79" i="4"/>
  <c r="N79" i="4"/>
  <c r="K79" i="4"/>
  <c r="H79" i="4"/>
  <c r="E79" i="4"/>
  <c r="V78" i="4"/>
  <c r="S78" i="4"/>
  <c r="P78" i="4"/>
  <c r="M78" i="4"/>
  <c r="J78" i="4"/>
  <c r="G78" i="4"/>
  <c r="V77" i="4"/>
  <c r="S77" i="4"/>
  <c r="P77" i="4"/>
  <c r="M77" i="4"/>
  <c r="J77" i="4"/>
  <c r="G77" i="4"/>
  <c r="V76" i="4"/>
  <c r="S76" i="4"/>
  <c r="P76" i="4"/>
  <c r="M76" i="4"/>
  <c r="J76" i="4"/>
  <c r="G76" i="4"/>
  <c r="T75" i="4"/>
  <c r="Q75" i="4"/>
  <c r="N75" i="4"/>
  <c r="K75" i="4"/>
  <c r="H75" i="4"/>
  <c r="E75" i="4"/>
  <c r="V72" i="4"/>
  <c r="S72" i="4"/>
  <c r="P72" i="4"/>
  <c r="M72" i="4"/>
  <c r="J72" i="4"/>
  <c r="G72" i="4"/>
  <c r="V71" i="4"/>
  <c r="S71" i="4"/>
  <c r="P71" i="4"/>
  <c r="M71" i="4"/>
  <c r="J71" i="4"/>
  <c r="G71" i="4"/>
  <c r="V70" i="4"/>
  <c r="S70" i="4"/>
  <c r="P70" i="4"/>
  <c r="M70" i="4"/>
  <c r="J70" i="4"/>
  <c r="G70" i="4"/>
  <c r="T69" i="4"/>
  <c r="Q69" i="4"/>
  <c r="N69" i="4"/>
  <c r="K69" i="4"/>
  <c r="H69" i="4"/>
  <c r="E69" i="4"/>
  <c r="V68" i="4"/>
  <c r="S68" i="4"/>
  <c r="P68" i="4"/>
  <c r="M68" i="4"/>
  <c r="J68" i="4"/>
  <c r="G68" i="4"/>
  <c r="V67" i="4"/>
  <c r="S67" i="4"/>
  <c r="P67" i="4"/>
  <c r="M67" i="4"/>
  <c r="J67" i="4"/>
  <c r="G67" i="4"/>
  <c r="V66" i="4"/>
  <c r="S66" i="4"/>
  <c r="P66" i="4"/>
  <c r="M66" i="4"/>
  <c r="J66" i="4"/>
  <c r="G66" i="4"/>
  <c r="T65" i="4"/>
  <c r="Q65" i="4"/>
  <c r="N65" i="4"/>
  <c r="K65" i="4"/>
  <c r="H65" i="4"/>
  <c r="E65" i="4"/>
  <c r="V64" i="4"/>
  <c r="S64" i="4"/>
  <c r="P64" i="4"/>
  <c r="M64" i="4"/>
  <c r="J64" i="4"/>
  <c r="G64" i="4"/>
  <c r="V63" i="4"/>
  <c r="S63" i="4"/>
  <c r="P63" i="4"/>
  <c r="M63" i="4"/>
  <c r="J63" i="4"/>
  <c r="G63" i="4"/>
  <c r="V62" i="4"/>
  <c r="S62" i="4"/>
  <c r="P62" i="4"/>
  <c r="M62" i="4"/>
  <c r="J62" i="4"/>
  <c r="G62" i="4"/>
  <c r="T61" i="4"/>
  <c r="Q61" i="4"/>
  <c r="N61" i="4"/>
  <c r="K61" i="4"/>
  <c r="H61" i="4"/>
  <c r="E61" i="4"/>
  <c r="V60" i="4"/>
  <c r="S60" i="4"/>
  <c r="P60" i="4"/>
  <c r="M60" i="4"/>
  <c r="J60" i="4"/>
  <c r="G60" i="4"/>
  <c r="V59" i="4"/>
  <c r="S59" i="4"/>
  <c r="P59" i="4"/>
  <c r="M59" i="4"/>
  <c r="J59" i="4"/>
  <c r="G59" i="4"/>
  <c r="V58" i="4"/>
  <c r="S58" i="4"/>
  <c r="P58" i="4"/>
  <c r="M58" i="4"/>
  <c r="J58" i="4"/>
  <c r="G58" i="4"/>
  <c r="T57" i="4"/>
  <c r="Q57" i="4"/>
  <c r="N57" i="4"/>
  <c r="K57" i="4"/>
  <c r="H57" i="4"/>
  <c r="E57" i="4"/>
  <c r="V56" i="4"/>
  <c r="S56" i="4"/>
  <c r="P56" i="4"/>
  <c r="M56" i="4"/>
  <c r="J56" i="4"/>
  <c r="G56" i="4"/>
  <c r="V55" i="4"/>
  <c r="S55" i="4"/>
  <c r="P55" i="4"/>
  <c r="M55" i="4"/>
  <c r="J55" i="4"/>
  <c r="G55" i="4"/>
  <c r="V54" i="4"/>
  <c r="S54" i="4"/>
  <c r="P54" i="4"/>
  <c r="M54" i="4"/>
  <c r="J54" i="4"/>
  <c r="G54" i="4"/>
  <c r="T53" i="4"/>
  <c r="Q53" i="4"/>
  <c r="N53" i="4"/>
  <c r="K53" i="4"/>
  <c r="H53" i="4"/>
  <c r="E53" i="4"/>
  <c r="V50" i="4"/>
  <c r="S50" i="4"/>
  <c r="P50" i="4"/>
  <c r="M50" i="4"/>
  <c r="V49" i="4"/>
  <c r="S49" i="4"/>
  <c r="P49" i="4"/>
  <c r="M49" i="4"/>
  <c r="T48" i="4"/>
  <c r="Q48" i="4"/>
  <c r="N48" i="4"/>
  <c r="K48" i="4"/>
  <c r="V47" i="4"/>
  <c r="S47" i="4"/>
  <c r="P47" i="4"/>
  <c r="M47" i="4"/>
  <c r="J47" i="4"/>
  <c r="G47" i="4"/>
  <c r="V46" i="4"/>
  <c r="S46" i="4"/>
  <c r="P46" i="4"/>
  <c r="M46" i="4"/>
  <c r="J46" i="4"/>
  <c r="G46" i="4"/>
  <c r="T45" i="4"/>
  <c r="Q45" i="4"/>
  <c r="N45" i="4"/>
  <c r="K45" i="4"/>
  <c r="H45" i="4"/>
  <c r="H51" i="4" s="1"/>
  <c r="E45" i="4"/>
  <c r="E51" i="4" s="1"/>
  <c r="V42" i="4"/>
  <c r="S42" i="4"/>
  <c r="P42" i="4"/>
  <c r="M42" i="4"/>
  <c r="J42" i="4"/>
  <c r="G42" i="4"/>
  <c r="V41" i="4"/>
  <c r="S41" i="4"/>
  <c r="P41" i="4"/>
  <c r="M41" i="4"/>
  <c r="J41" i="4"/>
  <c r="G41" i="4"/>
  <c r="V40" i="4"/>
  <c r="S40" i="4"/>
  <c r="P40" i="4"/>
  <c r="M40" i="4"/>
  <c r="J40" i="4"/>
  <c r="G40" i="4"/>
  <c r="T39" i="4"/>
  <c r="Q39" i="4"/>
  <c r="N39" i="4"/>
  <c r="K39" i="4"/>
  <c r="H39" i="4"/>
  <c r="E39" i="4"/>
  <c r="V38" i="4"/>
  <c r="S38" i="4"/>
  <c r="P38" i="4"/>
  <c r="M38" i="4"/>
  <c r="J38" i="4"/>
  <c r="G38" i="4"/>
  <c r="V37" i="4"/>
  <c r="S37" i="4"/>
  <c r="P37" i="4"/>
  <c r="M37" i="4"/>
  <c r="J37" i="4"/>
  <c r="G37" i="4"/>
  <c r="V36" i="4"/>
  <c r="S36" i="4"/>
  <c r="P36" i="4"/>
  <c r="M36" i="4"/>
  <c r="J36" i="4"/>
  <c r="G36" i="4"/>
  <c r="T35" i="4"/>
  <c r="Q35" i="4"/>
  <c r="N35" i="4"/>
  <c r="K35" i="4"/>
  <c r="H35" i="4"/>
  <c r="E35" i="4"/>
  <c r="V34" i="4"/>
  <c r="S34" i="4"/>
  <c r="P34" i="4"/>
  <c r="M34" i="4"/>
  <c r="J34" i="4"/>
  <c r="G34" i="4"/>
  <c r="V33" i="4"/>
  <c r="S33" i="4"/>
  <c r="P33" i="4"/>
  <c r="M33" i="4"/>
  <c r="J33" i="4"/>
  <c r="G33" i="4"/>
  <c r="V32" i="4"/>
  <c r="S32" i="4"/>
  <c r="P32" i="4"/>
  <c r="M32" i="4"/>
  <c r="J32" i="4"/>
  <c r="G32" i="4"/>
  <c r="T31" i="4"/>
  <c r="Q31" i="4"/>
  <c r="N31" i="4"/>
  <c r="K31" i="4"/>
  <c r="H31" i="4"/>
  <c r="E31" i="4"/>
  <c r="V28" i="4"/>
  <c r="S28" i="4"/>
  <c r="P28" i="4"/>
  <c r="M28" i="4"/>
  <c r="J28" i="4"/>
  <c r="G28" i="4"/>
  <c r="V27" i="4"/>
  <c r="S27" i="4"/>
  <c r="P27" i="4"/>
  <c r="M27" i="4"/>
  <c r="J27" i="4"/>
  <c r="G27" i="4"/>
  <c r="V26" i="4"/>
  <c r="S26" i="4"/>
  <c r="P26" i="4"/>
  <c r="M26" i="4"/>
  <c r="J26" i="4"/>
  <c r="G26" i="4"/>
  <c r="T25" i="4"/>
  <c r="Q25" i="4"/>
  <c r="N25" i="4"/>
  <c r="K25" i="4"/>
  <c r="H25" i="4"/>
  <c r="E25" i="4"/>
  <c r="V20" i="4"/>
  <c r="S20" i="4"/>
  <c r="P20" i="4"/>
  <c r="M20" i="4"/>
  <c r="J20" i="4"/>
  <c r="G20" i="4"/>
  <c r="T19" i="4"/>
  <c r="Q19" i="4"/>
  <c r="N19" i="4"/>
  <c r="K19" i="4"/>
  <c r="H19" i="4"/>
  <c r="E19" i="4"/>
  <c r="V18" i="4"/>
  <c r="S18" i="4"/>
  <c r="P18" i="4"/>
  <c r="M18" i="4"/>
  <c r="J18" i="4"/>
  <c r="G18" i="4"/>
  <c r="V17" i="4"/>
  <c r="S17" i="4"/>
  <c r="P17" i="4"/>
  <c r="M17" i="4"/>
  <c r="J17" i="4"/>
  <c r="G17" i="4"/>
  <c r="V16" i="4"/>
  <c r="S16" i="4"/>
  <c r="P16" i="4"/>
  <c r="M16" i="4"/>
  <c r="J16" i="4"/>
  <c r="G16" i="4"/>
  <c r="T15" i="4"/>
  <c r="Q15" i="4"/>
  <c r="N15" i="4"/>
  <c r="K15" i="4"/>
  <c r="H15" i="4"/>
  <c r="E15" i="4"/>
  <c r="V14" i="4"/>
  <c r="S14" i="4"/>
  <c r="P14" i="4"/>
  <c r="M14" i="4"/>
  <c r="J14" i="4"/>
  <c r="G14" i="4"/>
  <c r="T13" i="4"/>
  <c r="Q13" i="4"/>
  <c r="N13" i="4"/>
  <c r="K13" i="4"/>
  <c r="H13" i="4"/>
  <c r="E13" i="4"/>
  <c r="A5" i="4"/>
  <c r="A4" i="4"/>
  <c r="A3" i="4"/>
  <c r="A2" i="4"/>
  <c r="S48" i="4" l="1"/>
  <c r="S25" i="4"/>
  <c r="G142" i="4"/>
  <c r="W152" i="4"/>
  <c r="S155" i="4"/>
  <c r="G155" i="4"/>
  <c r="X121" i="4"/>
  <c r="X154" i="4"/>
  <c r="X166" i="4"/>
  <c r="S75" i="4"/>
  <c r="P83" i="4"/>
  <c r="X36" i="4"/>
  <c r="V53" i="4"/>
  <c r="J61" i="4"/>
  <c r="X70" i="4"/>
  <c r="S79" i="4"/>
  <c r="W127" i="4"/>
  <c r="W134" i="4"/>
  <c r="W37" i="4"/>
  <c r="M65" i="4"/>
  <c r="X112" i="4"/>
  <c r="P79" i="4"/>
  <c r="P35" i="4"/>
  <c r="P61" i="4"/>
  <c r="X71" i="4"/>
  <c r="M83" i="4"/>
  <c r="M89" i="4"/>
  <c r="S93" i="4"/>
  <c r="M97" i="4"/>
  <c r="W104" i="4"/>
  <c r="W108" i="4"/>
  <c r="W172" i="4"/>
  <c r="W78" i="4"/>
  <c r="W33" i="4"/>
  <c r="X163" i="4"/>
  <c r="W58" i="4"/>
  <c r="M131" i="4"/>
  <c r="W140" i="4"/>
  <c r="X144" i="4"/>
  <c r="X151" i="4"/>
  <c r="W173" i="4"/>
  <c r="J53" i="4"/>
  <c r="X175" i="4"/>
  <c r="W49" i="4"/>
  <c r="Y49" i="4" s="1"/>
  <c r="Z49" i="4" s="1"/>
  <c r="W84" i="4"/>
  <c r="W109" i="4"/>
  <c r="W146" i="4"/>
  <c r="M19" i="4"/>
  <c r="K24" i="4" s="1"/>
  <c r="M24" i="4" s="1"/>
  <c r="H43" i="4"/>
  <c r="P39" i="4"/>
  <c r="X49" i="4"/>
  <c r="X84" i="4"/>
  <c r="J89" i="4"/>
  <c r="X94" i="4"/>
  <c r="X107" i="4"/>
  <c r="W122" i="4"/>
  <c r="X17" i="4"/>
  <c r="W27" i="4"/>
  <c r="Q51" i="4"/>
  <c r="W50" i="4"/>
  <c r="W80" i="4"/>
  <c r="J97" i="4"/>
  <c r="M13" i="4"/>
  <c r="K22" i="4" s="1"/>
  <c r="X28" i="4"/>
  <c r="K43" i="4"/>
  <c r="X50" i="4"/>
  <c r="K73" i="4"/>
  <c r="X110" i="4"/>
  <c r="X111" i="4"/>
  <c r="X126" i="4"/>
  <c r="X127" i="4"/>
  <c r="W154" i="4"/>
  <c r="N176" i="4"/>
  <c r="X167" i="4"/>
  <c r="W166" i="4"/>
  <c r="G57" i="4"/>
  <c r="W121" i="4"/>
  <c r="X174" i="4"/>
  <c r="Y174" i="4" s="1"/>
  <c r="Z174" i="4" s="1"/>
  <c r="V142" i="4"/>
  <c r="W163" i="4"/>
  <c r="Y163" i="4" s="1"/>
  <c r="Z163" i="4" s="1"/>
  <c r="W165" i="4"/>
  <c r="S13" i="4"/>
  <c r="Q22" i="4" s="1"/>
  <c r="W18" i="4"/>
  <c r="P25" i="4"/>
  <c r="V25" i="4"/>
  <c r="W32" i="4"/>
  <c r="S45" i="4"/>
  <c r="S51" i="4" s="1"/>
  <c r="G65" i="4"/>
  <c r="S97" i="4"/>
  <c r="X117" i="4"/>
  <c r="X165" i="4"/>
  <c r="X171" i="4"/>
  <c r="X34" i="4"/>
  <c r="X78" i="4"/>
  <c r="P89" i="4"/>
  <c r="P97" i="4"/>
  <c r="W118" i="4"/>
  <c r="V15" i="4"/>
  <c r="T23" i="4" s="1"/>
  <c r="V23" i="4" s="1"/>
  <c r="J15" i="4"/>
  <c r="H23" i="4" s="1"/>
  <c r="J23" i="4" s="1"/>
  <c r="X32" i="4"/>
  <c r="X41" i="4"/>
  <c r="X42" i="4"/>
  <c r="V48" i="4"/>
  <c r="X63" i="4"/>
  <c r="X66" i="4"/>
  <c r="V75" i="4"/>
  <c r="W112" i="4"/>
  <c r="W128" i="4"/>
  <c r="S138" i="4"/>
  <c r="X136" i="4"/>
  <c r="X137" i="4"/>
  <c r="W157" i="4"/>
  <c r="W158" i="4"/>
  <c r="W168" i="4"/>
  <c r="M35" i="4"/>
  <c r="X47" i="4"/>
  <c r="J69" i="4"/>
  <c r="X85" i="4"/>
  <c r="P93" i="4"/>
  <c r="W17" i="4"/>
  <c r="M31" i="4"/>
  <c r="X37" i="4"/>
  <c r="M39" i="4"/>
  <c r="W41" i="4"/>
  <c r="N51" i="4"/>
  <c r="M61" i="4"/>
  <c r="W63" i="4"/>
  <c r="M75" i="4"/>
  <c r="W95" i="4"/>
  <c r="X130" i="4"/>
  <c r="V138" i="4"/>
  <c r="J155" i="4"/>
  <c r="P160" i="4"/>
  <c r="V160" i="4"/>
  <c r="W20" i="4"/>
  <c r="J35" i="4"/>
  <c r="P45" i="4"/>
  <c r="X80" i="4"/>
  <c r="M115" i="4"/>
  <c r="X114" i="4"/>
  <c r="X40" i="4"/>
  <c r="P48" i="4"/>
  <c r="P51" i="4" s="1"/>
  <c r="X56" i="4"/>
  <c r="H73" i="4"/>
  <c r="X62" i="4"/>
  <c r="X77" i="4"/>
  <c r="X106" i="4"/>
  <c r="X146" i="4"/>
  <c r="W156" i="4"/>
  <c r="Y156" i="4" s="1"/>
  <c r="Z156" i="4" s="1"/>
  <c r="S160" i="4"/>
  <c r="W162" i="4"/>
  <c r="G164" i="4"/>
  <c r="X169" i="4"/>
  <c r="N73" i="4"/>
  <c r="K102" i="4"/>
  <c r="V45" i="4"/>
  <c r="V31" i="4"/>
  <c r="T73" i="4"/>
  <c r="X96" i="4"/>
  <c r="J160" i="4"/>
  <c r="J25" i="4"/>
  <c r="G53" i="4"/>
  <c r="W67" i="4"/>
  <c r="V79" i="4"/>
  <c r="G83" i="4"/>
  <c r="J93" i="4"/>
  <c r="S123" i="4"/>
  <c r="P131" i="4"/>
  <c r="X133" i="4"/>
  <c r="M15" i="4"/>
  <c r="K23" i="4" s="1"/>
  <c r="M23" i="4" s="1"/>
  <c r="V69" i="4"/>
  <c r="W72" i="4"/>
  <c r="P75" i="4"/>
  <c r="W82" i="4"/>
  <c r="J83" i="4"/>
  <c r="X91" i="4"/>
  <c r="M93" i="4"/>
  <c r="W96" i="4"/>
  <c r="X109" i="4"/>
  <c r="W120" i="4"/>
  <c r="V148" i="4"/>
  <c r="M160" i="4"/>
  <c r="S164" i="4"/>
  <c r="X173" i="4"/>
  <c r="P31" i="4"/>
  <c r="V164" i="4"/>
  <c r="W34" i="4"/>
  <c r="K51" i="4"/>
  <c r="W70" i="4"/>
  <c r="X82" i="4"/>
  <c r="W90" i="4"/>
  <c r="X104" i="4"/>
  <c r="W107" i="4"/>
  <c r="X120" i="4"/>
  <c r="M138" i="4"/>
  <c r="H176" i="4"/>
  <c r="P164" i="4"/>
  <c r="W171" i="4"/>
  <c r="G19" i="4"/>
  <c r="E24" i="4" s="1"/>
  <c r="G24" i="4" s="1"/>
  <c r="G31" i="4"/>
  <c r="W38" i="4"/>
  <c r="T43" i="4"/>
  <c r="M48" i="4"/>
  <c r="G79" i="4"/>
  <c r="W81" i="4"/>
  <c r="X90" i="4"/>
  <c r="N102" i="4"/>
  <c r="V93" i="4"/>
  <c r="W113" i="4"/>
  <c r="W119" i="4"/>
  <c r="J150" i="4"/>
  <c r="X156" i="4"/>
  <c r="K176" i="4"/>
  <c r="W167" i="4"/>
  <c r="W170" i="4"/>
  <c r="M25" i="4"/>
  <c r="Q73" i="4"/>
  <c r="V19" i="4"/>
  <c r="T24" i="4" s="1"/>
  <c r="V24" i="4" s="1"/>
  <c r="X99" i="4"/>
  <c r="W151" i="4"/>
  <c r="Y151" i="4" s="1"/>
  <c r="Z151" i="4" s="1"/>
  <c r="W28" i="4"/>
  <c r="W59" i="4"/>
  <c r="E73" i="4"/>
  <c r="W77" i="4"/>
  <c r="G89" i="4"/>
  <c r="H102" i="4"/>
  <c r="V97" i="4"/>
  <c r="X108" i="4"/>
  <c r="W111" i="4"/>
  <c r="X113" i="4"/>
  <c r="X119" i="4"/>
  <c r="X128" i="4"/>
  <c r="W137" i="4"/>
  <c r="M142" i="4"/>
  <c r="W145" i="4"/>
  <c r="M150" i="4"/>
  <c r="W169" i="4"/>
  <c r="X170" i="4"/>
  <c r="W175" i="4"/>
  <c r="Y175" i="4" s="1"/>
  <c r="Z175" i="4" s="1"/>
  <c r="S19" i="4"/>
  <c r="Q24" i="4" s="1"/>
  <c r="S24" i="4" s="1"/>
  <c r="X59" i="4"/>
  <c r="P57" i="4"/>
  <c r="V150" i="4"/>
  <c r="X152" i="4"/>
  <c r="X14" i="4"/>
  <c r="V13" i="4"/>
  <c r="W42" i="4"/>
  <c r="S39" i="4"/>
  <c r="G45" i="4"/>
  <c r="G51" i="4" s="1"/>
  <c r="X135" i="4"/>
  <c r="J138" i="4"/>
  <c r="W62" i="4"/>
  <c r="G61" i="4"/>
  <c r="X16" i="4"/>
  <c r="P15" i="4"/>
  <c r="N23" i="4" s="1"/>
  <c r="P23" i="4" s="1"/>
  <c r="X18" i="4"/>
  <c r="P19" i="4"/>
  <c r="N24" i="4" s="1"/>
  <c r="P24" i="4" s="1"/>
  <c r="X46" i="4"/>
  <c r="J45" i="4"/>
  <c r="J51" i="4" s="1"/>
  <c r="S61" i="4"/>
  <c r="W64" i="4"/>
  <c r="X81" i="4"/>
  <c r="J79" i="4"/>
  <c r="S150" i="4"/>
  <c r="W153" i="4"/>
  <c r="M45" i="4"/>
  <c r="W46" i="4"/>
  <c r="P53" i="4"/>
  <c r="X54" i="4"/>
  <c r="X64" i="4"/>
  <c r="V61" i="4"/>
  <c r="G35" i="4"/>
  <c r="W36" i="4"/>
  <c r="S53" i="4"/>
  <c r="W54" i="4"/>
  <c r="V39" i="4"/>
  <c r="G15" i="4"/>
  <c r="E23" i="4" s="1"/>
  <c r="G23" i="4" s="1"/>
  <c r="N43" i="4"/>
  <c r="V57" i="4"/>
  <c r="X58" i="4"/>
  <c r="V155" i="4"/>
  <c r="X157" i="4"/>
  <c r="J13" i="4"/>
  <c r="W14" i="4"/>
  <c r="G138" i="4"/>
  <c r="W133" i="4"/>
  <c r="X20" i="4"/>
  <c r="G13" i="4"/>
  <c r="S35" i="4"/>
  <c r="M53" i="4"/>
  <c r="W55" i="4"/>
  <c r="G123" i="4"/>
  <c r="W117" i="4"/>
  <c r="S15" i="4"/>
  <c r="Q23" i="4" s="1"/>
  <c r="S23" i="4" s="1"/>
  <c r="W16" i="4"/>
  <c r="G25" i="4"/>
  <c r="W26" i="4"/>
  <c r="S83" i="4"/>
  <c r="W85" i="4"/>
  <c r="P13" i="4"/>
  <c r="J19" i="4"/>
  <c r="H24" i="4" s="1"/>
  <c r="J24" i="4" s="1"/>
  <c r="X26" i="4"/>
  <c r="W40" i="4"/>
  <c r="G39" i="4"/>
  <c r="W60" i="4"/>
  <c r="M57" i="4"/>
  <c r="S89" i="4"/>
  <c r="W91" i="4"/>
  <c r="S142" i="4"/>
  <c r="Q43" i="4"/>
  <c r="J39" i="4"/>
  <c r="W47" i="4"/>
  <c r="X55" i="4"/>
  <c r="S57" i="4"/>
  <c r="X60" i="4"/>
  <c r="X68" i="4"/>
  <c r="X98" i="4"/>
  <c r="J115" i="4"/>
  <c r="W135" i="4"/>
  <c r="X140" i="4"/>
  <c r="P148" i="4"/>
  <c r="X72" i="4"/>
  <c r="P69" i="4"/>
  <c r="X27" i="4"/>
  <c r="X33" i="4"/>
  <c r="E43" i="4"/>
  <c r="S65" i="4"/>
  <c r="S69" i="4"/>
  <c r="S131" i="4"/>
  <c r="M148" i="4"/>
  <c r="J164" i="4"/>
  <c r="X67" i="4"/>
  <c r="P65" i="4"/>
  <c r="Q102" i="4"/>
  <c r="X38" i="4"/>
  <c r="T51" i="4"/>
  <c r="J57" i="4"/>
  <c r="V65" i="4"/>
  <c r="G69" i="4"/>
  <c r="W76" i="4"/>
  <c r="G75" i="4"/>
  <c r="G93" i="4"/>
  <c r="W94" i="4"/>
  <c r="X95" i="4"/>
  <c r="W105" i="4"/>
  <c r="V131" i="4"/>
  <c r="W136" i="4"/>
  <c r="X158" i="4"/>
  <c r="P155" i="4"/>
  <c r="G150" i="4"/>
  <c r="J31" i="4"/>
  <c r="S31" i="4"/>
  <c r="V35" i="4"/>
  <c r="W56" i="4"/>
  <c r="W66" i="4"/>
  <c r="W71" i="4"/>
  <c r="X76" i="4"/>
  <c r="J75" i="4"/>
  <c r="W98" i="4"/>
  <c r="X105" i="4"/>
  <c r="V123" i="4"/>
  <c r="P142" i="4"/>
  <c r="X147" i="4"/>
  <c r="V83" i="4"/>
  <c r="V89" i="4"/>
  <c r="W99" i="4"/>
  <c r="W106" i="4"/>
  <c r="W110" i="4"/>
  <c r="W114" i="4"/>
  <c r="X118" i="4"/>
  <c r="X122" i="4"/>
  <c r="J131" i="4"/>
  <c r="X125" i="4"/>
  <c r="X129" i="4"/>
  <c r="J148" i="4"/>
  <c r="W147" i="4"/>
  <c r="G148" i="4"/>
  <c r="X153" i="4"/>
  <c r="E176" i="4"/>
  <c r="T176" i="4"/>
  <c r="W86" i="4"/>
  <c r="W92" i="4"/>
  <c r="X161" i="4"/>
  <c r="M164" i="4"/>
  <c r="J65" i="4"/>
  <c r="M69" i="4"/>
  <c r="X86" i="4"/>
  <c r="X92" i="4"/>
  <c r="E102" i="4"/>
  <c r="T102" i="4"/>
  <c r="S115" i="4"/>
  <c r="P115" i="4"/>
  <c r="W126" i="4"/>
  <c r="W130" i="4"/>
  <c r="Y130" i="4" s="1"/>
  <c r="Z130" i="4" s="1"/>
  <c r="P138" i="4"/>
  <c r="X134" i="4"/>
  <c r="W141" i="4"/>
  <c r="S148" i="4"/>
  <c r="P150" i="4"/>
  <c r="W159" i="4"/>
  <c r="G160" i="4"/>
  <c r="Q176" i="4"/>
  <c r="W68" i="4"/>
  <c r="G97" i="4"/>
  <c r="V115" i="4"/>
  <c r="P123" i="4"/>
  <c r="M123" i="4"/>
  <c r="J123" i="4"/>
  <c r="W125" i="4"/>
  <c r="W129" i="4"/>
  <c r="X141" i="4"/>
  <c r="J142" i="4"/>
  <c r="W144" i="4"/>
  <c r="X145" i="4"/>
  <c r="M155" i="4"/>
  <c r="X159" i="4"/>
  <c r="W161" i="4"/>
  <c r="X162" i="4"/>
  <c r="X168" i="4"/>
  <c r="X172" i="4"/>
  <c r="G115" i="4"/>
  <c r="G131" i="4"/>
  <c r="P87" i="4" l="1"/>
  <c r="Y37" i="4"/>
  <c r="Z37" i="4" s="1"/>
  <c r="Y84" i="4"/>
  <c r="Z84" i="4" s="1"/>
  <c r="Y122" i="4"/>
  <c r="Z122" i="4" s="1"/>
  <c r="Y136" i="4"/>
  <c r="Z136" i="4" s="1"/>
  <c r="Y41" i="4"/>
  <c r="Z41" i="4" s="1"/>
  <c r="X83" i="4"/>
  <c r="Y70" i="4"/>
  <c r="Z70" i="4" s="1"/>
  <c r="Y63" i="4"/>
  <c r="Z63" i="4" s="1"/>
  <c r="X65" i="4"/>
  <c r="Y121" i="4"/>
  <c r="Z121" i="4" s="1"/>
  <c r="Y80" i="4"/>
  <c r="Z80" i="4" s="1"/>
  <c r="Y173" i="4"/>
  <c r="Z173" i="4" s="1"/>
  <c r="Y90" i="4"/>
  <c r="Z90" i="4" s="1"/>
  <c r="X48" i="4"/>
  <c r="Y56" i="4"/>
  <c r="Z56" i="4" s="1"/>
  <c r="S87" i="4"/>
  <c r="M102" i="4"/>
  <c r="Y112" i="4"/>
  <c r="Z112" i="4" s="1"/>
  <c r="Y154" i="4"/>
  <c r="Z154" i="4" s="1"/>
  <c r="Y111" i="4"/>
  <c r="Z111" i="4" s="1"/>
  <c r="Y172" i="4"/>
  <c r="Z172" i="4" s="1"/>
  <c r="Y108" i="4"/>
  <c r="Z108" i="4" s="1"/>
  <c r="P102" i="4"/>
  <c r="Y71" i="4"/>
  <c r="Z71" i="4" s="1"/>
  <c r="Y47" i="4"/>
  <c r="Z47" i="4" s="1"/>
  <c r="Y18" i="4"/>
  <c r="Z18" i="4" s="1"/>
  <c r="Y171" i="4"/>
  <c r="Z171" i="4" s="1"/>
  <c r="Y78" i="4"/>
  <c r="Z78" i="4" s="1"/>
  <c r="Y166" i="4"/>
  <c r="Z166" i="4" s="1"/>
  <c r="Y129" i="4"/>
  <c r="Z129" i="4" s="1"/>
  <c r="M73" i="4"/>
  <c r="Y137" i="4"/>
  <c r="Z137" i="4" s="1"/>
  <c r="Y118" i="4"/>
  <c r="Z118" i="4" s="1"/>
  <c r="Y33" i="4"/>
  <c r="Z33" i="4" s="1"/>
  <c r="Y126" i="4"/>
  <c r="Z126" i="4" s="1"/>
  <c r="Y91" i="4"/>
  <c r="Z91" i="4" s="1"/>
  <c r="Y128" i="4"/>
  <c r="Z128" i="4" s="1"/>
  <c r="M51" i="4"/>
  <c r="Y109" i="4"/>
  <c r="Z109" i="4" s="1"/>
  <c r="Y158" i="4"/>
  <c r="Z158" i="4" s="1"/>
  <c r="Y145" i="4"/>
  <c r="Z145" i="4" s="1"/>
  <c r="Y85" i="4"/>
  <c r="Z85" i="4" s="1"/>
  <c r="Y146" i="4"/>
  <c r="Z146" i="4" s="1"/>
  <c r="M87" i="4"/>
  <c r="Y17" i="4"/>
  <c r="Z17" i="4" s="1"/>
  <c r="Y127" i="4"/>
  <c r="Z127" i="4" s="1"/>
  <c r="V43" i="4"/>
  <c r="Y72" i="4"/>
  <c r="Z72" i="4" s="1"/>
  <c r="X23" i="4"/>
  <c r="Y28" i="4"/>
  <c r="Z28" i="4" s="1"/>
  <c r="W19" i="4"/>
  <c r="Y165" i="4"/>
  <c r="Z165" i="4" s="1"/>
  <c r="Y157" i="4"/>
  <c r="Z157" i="4" s="1"/>
  <c r="Y106" i="4"/>
  <c r="Z106" i="4" s="1"/>
  <c r="J87" i="4"/>
  <c r="W57" i="4"/>
  <c r="Y119" i="4"/>
  <c r="Z119" i="4" s="1"/>
  <c r="Y96" i="4"/>
  <c r="Z96" i="4" s="1"/>
  <c r="V51" i="4"/>
  <c r="X39" i="4"/>
  <c r="Y81" i="4"/>
  <c r="Z81" i="4" s="1"/>
  <c r="W155" i="4"/>
  <c r="V102" i="4"/>
  <c r="W79" i="4"/>
  <c r="Y107" i="4"/>
  <c r="Z107" i="4" s="1"/>
  <c r="P43" i="4"/>
  <c r="S176" i="4"/>
  <c r="X79" i="4"/>
  <c r="Y79" i="4" s="1"/>
  <c r="Z79" i="4" s="1"/>
  <c r="W31" i="4"/>
  <c r="Y58" i="4"/>
  <c r="Z58" i="4" s="1"/>
  <c r="Y104" i="4"/>
  <c r="Z104" i="4" s="1"/>
  <c r="M43" i="4"/>
  <c r="Y32" i="4"/>
  <c r="Z32" i="4" s="1"/>
  <c r="Y50" i="4"/>
  <c r="Z50" i="4" s="1"/>
  <c r="X150" i="4"/>
  <c r="J176" i="4"/>
  <c r="X61" i="4"/>
  <c r="Y168" i="4"/>
  <c r="Z168" i="4" s="1"/>
  <c r="Y27" i="4"/>
  <c r="Z27" i="4" s="1"/>
  <c r="J102" i="4"/>
  <c r="G176" i="4"/>
  <c r="X155" i="4"/>
  <c r="Y113" i="4"/>
  <c r="Z113" i="4" s="1"/>
  <c r="Y59" i="4"/>
  <c r="Z59" i="4" s="1"/>
  <c r="G87" i="4"/>
  <c r="P73" i="4"/>
  <c r="W48" i="4"/>
  <c r="X148" i="4"/>
  <c r="Y99" i="4"/>
  <c r="Z99" i="4" s="1"/>
  <c r="G73" i="4"/>
  <c r="S102" i="4"/>
  <c r="Y170" i="4"/>
  <c r="Z170" i="4" s="1"/>
  <c r="V87" i="4"/>
  <c r="Y34" i="4"/>
  <c r="Z34" i="4" s="1"/>
  <c r="Y110" i="4"/>
  <c r="Z110" i="4" s="1"/>
  <c r="X97" i="4"/>
  <c r="P176" i="4"/>
  <c r="Y105" i="4"/>
  <c r="Z105" i="4" s="1"/>
  <c r="Y95" i="4"/>
  <c r="Z95" i="4" s="1"/>
  <c r="V73" i="4"/>
  <c r="Y152" i="4"/>
  <c r="Z152" i="4" s="1"/>
  <c r="Y42" i="4"/>
  <c r="Z42" i="4" s="1"/>
  <c r="Y167" i="4"/>
  <c r="Z167" i="4" s="1"/>
  <c r="W24" i="4"/>
  <c r="G43" i="4"/>
  <c r="X123" i="4"/>
  <c r="X24" i="4"/>
  <c r="X13" i="4"/>
  <c r="W164" i="4"/>
  <c r="Y147" i="4"/>
  <c r="Z147" i="4" s="1"/>
  <c r="X69" i="4"/>
  <c r="W150" i="4"/>
  <c r="V176" i="4"/>
  <c r="X15" i="4"/>
  <c r="Y77" i="4"/>
  <c r="Z77" i="4" s="1"/>
  <c r="Y82" i="4"/>
  <c r="Z82" i="4" s="1"/>
  <c r="X75" i="4"/>
  <c r="Y114" i="4"/>
  <c r="Z114" i="4" s="1"/>
  <c r="X89" i="4"/>
  <c r="Y38" i="4"/>
  <c r="Z38" i="4" s="1"/>
  <c r="X31" i="4"/>
  <c r="X19" i="4"/>
  <c r="Y68" i="4"/>
  <c r="Z68" i="4" s="1"/>
  <c r="X138" i="4"/>
  <c r="Y162" i="4"/>
  <c r="Z162" i="4" s="1"/>
  <c r="X115" i="4"/>
  <c r="Y135" i="4"/>
  <c r="Z135" i="4" s="1"/>
  <c r="Y153" i="4"/>
  <c r="Z153" i="4" s="1"/>
  <c r="Y169" i="4"/>
  <c r="Z169" i="4" s="1"/>
  <c r="Y120" i="4"/>
  <c r="Z120" i="4" s="1"/>
  <c r="Y86" i="4"/>
  <c r="Z86" i="4" s="1"/>
  <c r="W148" i="4"/>
  <c r="Y144" i="4"/>
  <c r="Z144" i="4" s="1"/>
  <c r="W123" i="4"/>
  <c r="Y117" i="4"/>
  <c r="Z117" i="4" s="1"/>
  <c r="S22" i="4"/>
  <c r="S21" i="4" s="1"/>
  <c r="S29" i="4" s="1"/>
  <c r="Q21" i="4"/>
  <c r="W23" i="4"/>
  <c r="T22" i="4"/>
  <c r="Y141" i="4"/>
  <c r="Z141" i="4" s="1"/>
  <c r="Y76" i="4"/>
  <c r="Z76" i="4" s="1"/>
  <c r="W75" i="4"/>
  <c r="Y67" i="4"/>
  <c r="Z67" i="4" s="1"/>
  <c r="W69" i="4"/>
  <c r="X35" i="4"/>
  <c r="W61" i="4"/>
  <c r="Y62" i="4"/>
  <c r="Z62" i="4" s="1"/>
  <c r="W83" i="4"/>
  <c r="S73" i="4"/>
  <c r="W39" i="4"/>
  <c r="Y40" i="4"/>
  <c r="Z40" i="4" s="1"/>
  <c r="W25" i="4"/>
  <c r="Y26" i="4"/>
  <c r="Z26" i="4" s="1"/>
  <c r="W138" i="4"/>
  <c r="Y133" i="4"/>
  <c r="Z133" i="4" s="1"/>
  <c r="Y92" i="4"/>
  <c r="Z92" i="4" s="1"/>
  <c r="W115" i="4"/>
  <c r="Y134" i="4"/>
  <c r="Z134" i="4" s="1"/>
  <c r="X142" i="4"/>
  <c r="Y55" i="4"/>
  <c r="Z55" i="4" s="1"/>
  <c r="X57" i="4"/>
  <c r="Y20" i="4"/>
  <c r="Z20" i="4" s="1"/>
  <c r="J21" i="4"/>
  <c r="J29" i="4" s="1"/>
  <c r="X25" i="4"/>
  <c r="Y16" i="4"/>
  <c r="Z16" i="4" s="1"/>
  <c r="W15" i="4"/>
  <c r="Y64" i="4"/>
  <c r="Z64" i="4" s="1"/>
  <c r="Y66" i="4"/>
  <c r="Z66" i="4" s="1"/>
  <c r="W65" i="4"/>
  <c r="J43" i="4"/>
  <c r="Y14" i="4"/>
  <c r="W13" i="4"/>
  <c r="Y54" i="4"/>
  <c r="Z54" i="4" s="1"/>
  <c r="W53" i="4"/>
  <c r="X53" i="4"/>
  <c r="Y140" i="4"/>
  <c r="Z140" i="4" s="1"/>
  <c r="K21" i="4"/>
  <c r="M22" i="4"/>
  <c r="M21" i="4" s="1"/>
  <c r="M29" i="4" s="1"/>
  <c r="W160" i="4"/>
  <c r="Y161" i="4"/>
  <c r="Z161" i="4" s="1"/>
  <c r="W93" i="4"/>
  <c r="Y94" i="4"/>
  <c r="Z94" i="4" s="1"/>
  <c r="W131" i="4"/>
  <c r="Y125" i="4"/>
  <c r="Z125" i="4" s="1"/>
  <c r="X131" i="4"/>
  <c r="J73" i="4"/>
  <c r="Y159" i="4"/>
  <c r="Z159" i="4" s="1"/>
  <c r="M176" i="4"/>
  <c r="X164" i="4"/>
  <c r="X93" i="4"/>
  <c r="N22" i="4"/>
  <c r="H22" i="4"/>
  <c r="H21" i="4" s="1"/>
  <c r="W142" i="4"/>
  <c r="S43" i="4"/>
  <c r="X160" i="4"/>
  <c r="Y98" i="4"/>
  <c r="Z98" i="4" s="1"/>
  <c r="W97" i="4"/>
  <c r="Y60" i="4"/>
  <c r="Z60" i="4" s="1"/>
  <c r="W89" i="4"/>
  <c r="W35" i="4"/>
  <c r="Y36" i="4"/>
  <c r="Z36" i="4" s="1"/>
  <c r="Y46" i="4"/>
  <c r="W45" i="4"/>
  <c r="X45" i="4"/>
  <c r="Y115" i="4" l="1"/>
  <c r="Z115" i="4" s="1"/>
  <c r="Y155" i="4"/>
  <c r="Z155" i="4" s="1"/>
  <c r="X51" i="4"/>
  <c r="X87" i="4"/>
  <c r="Y48" i="4"/>
  <c r="Z48" i="4" s="1"/>
  <c r="Y83" i="4"/>
  <c r="Z83" i="4" s="1"/>
  <c r="Y148" i="4"/>
  <c r="Z148" i="4" s="1"/>
  <c r="Y65" i="4"/>
  <c r="Z65" i="4" s="1"/>
  <c r="Y61" i="4"/>
  <c r="Z61" i="4" s="1"/>
  <c r="Y23" i="4"/>
  <c r="Z23" i="4" s="1"/>
  <c r="Y31" i="4"/>
  <c r="Z31" i="4" s="1"/>
  <c r="X102" i="4"/>
  <c r="Y150" i="4"/>
  <c r="Z150" i="4" s="1"/>
  <c r="Y24" i="4"/>
  <c r="Z24" i="4" s="1"/>
  <c r="Y89" i="4"/>
  <c r="Z89" i="4" s="1"/>
  <c r="X73" i="4"/>
  <c r="Y19" i="4"/>
  <c r="Z19" i="4" s="1"/>
  <c r="Y138" i="4"/>
  <c r="Z138" i="4" s="1"/>
  <c r="W51" i="4"/>
  <c r="Y51" i="4" s="1"/>
  <c r="Z51" i="4" s="1"/>
  <c r="Y15" i="4"/>
  <c r="Z15" i="4" s="1"/>
  <c r="Y160" i="4"/>
  <c r="Z160" i="4" s="1"/>
  <c r="Y35" i="4"/>
  <c r="Z35" i="4" s="1"/>
  <c r="Y123" i="4"/>
  <c r="Z123" i="4" s="1"/>
  <c r="Y57" i="4"/>
  <c r="Z57" i="4" s="1"/>
  <c r="J177" i="4"/>
  <c r="Y93" i="4"/>
  <c r="Z93" i="4" s="1"/>
  <c r="Y25" i="4"/>
  <c r="Z25" i="4" s="1"/>
  <c r="X43" i="4"/>
  <c r="Y142" i="4"/>
  <c r="Z142" i="4" s="1"/>
  <c r="G22" i="4"/>
  <c r="E21" i="4"/>
  <c r="Z14" i="4"/>
  <c r="Y13" i="4"/>
  <c r="Z13" i="4" s="1"/>
  <c r="P22" i="4"/>
  <c r="N21" i="4"/>
  <c r="M177" i="4"/>
  <c r="T21" i="4"/>
  <c r="V22" i="4"/>
  <c r="V21" i="4" s="1"/>
  <c r="V29" i="4" s="1"/>
  <c r="V177" i="4" s="1"/>
  <c r="Y97" i="4"/>
  <c r="Z97" i="4" s="1"/>
  <c r="W102" i="4"/>
  <c r="Y102" i="4" s="1"/>
  <c r="Z102" i="4" s="1"/>
  <c r="Y39" i="4"/>
  <c r="Z39" i="4" s="1"/>
  <c r="W43" i="4"/>
  <c r="Y69" i="4"/>
  <c r="Z69" i="4" s="1"/>
  <c r="W73" i="4"/>
  <c r="W176" i="4"/>
  <c r="S177" i="4"/>
  <c r="Z46" i="4"/>
  <c r="Y45" i="4"/>
  <c r="Z45" i="4" s="1"/>
  <c r="X176" i="4"/>
  <c r="Y164" i="4"/>
  <c r="Z164" i="4" s="1"/>
  <c r="Y131" i="4"/>
  <c r="Z131" i="4" s="1"/>
  <c r="Y53" i="4"/>
  <c r="Z53" i="4" s="1"/>
  <c r="Y75" i="4"/>
  <c r="Z75" i="4" s="1"/>
  <c r="W87" i="4"/>
  <c r="Y87" i="4" s="1"/>
  <c r="Z87" i="4" s="1"/>
  <c r="Y73" i="4" l="1"/>
  <c r="Z73" i="4" s="1"/>
  <c r="Y43" i="4"/>
  <c r="Z43" i="4" s="1"/>
  <c r="P21" i="4"/>
  <c r="P29" i="4" s="1"/>
  <c r="P177" i="4" s="1"/>
  <c r="X22" i="4"/>
  <c r="X21" i="4" s="1"/>
  <c r="X29" i="4" s="1"/>
  <c r="X177" i="4" s="1"/>
  <c r="Y176" i="4"/>
  <c r="Z176" i="4" s="1"/>
  <c r="G21" i="4"/>
  <c r="G29" i="4" s="1"/>
  <c r="G177" i="4" s="1"/>
  <c r="W22" i="4"/>
  <c r="W21" i="4" l="1"/>
  <c r="Y22" i="4"/>
  <c r="Z22" i="4" s="1"/>
  <c r="Y21" i="4" l="1"/>
  <c r="Z21" i="4" s="1"/>
  <c r="W29" i="4"/>
  <c r="W177" i="4" l="1"/>
  <c r="Y29" i="4"/>
  <c r="Y177" i="4" l="1"/>
  <c r="Z177" i="4" s="1"/>
  <c r="Z29" i="4"/>
  <c r="F21" i="1" l="1"/>
  <c r="I16" i="1"/>
  <c r="F16" i="1"/>
  <c r="I52" i="1" l="1"/>
  <c r="F52" i="1"/>
  <c r="D52" i="1"/>
  <c r="D42" i="1"/>
  <c r="F42" i="1"/>
  <c r="F13" i="1"/>
  <c r="I13" i="1" s="1"/>
  <c r="I39" i="1" l="1"/>
  <c r="I42" i="1" s="1"/>
  <c r="D35" i="1"/>
  <c r="F11" i="1"/>
  <c r="F35" i="1" l="1"/>
  <c r="I11" i="1"/>
  <c r="I35" i="1" s="1"/>
</calcChain>
</file>

<file path=xl/sharedStrings.xml><?xml version="1.0" encoding="utf-8"?>
<sst xmlns="http://schemas.openxmlformats.org/spreadsheetml/2006/main" count="849" uniqueCount="459">
  <si>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</si>
  <si>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</si>
  <si>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</si>
  <si>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Dnipro. Inside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</si>
  <si>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</si>
  <si>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</si>
  <si>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</si>
  <si>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</si>
  <si>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</si>
  <si>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Найменування витрат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</si>
  <si>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</si>
  <si>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</si>
  <si>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</si>
  <si>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</si>
  <si>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</si>
  <si>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</si>
  <si>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1.1</t>
  </si>
  <si>
    <t>Оплата праці штатних працівників  організації- заявника (лише у вигляді премії)</t>
  </si>
  <si>
    <t>1.4</t>
  </si>
  <si>
    <t>Соціальні внески з оплати праці (нарахування ЄСВ)</t>
  </si>
  <si>
    <t>3.1.1</t>
  </si>
  <si>
    <t>3.1.2</t>
  </si>
  <si>
    <t>4.2.1</t>
  </si>
  <si>
    <t>4.2.2</t>
  </si>
  <si>
    <t>4.2.3</t>
  </si>
  <si>
    <t>4.3.1</t>
  </si>
  <si>
    <t>7.1</t>
  </si>
  <si>
    <t>7.3</t>
  </si>
  <si>
    <t>Друк брендволу</t>
  </si>
  <si>
    <t>7.4</t>
  </si>
  <si>
    <t>Друк буклетів</t>
  </si>
  <si>
    <t>7.5</t>
  </si>
  <si>
    <t>7.6</t>
  </si>
  <si>
    <t>7.7</t>
  </si>
  <si>
    <t>Фотофіксація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</si>
  <si>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</si>
  <si>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</si>
  <si>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</si>
  <si>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</si>
  <si>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13.4.5</t>
  </si>
  <si>
    <t>13.4.6</t>
  </si>
  <si>
    <t>13.4.7</t>
  </si>
  <si>
    <t>13.4.8</t>
  </si>
  <si>
    <t>ЗАГАЛЬНА СУМА:</t>
  </si>
  <si>
    <t>Витрати за даними звіту за рахунок співфінансування</t>
  </si>
  <si>
    <t>13.1.3</t>
  </si>
  <si>
    <t>Аудиторські послуги</t>
  </si>
  <si>
    <t>Витрати за даними звіту за рахунок реінвестицій</t>
  </si>
  <si>
    <t>2.1</t>
  </si>
  <si>
    <t>2.2</t>
  </si>
  <si>
    <t>3.1</t>
  </si>
  <si>
    <t>4.1</t>
  </si>
  <si>
    <t>*Примітка: Заповнюється незалежним аудитором.</t>
  </si>
  <si>
    <t>ГРОМАДСЬКА ОРГАНІЗАЦІЯ "КУСТ" 44890365</t>
  </si>
  <si>
    <t>7 від 30.08.2024; 22 від 27.09.2024</t>
  </si>
  <si>
    <t>Оплата а договорами цивільно-правового характеру</t>
  </si>
  <si>
    <t>1.3</t>
  </si>
  <si>
    <t>8 від 30.08.2024; 28 від 27.09.2024</t>
  </si>
  <si>
    <t>14 від 30.08.2024; 26 від 27.09.2024</t>
  </si>
  <si>
    <t>1.5</t>
  </si>
  <si>
    <t xml:space="preserve"> Яшна Євгенія Вікторівна, бухгалтер проєкту</t>
  </si>
  <si>
    <t xml:space="preserve"> Нікітенко Катерина Юріївна, піарменеджер проєкту</t>
  </si>
  <si>
    <t>1.5.1</t>
  </si>
  <si>
    <t>1.5.2</t>
  </si>
  <si>
    <t>№</t>
  </si>
  <si>
    <t>8</t>
  </si>
  <si>
    <t>7</t>
  </si>
  <si>
    <t>11</t>
  </si>
  <si>
    <t>10</t>
  </si>
  <si>
    <t>9</t>
  </si>
  <si>
    <t>12</t>
  </si>
  <si>
    <t>13</t>
  </si>
  <si>
    <t>ФОП НIКIТЕНКО КАТЕРИНА ЮРIЇВНА 3525111880</t>
  </si>
  <si>
    <t>10 від 30.08.2024; 24 від 27.09.2024</t>
  </si>
  <si>
    <t>Яшна Є.В. ФОП 2946406166</t>
  </si>
  <si>
    <t>9 від 30.08.2024; 23 від 27.09.2024</t>
  </si>
  <si>
    <t>Відновлення культурно-мистецької діяльності</t>
  </si>
  <si>
    <t>Громадська організація "КУСТ"</t>
  </si>
  <si>
    <t>Одиниця виміру</t>
  </si>
  <si>
    <t>Витрати за рахунок співфінансування</t>
  </si>
  <si>
    <t>Витрати за рахунок  реінвестиції</t>
  </si>
  <si>
    <t>Планові витрати відповідно до заявки</t>
  </si>
  <si>
    <t>Кількість/
Період</t>
  </si>
  <si>
    <t>Вартість за одиницю, грн</t>
  </si>
  <si>
    <t>Вартість за одиницю, грн.</t>
  </si>
  <si>
    <t>ВИТРАТИ:</t>
  </si>
  <si>
    <t>Стаття:</t>
  </si>
  <si>
    <t>Підстаття:</t>
  </si>
  <si>
    <t>Пункт:</t>
  </si>
  <si>
    <t>1.1.1</t>
  </si>
  <si>
    <t>місяців</t>
  </si>
  <si>
    <t>Загальний контроль за проєктом (поточні наради, контроль виконання робочого плану), організація зустрічей (5 зустрічей на 5 локацій, запрошення учасників), комунікація з партнерами та підрядниками, організація презентації. 
Навантаження: 50 %. 
Розрахунок здійснено на основі мінімальної заробітної плати - 8000 грн - 50 % - 4000 грн * 2 місяці = 8 000 грн</t>
  </si>
  <si>
    <t>1.2</t>
  </si>
  <si>
    <t>За  трудовими договорами</t>
  </si>
  <si>
    <t>1.2.1</t>
  </si>
  <si>
    <t>1.2.2</t>
  </si>
  <si>
    <t>1.2.3</t>
  </si>
  <si>
    <t>1.3.1</t>
  </si>
  <si>
    <t>Куницька Яна Станіславівна, менеджер та модератор проєкту</t>
  </si>
  <si>
    <t>Модерування зустрічей, комунікація з учасниками та громадою, обробка, узагальнення та систематизація результатів зустрічей, підготовка сценаріїв для створення відеосюжетів. 
5 сценарних планів зустрічей, модревання 5 зустрічей, 5 сценаріїв відеосюжетів, 1 аналітична стаття, участь у організації презентації проєкту, підготовка матеріалів для буклету
Навантаження: 50 %. Середньоринкова заробітна плата
8 000 грн * 2 місяці проєкту = 16 000 грн</t>
  </si>
  <si>
    <t>1.4.1</t>
  </si>
  <si>
    <t>Штатні працівники</t>
  </si>
  <si>
    <t>1.4.2</t>
  </si>
  <si>
    <t>1.4.3</t>
  </si>
  <si>
    <t>Предмет послуги: Бухгалтерський та юридичний супровід проєкту, який включає підготовку та укладання договорів, проведення оплат, підготовку фінансової звітності.
Навантаження: 50 %. 
Розрахунок здійснено на основі мінімальної заробітної плати - 8000 грн - 50 % - 4000 грн * 2 місяці реалізації проєкту = 8 000 грн</t>
  </si>
  <si>
    <t>Предмет послуги: Ведення комунікаційного супроводу проєкту із ЗМІ, яка включає підготовку публікаціій на інтеренет ресурсах  партнерів, налаштування таргетованої реклами у соціальних мережах, комунікацію зі ЗМІ тощо
Навантаження: 50 %. 
Розрахунок здійснено на основі мінімальної заробітної плати - 8000 грн - 50 % - 4000 грн * 2 місяці проєкту = 8 000 грн</t>
  </si>
  <si>
    <t>1.5.3</t>
  </si>
  <si>
    <t>Витрати пов'язані з відрядженнями (для штатних працівників)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</si>
  <si>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</si>
  <si>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</si>
  <si>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</si>
  <si>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</si>
  <si>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</si>
  <si>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</si>
  <si>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</si>
  <si>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</si>
  <si>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</si>
  <si>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</si>
  <si>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</si>
  <si>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</si>
  <si>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</si>
  <si>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</si>
  <si>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</si>
  <si>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</si>
  <si>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</si>
  <si>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</si>
  <si>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</si>
  <si>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Обладнання і нематеріальні активи</t>
  </si>
  <si>
    <t>Фліпчарт магнітно-маркерний 70 х 100 см</t>
  </si>
  <si>
    <t>3.2</t>
  </si>
  <si>
    <t>3.2.1</t>
  </si>
  <si>
    <t>послуга</t>
  </si>
  <si>
    <t>Недопустимі витрати за рахунок гранту УКФ</t>
  </si>
  <si>
    <t>3.2.2</t>
  </si>
  <si>
    <t>Витрати пов'язані з орендою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</si>
  <si>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</si>
  <si>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</si>
  <si>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</si>
  <si>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</si>
  <si>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</si>
  <si>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</si>
  <si>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</si>
  <si>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</si>
  <si>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Оренда комлекту апартури для проведення зустрічей-обговорень (JBL EON 15P активна акустична система на стійці, проектор, 2 радіомікрофони, обслуговування) разом із доставкою</t>
  </si>
  <si>
    <t>шт. (діб)</t>
  </si>
  <si>
    <t>Комлект відео обладнання(екран світлодіодний 4х2,5м крок пікселя ,відеомикшер цифровий-1шт,ноутбук-2шт,відеоінженер,комутація сигнальна та мережева)</t>
  </si>
  <si>
    <t>Оренда конструкції для брендволу (Ферма алюміній 200х300мм - 8 м., Підставка сталева під конструкцію - 2 шт.)</t>
  </si>
  <si>
    <t>4.3</t>
  </si>
  <si>
    <t>Оренда транспорту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</si>
  <si>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</si>
  <si>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</si>
  <si>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</si>
  <si>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</si>
  <si>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</si>
  <si>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</si>
  <si>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</si>
  <si>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</si>
  <si>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</si>
  <si>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</si>
  <si>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</si>
  <si>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</si>
  <si>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</si>
  <si>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</si>
  <si>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</si>
  <si>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</si>
  <si>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5.1</t>
  </si>
  <si>
    <t>Послуги з харчування</t>
  </si>
  <si>
    <t>5.1.1</t>
  </si>
  <si>
    <t>Кейтеринг</t>
  </si>
  <si>
    <t>учасн.</t>
  </si>
  <si>
    <t>5.1.2</t>
  </si>
  <si>
    <t>Послуги з харчування (сніданок/обід/вечеря/кава-брейк)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</si>
  <si>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</si>
  <si>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</si>
  <si>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</si>
  <si>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</si>
  <si>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</si>
  <si>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</si>
  <si>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</si>
  <si>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</si>
  <si>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</si>
  <si>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</si>
  <si>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</si>
  <si>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</si>
  <si>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</si>
  <si>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</si>
  <si>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</si>
  <si>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</si>
  <si>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Папір для фліпчарту (упаковка 20 листів, 60*90 см)</t>
  </si>
  <si>
    <t>6.1.2</t>
  </si>
  <si>
    <t>Маркери (комплект - 4 кольори)</t>
  </si>
  <si>
    <t>6.1.3</t>
  </si>
  <si>
    <t>Найменування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</si>
  <si>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</si>
  <si>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</si>
  <si>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</si>
  <si>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</si>
  <si>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</si>
  <si>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</si>
  <si>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</si>
  <si>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</si>
  <si>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Бейдж вертикальний зі шнурком на кліпі</t>
  </si>
  <si>
    <t>Бейдж для команди проєкту та учасників зустрічей Розрахунок вартості із урахуванням створення дизайну бейджу, повнокольоровий друк щільністю не менше 300 г/м2, розміром 140*100 мм. З урахуванням ринкових пропозицій
Період надання послуг - липень</t>
  </si>
  <si>
    <t>6.3.2</t>
  </si>
  <si>
    <t>Блокнот з ручкою, брендовані</t>
  </si>
  <si>
    <t>Сувенірна продукція для учасників зустрічей. Блокнот формату А6 із твердою обкладинкою, з пружиною, нанесення кольорового зображення на обкладинку, ручка із нанесенням назви проєкту. Вартість розрахована із врахуванням створення індивідуального дизайну макетів. З урахуванням ринкових пропозицій
Період надання послуг - липень</t>
  </si>
  <si>
    <t>6.3.3</t>
  </si>
  <si>
    <t>Вода питна негазована, 0,5 л</t>
  </si>
  <si>
    <t>6.3.4</t>
  </si>
  <si>
    <t>Паперові стаканчики (упаковка 50 шт.)</t>
  </si>
  <si>
    <t>Поліграфічні послуги</t>
  </si>
  <si>
    <t>Виготовлення макетів брендволу, афіші проєкту для соціальних мереж, буклету</t>
  </si>
  <si>
    <t>Послуги дизайнера із виготовлення візуального контенту для інформаційного супроводу проєкту.
Період надання послуг - 10 днів із моменту отримання матеріалів для виконання 
Вартість зазанчена із урахуванням ринкових пропозицій
Період надання послуги - липень - серпень</t>
  </si>
  <si>
    <t>7.2</t>
  </si>
  <si>
    <t>Нанесення логотопів</t>
  </si>
  <si>
    <t>Формат Євробулету, крейдований глянцевий папір 90 г/м2, повнокольоровий двосторонній друк, формат євробуклету. Строк виконання замовлення - 3 робочі дні. 
Для поширення результатів проєкту на презентації. Вартість з урахуванням ринкових пропозицій
Період надання послуги - серпень</t>
  </si>
  <si>
    <t>Розміри 3 м * 2 м, широкоформатний друк, матова ламінація, 4+0 cmyk, люверси кожні 50 см, з урахуванням транспортування. Для проведення заходів проєктуІ. Тривалість друку - 2 робочі дні. Період надання послуги - липень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</si>
  <si>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</si>
  <si>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</si>
  <si>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</si>
  <si>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</si>
  <si>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</si>
  <si>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</si>
  <si>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</si>
  <si>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</si>
  <si>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</si>
  <si>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</si>
  <si>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</si>
  <si>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</si>
  <si>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</si>
  <si>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</si>
  <si>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</si>
  <si>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</si>
  <si>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</si>
  <si>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</si>
  <si>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</si>
  <si>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</si>
  <si>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</si>
  <si>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Послуги з просування</t>
  </si>
  <si>
    <t>Відеофіксація</t>
  </si>
  <si>
    <t>Рекламні витрати (послуги із забезпечення таргетингу у соцільних мережах)</t>
  </si>
  <si>
    <t>SMM, SO (SEO)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</si>
  <si>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</si>
  <si>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</si>
  <si>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</si>
  <si>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</si>
  <si>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</si>
  <si>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</si>
  <si>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</si>
  <si>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</si>
  <si>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</si>
  <si>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</si>
  <si>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</si>
  <si>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</si>
  <si>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</si>
  <si>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</si>
  <si>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</si>
  <si>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Надання аудиторських послуг задля забезпечення подання якісної та достовірної звітності про реалізацію прроєкту</t>
  </si>
  <si>
    <t>13.1.4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</si>
  <si>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</si>
  <si>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</si>
  <si>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</si>
  <si>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</si>
  <si>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</si>
  <si>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</si>
  <si>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</si>
  <si>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</si>
  <si>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</si>
  <si>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</si>
  <si>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</si>
  <si>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</si>
  <si>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</si>
  <si>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</si>
  <si>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</si>
  <si>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</si>
  <si>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13.4.4</t>
  </si>
  <si>
    <t>Інші послуги банку (відповідно до тарифів обслуговуючого банку)</t>
  </si>
  <si>
    <t>Послуги зі створення відеосюжетів
Технічні характеристики FullHD/UHD 4K (за вимогою заявника), роздільна здатність 1920×1080. Система зображення відео - PAL. Формат телевізійної розгортки - Progressive (1080p). Формат файлів - avi, mov. Формат аудіо - стерео AC3, 384 kb/s.</t>
  </si>
  <si>
    <t>Послуги із організації презентації проєкту</t>
  </si>
  <si>
    <t>РЕЗУЛЬТАТ РЕАЛІЗАЦІЇ ПРОЄКТУ</t>
  </si>
  <si>
    <t>(посада)</t>
  </si>
  <si>
    <t>Коновалова О.Г. ФОП 3046417041</t>
  </si>
  <si>
    <t>11 від 30.08.2024</t>
  </si>
  <si>
    <t>13 від 30.08.2024</t>
  </si>
  <si>
    <t>ФОП ТЕНДIТНИК ОЛЬГА ПЕТРIВНА 1982010026</t>
  </si>
  <si>
    <t>БОРИСОВА I.В. ФОП 2727816548</t>
  </si>
  <si>
    <t>12 від 30.08.2024</t>
  </si>
  <si>
    <t>ВАСИЛЬЧЕНКО О.С. ФОП 2918501547</t>
  </si>
  <si>
    <t>19 від 30.08.2024</t>
  </si>
  <si>
    <t>26 від 30.08.2024</t>
  </si>
  <si>
    <t>СIГАРЬОВ В.К. ФОП 3204919975</t>
  </si>
  <si>
    <t>ФОП ЛАВРИНЕЦЬ ЯНА ОЛЕКСАНДРIВНА 3331812644</t>
  </si>
  <si>
    <t>27 від 27.09.2024</t>
  </si>
  <si>
    <t>25 від 27.09.2024</t>
  </si>
  <si>
    <t>28 від 07.10.2024</t>
  </si>
  <si>
    <t>Договір від 01.11.2023 Специфікація №3 від  15.07.2024</t>
  </si>
  <si>
    <t>акт 42 від 31.08.2024 акт 45 від 30.09.2024</t>
  </si>
  <si>
    <t>Договір №3/2024 від 29.07.2024</t>
  </si>
  <si>
    <t>акт № 1 від 30.08..2024</t>
  </si>
  <si>
    <t>Договір 4 від 30.07.2024</t>
  </si>
  <si>
    <t>акт 1 від 07.08.2024</t>
  </si>
  <si>
    <t>Договір 3 від 01.08.2024</t>
  </si>
  <si>
    <t>акт 1 від 10.08.2024 акт 2 від 05.09.2024</t>
  </si>
  <si>
    <t>Договір 5/1 від 5.08.2024</t>
  </si>
  <si>
    <t>видаткова накладна 1 від 6.08.2024</t>
  </si>
  <si>
    <t>Договір 5/2 від 5.08.2024</t>
  </si>
  <si>
    <t>видаткова накладна 2 від 6.08.2024</t>
  </si>
  <si>
    <t>Договір 5/3 від 5.08.2024</t>
  </si>
  <si>
    <t>видаткова накладна 3 від 6.08.2024</t>
  </si>
  <si>
    <t>Лаврентьєва Ю.О. ФОП 2230511437</t>
  </si>
  <si>
    <t>Договір 6 від 5.08.2024</t>
  </si>
  <si>
    <t>акт 1 від 3.09.2024</t>
  </si>
  <si>
    <t>договір 7 від 5.08.2024</t>
  </si>
  <si>
    <t>акт 1 від 10.08.2024 акт 2 від 10.10.2024</t>
  </si>
  <si>
    <t>Договір 4/2024 від 5.08.2024</t>
  </si>
  <si>
    <t>видаткова накладана 1 від 26.09.2024</t>
  </si>
  <si>
    <t>договір 6/2024 від 02.09.2024</t>
  </si>
  <si>
    <t>акт 1 від 20.09.2024 акт 2 від 30.09.2024</t>
  </si>
  <si>
    <t>Договір 8 від 08.10.2024</t>
  </si>
  <si>
    <t>акт 1 від 10.10.2024</t>
  </si>
  <si>
    <t>договір 9 від 08.10.2024</t>
  </si>
  <si>
    <t>акт 1  від 10.10.2024</t>
  </si>
  <si>
    <t>договір 7/2 від 3.10.2024</t>
  </si>
  <si>
    <t>договір 2 від 15.07.2024</t>
  </si>
  <si>
    <t>акт 3 від 10.10.2024</t>
  </si>
  <si>
    <t>акт 1 від 15.08.2024 акт 2 від 30.09.2024</t>
  </si>
  <si>
    <t>договір ЦПХ 1 від 15.07.2024</t>
  </si>
  <si>
    <t>акт 1 від 31.08.2024 акт 2 від 30.09.2024</t>
  </si>
  <si>
    <t>у період з 15 липня 2024 року по 15 жовтня 2024  року</t>
  </si>
  <si>
    <t>Звіт про надходження та використання коштів для реалізації проекту</t>
  </si>
  <si>
    <t>Розділ:
Стаття: 
Підстаття:
Пункт:</t>
  </si>
  <si>
    <t>Витрати за рахунок гранту УКФ</t>
  </si>
  <si>
    <t xml:space="preserve">Загальна  сума витрат по проекту, грн. </t>
  </si>
  <si>
    <t>Примітки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</si>
  <si>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</si>
  <si>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</si>
  <si>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</si>
  <si>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</si>
  <si>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Загальна сума, грн. (=5*6)</t>
  </si>
  <si>
    <t>Загальна сума, грн. (=8*9)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</si>
  <si>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</si>
  <si>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</si>
  <si>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</si>
  <si>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</si>
  <si>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</si>
  <si>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%</t>
  </si>
  <si>
    <t>Розділ ІІ:</t>
  </si>
  <si>
    <t xml:space="preserve">Винагорода членам команди проєкту </t>
  </si>
  <si>
    <t xml:space="preserve"> Бірюкова Олександра Миколаївна, куратор проєкту</t>
  </si>
  <si>
    <t xml:space="preserve"> Повне ПІБ, посада (роль у проєкті)</t>
  </si>
  <si>
    <t>За договорами ЦПХ</t>
  </si>
  <si>
    <t xml:space="preserve"> Повне ПІБ, зазначити конкретну назву послуги/виконання робіт</t>
  </si>
  <si>
    <t>За трудовими договорами</t>
  </si>
  <si>
    <t>За договорами з ФОП</t>
  </si>
  <si>
    <t xml:space="preserve">Всього по статті 1 "Винагорода членам команди": </t>
  </si>
  <si>
    <t>Всього по статті 2 "Витрати пов'язані з відрядженнями":</t>
  </si>
  <si>
    <t>Обладнання, інструменти, інвентар, які необхідні для використання його при реалізації проєкту грантоотримувача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</si>
  <si>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</si>
  <si>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Програмне забезпечення  (з деталізацією технічних характеристик)</t>
  </si>
  <si>
    <t>Інші нематеріальні активи</t>
  </si>
  <si>
    <t>Всього по статті 3 "Обладнання і нематеріальні активи":</t>
  </si>
  <si>
    <t>Оренда маніпулятора для переміщення великогабаритних експонатів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</si>
  <si>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</si>
  <si>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</si>
  <si>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</si>
  <si>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Всього по статті 6 "Матеріальні витрати":</t>
  </si>
  <si>
    <t>Друк запрошень</t>
  </si>
  <si>
    <t>Друк табличок для комплексів експонатів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</si>
  <si>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</si>
  <si>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</si>
  <si>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</si>
  <si>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</si>
  <si>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Розміщення бігборду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</si>
  <si>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</si>
  <si>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</si>
  <si>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</si>
  <si>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</si>
  <si>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</si>
  <si>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Всього по статті 11 "Придбання методичних, навчальних, інформаційних матеріалів, в т.ч. на електроних носіях інформації":</t>
  </si>
  <si>
    <t>Письмовий переклад (зазначити, з якої на яку мову)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</si>
  <si>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</si>
  <si>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</si>
  <si>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Соціальні внески за договорами ЦПХ з підрядниками (ЄСВ) розділу "Адміністративні витрати"</t>
  </si>
  <si>
    <t>Соціальні внески за договорами ЦПХ з підрядниками (ЄСВ) розділу "Послуги комп'ютерної обробки, монтажу, зведення"</t>
  </si>
  <si>
    <t>платіж</t>
  </si>
  <si>
    <t>місяць</t>
  </si>
  <si>
    <t>Послуги із встановлення системи освітлення простору</t>
  </si>
  <si>
    <t>Встановлення табличок під експонати</t>
  </si>
  <si>
    <t>13.4.9</t>
  </si>
  <si>
    <t>Встановлення дорожного знаку</t>
  </si>
  <si>
    <t>13.4.10</t>
  </si>
  <si>
    <t>Послуги із художнього оформлення виставки, договір ЦПХ</t>
  </si>
  <si>
    <t>13.4.11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</si>
  <si>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</si>
  <si>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</si>
  <si>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</si>
  <si>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(підпис, печатка)</t>
  </si>
  <si>
    <t>(ПІБ)</t>
  </si>
  <si>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</si>
  <si>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</si>
  <si>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</si>
  <si>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</si>
  <si>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</si>
  <si>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</si>
  <si>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</si>
  <si>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</si>
  <si>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</si>
  <si>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</si>
  <si>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</si>
  <si>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</si>
  <si>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</si>
  <si>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</si>
  <si>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</si>
  <si>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</si>
  <si>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</si>
  <si>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</si>
  <si>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</si>
  <si>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</si>
  <si>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</si>
  <si>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</si>
  <si>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</si>
  <si>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</si>
  <si>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</si>
  <si>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</si>
  <si>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</si>
  <si>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</si>
  <si>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</si>
  <si>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</si>
  <si>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</si>
  <si>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</si>
  <si>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</si>
  <si>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</si>
  <si>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</si>
  <si>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</si>
  <si>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</si>
  <si>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до Договору про надання гранту № 7RCA21-36664</t>
  </si>
  <si>
    <t>від "15" липня 2024 року</t>
  </si>
  <si>
    <t>"Dnipro.Inside"</t>
  </si>
  <si>
    <t>ЛОТ 2. Короткострокові культурно-мистецькі проекти</t>
  </si>
  <si>
    <t>за період з 15.07.2024 по 15.10. 2024 року</t>
  </si>
  <si>
    <t>Dnipro.Inside</t>
  </si>
  <si>
    <t>ТОВ АФ "РЕСУРС-АУДИТ" 23647230</t>
  </si>
  <si>
    <t>договір № 07/10-2024-1 Грант від 07.10.2024</t>
  </si>
  <si>
    <t>30 від 07.10.2024</t>
  </si>
  <si>
    <t>Обладнання придбано для проведення зустрічей-обговорень. Фліпчарти  встановлювались у місцях проведення зустрічей. Вартість зазначена із урахування ринкових пропозицій. Період використання - не менше року після завершення проєкту</t>
  </si>
  <si>
    <t>Обладнання та забезпечення проведення зустрічей-обговорень.Період оренди - 5 днів - 5 зустрічей у різні дні. Місця проведення зустрічей (Музей історії Дніпра, Бібліотека україеської діаспори, Дніпровський художній музей, Будинок архітектора)
Вартість визначена за послугу із врахуванням ринкових пропозицій</t>
  </si>
  <si>
    <t>Комплект обладнання  для проведення презентації проєкту на базі глядацької зали ДніпроАртСтейдж з метою перегляду відеосюжетів, створених у рамках проєкту. Вартість за комплект обладнання із урахуванням доставки та монтажу. Вартість із урахуванням ринкових пропозицій</t>
  </si>
  <si>
    <t>Конструкція для брендволу  для встановлення її під час проведення зустрічей проєкту (5) та презентації (1). 
Вартість за послугу визначена із врахуванням ринкових пропозицій.</t>
  </si>
  <si>
    <t>акт № 1 від 15.10.2024</t>
  </si>
  <si>
    <t>Кейтеринг для учасників зустрічей-обговорень - 5 зустрічей по 20 чол = 100 чол. До вартості на 1 особу входить кава, чай, 2 вида печива та 2 види бутерброда. Вартість зазначена із урахуванням ринкових пропозицій
Період надання послуг  - серпень-вересень, Термін - 5 зустрічей - 5 діб
Місце надання послуг: Музей історії Дніпра (вул. Воскресенська, 14 - 2 зустрічі), Бібліотека української діаспори (вул. Воскресенська, 23), Дніпровський художній музей (вул. Шевченка, 21), Будинок архітектора (вул. Грушевського,1)</t>
  </si>
  <si>
    <t xml:space="preserve">Папір для використання фліпчарту підчас проведення зустрічей-обговорень. Фліпчарти встановлювались у місцях проведення зустрічей. </t>
  </si>
  <si>
    <t>Маркери для проведення зустрічей- обговорень.</t>
  </si>
  <si>
    <t>Вода для учасників зустрічей-обговорень (5 зустрічей по 20 чол. =100 чол. + модератор). Вартість зазначена із урахуванням ринкових пропозицій</t>
  </si>
  <si>
    <t xml:space="preserve">Паперові стакани для води, об'єм - 175 мл. Для учасників зустрічей. Розрахунок - 1 упаковка на 1 зустріч - 5 зустрічей - 5 упаковок. </t>
  </si>
  <si>
    <t>Послуги професійного фотографа для фотофіксації презентації проєкту. Фото використанні для інформаційної кампанії проєкту, звітування, залишаються у архіві заявника та будуть використовуватись для подальшого розвитку проєкту
Кількість фото: не менше 70 шт. 
1350 грн година роботи * 3 години = 4050грн, 70 фото по 16,5 грн = 1155 грн. Всього - 5205 захід
Період надання послуг: жовтень
Місце надання послуг - ДніпроАртСтейдж, узвіз Крутогірний, 9</t>
  </si>
  <si>
    <t>4 послуги - 4 таргетовані публікації з терміном реклами - не менше 7 днів (3 відео, 1 загальні результати проєкту).
Вартість реклами розрахована з урахуванням цінової політики соціальних мереж Фейсбук та Інстаграм
Період надання послуг: жовтень. Місце надання послуг - соціальні мережі по всій Україні
Корегування кількості послуг було здійснено у зв'язку із необхідністю зменшити кількість відеосюжетів (об'єднати по 2 образи в одному відео) через неринкову вартість створення відео, що була закладена у плановому кошторисі. Корегування не вплинули на реалізацію проєкту</t>
  </si>
  <si>
    <t>Коміссії за виконання платежів у національній валюті згідно тарифам банку. 
Невірно розраховані комісії та сплати за обслуговування рахунку у плановому кошторисі. У зв'язку з чим заявник за власні кошти перекрив всі витрати, пов'язані із банківським обслуговуванням</t>
  </si>
  <si>
    <t>відеосюжети, присвячені образам міста. Вартість включає роботу оператора, звуковий дизайн, відеографіка, створення анімацій, основний монтаж відео. Тривалість 1 відеосюжета - до 5 хв. Відеосюжети  розповсюджені по всім каналам комунікації заявника та партнерів. Вартість робіт у плановому кошторисі було занижено від середньоринкових у зв'язку з цим було прийнято рішення змінити кількість відеосюжетів до 3 шляхо об'єднання образів за культурним та історичним контекстом та зкорегувати кошти зі статті рекламних витрат (за рахунок зменшення кількості послуг)</t>
  </si>
  <si>
    <t>Послуги ведучого презентації проєкту. Послуга включала :розробку сценарію презентації, оплата роботи ведучого презентації, включно із проведенням репетиції заходу. Місце проведення презентації - глядацька зала ДніпроАртСтейдж. Розраховано із урахуванням ринкових пропозицій.
Вартість послуги збільшено у зв'язку із додатковим об'ємом робіт у вигляді - розробки візуальної презентації проєкту (слайди), пізнім часом проведення презентації (18:00 - 20:00)
Період надання послуг - жовтень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</si>
</sst>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"/>
    <numFmt numFmtId="165" formatCode="0.00;[Red]0.00"/>
    <numFmt numFmtId="166" formatCode="\$#,##0"/>
    <numFmt numFmtId="167" formatCode="_-* #,##0.00\ _₴_-;\-* #,##0.00\ _₴_-;_-* \-??\ _₴_-;_-@"/>
    <numFmt numFmtId="168" formatCode="mm/dd/yyyy"/>
  </numFmts>
  <fonts count="37" x14ac:knownFonts="1">
    <font>
      <sz val="12"/>
      <color theme="1"/>
      <name val="Aptos Narrow"/>
      <family val="2"/>
      <charset val="204"/>
      <scheme val="minor"/>
    </font>
    <font>
      <i/>
      <sz val="11"/>
      <name val="Calibri"/>
      <family val="2"/>
    </font>
    <font>
      <b/>
      <sz val="14"/>
      <name val="Calibri"/>
      <family val="2"/>
    </font>
    <font>
      <vertAlign val="superscript"/>
      <sz val="14"/>
      <name val="Calibri"/>
      <family val="2"/>
    </font>
    <font>
      <b/>
      <sz val="11"/>
      <name val="Calibri"/>
      <family val="2"/>
    </font>
    <font>
      <sz val="11"/>
      <name val="Arial"/>
      <family val="2"/>
      <charset val="204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Calibri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 Narrow"/>
      <family val="2"/>
      <charset val="204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04"/>
    </font>
    <font>
      <sz val="12"/>
      <name val="Times New Roman"/>
      <family val="1"/>
    </font>
    <font>
      <b/>
      <sz val="12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0"/>
      <color theme="1"/>
      <name val="Aptos Narrow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wrapText="1"/>
    </xf>
    <xf numFmtId="4" fontId="5" fillId="0" borderId="1" xfId="0" applyNumberFormat="1" applyFont="1" applyBorder="1" applyAlignment="1">
      <alignment horizontal="left" vertic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8" fillId="0" borderId="0" xfId="0" applyFont="1"/>
    <xf numFmtId="4" fontId="8" fillId="0" borderId="0" xfId="0" applyNumberFormat="1" applyFont="1"/>
    <xf numFmtId="0" fontId="9" fillId="0" borderId="4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11" fillId="0" borderId="6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9" fillId="0" borderId="13" xfId="0" applyFont="1" applyBorder="1" applyAlignment="1">
      <alignment vertical="top" wrapText="1"/>
    </xf>
    <xf numFmtId="0" fontId="11" fillId="4" borderId="9" xfId="0" applyFont="1" applyFill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4" borderId="14" xfId="0" applyFont="1" applyFill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right" wrapText="1"/>
    </xf>
    <xf numFmtId="0" fontId="9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left"/>
    </xf>
    <xf numFmtId="0" fontId="16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" fontId="16" fillId="5" borderId="19" xfId="0" applyNumberFormat="1" applyFont="1" applyFill="1" applyBorder="1" applyAlignment="1">
      <alignment horizontal="center" vertical="center" wrapText="1"/>
    </xf>
    <xf numFmtId="4" fontId="16" fillId="5" borderId="17" xfId="0" applyNumberFormat="1" applyFont="1" applyFill="1" applyBorder="1" applyAlignment="1">
      <alignment horizontal="center" vertical="center" wrapText="1"/>
    </xf>
    <xf numFmtId="4" fontId="16" fillId="5" borderId="18" xfId="0" applyNumberFormat="1" applyFont="1" applyFill="1" applyBorder="1" applyAlignment="1">
      <alignment horizontal="center" vertical="center" wrapText="1"/>
    </xf>
    <xf numFmtId="166" fontId="16" fillId="5" borderId="21" xfId="0" applyNumberFormat="1" applyFont="1" applyFill="1" applyBorder="1" applyAlignment="1">
      <alignment horizontal="center" vertical="center" wrapText="1"/>
    </xf>
    <xf numFmtId="166" fontId="16" fillId="5" borderId="0" xfId="0" applyNumberFormat="1" applyFont="1" applyFill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 wrapText="1"/>
    </xf>
    <xf numFmtId="3" fontId="16" fillId="6" borderId="19" xfId="0" applyNumberFormat="1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/>
    </xf>
    <xf numFmtId="4" fontId="0" fillId="3" borderId="24" xfId="0" applyNumberFormat="1" applyFill="1" applyBorder="1" applyAlignment="1">
      <alignment horizontal="right" vertical="center"/>
    </xf>
    <xf numFmtId="4" fontId="19" fillId="3" borderId="24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2" borderId="25" xfId="0" applyFont="1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4" fontId="14" fillId="2" borderId="23" xfId="0" applyNumberFormat="1" applyFont="1" applyFill="1" applyBorder="1" applyAlignment="1">
      <alignment horizontal="right" vertical="center"/>
    </xf>
    <xf numFmtId="4" fontId="15" fillId="2" borderId="23" xfId="0" applyNumberFormat="1" applyFont="1" applyFill="1" applyBorder="1" applyAlignment="1">
      <alignment horizontal="right" vertical="center"/>
    </xf>
    <xf numFmtId="0" fontId="14" fillId="2" borderId="2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7" fontId="16" fillId="7" borderId="27" xfId="0" applyNumberFormat="1" applyFont="1" applyFill="1" applyBorder="1" applyAlignment="1">
      <alignment vertical="top"/>
    </xf>
    <xf numFmtId="49" fontId="16" fillId="7" borderId="28" xfId="0" applyNumberFormat="1" applyFont="1" applyFill="1" applyBorder="1" applyAlignment="1">
      <alignment horizontal="center" vertical="top"/>
    </xf>
    <xf numFmtId="0" fontId="21" fillId="7" borderId="29" xfId="0" applyFont="1" applyFill="1" applyBorder="1" applyAlignment="1">
      <alignment vertical="top" wrapText="1"/>
    </xf>
    <xf numFmtId="0" fontId="16" fillId="7" borderId="30" xfId="0" applyFont="1" applyFill="1" applyBorder="1" applyAlignment="1">
      <alignment horizontal="center" vertical="top"/>
    </xf>
    <xf numFmtId="4" fontId="16" fillId="7" borderId="31" xfId="0" applyNumberFormat="1" applyFont="1" applyFill="1" applyBorder="1" applyAlignment="1">
      <alignment horizontal="right" vertical="top"/>
    </xf>
    <xf numFmtId="4" fontId="16" fillId="7" borderId="32" xfId="0" applyNumberFormat="1" applyFont="1" applyFill="1" applyBorder="1" applyAlignment="1">
      <alignment horizontal="right" vertical="top"/>
    </xf>
    <xf numFmtId="4" fontId="16" fillId="7" borderId="33" xfId="0" applyNumberFormat="1" applyFont="1" applyFill="1" applyBorder="1" applyAlignment="1">
      <alignment horizontal="right" vertical="top"/>
    </xf>
    <xf numFmtId="10" fontId="15" fillId="7" borderId="34" xfId="0" applyNumberFormat="1" applyFont="1" applyFill="1" applyBorder="1" applyAlignment="1">
      <alignment horizontal="right" vertical="top"/>
    </xf>
    <xf numFmtId="0" fontId="16" fillId="7" borderId="33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167" fontId="16" fillId="0" borderId="35" xfId="0" applyNumberFormat="1" applyFont="1" applyBorder="1" applyAlignment="1">
      <alignment vertical="top"/>
    </xf>
    <xf numFmtId="49" fontId="20" fillId="0" borderId="36" xfId="0" applyNumberFormat="1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4" fontId="6" fillId="0" borderId="37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4" fontId="14" fillId="0" borderId="38" xfId="0" applyNumberFormat="1" applyFont="1" applyBorder="1" applyAlignment="1">
      <alignment horizontal="right" vertical="top"/>
    </xf>
    <xf numFmtId="4" fontId="14" fillId="0" borderId="37" xfId="0" applyNumberFormat="1" applyFont="1" applyBorder="1" applyAlignment="1">
      <alignment horizontal="right" vertical="top"/>
    </xf>
    <xf numFmtId="4" fontId="14" fillId="0" borderId="1" xfId="0" applyNumberFormat="1" applyFont="1" applyBorder="1" applyAlignment="1">
      <alignment horizontal="right" vertical="top"/>
    </xf>
    <xf numFmtId="4" fontId="15" fillId="0" borderId="39" xfId="0" applyNumberFormat="1" applyFont="1" applyBorder="1" applyAlignment="1">
      <alignment horizontal="right" vertical="top"/>
    </xf>
    <xf numFmtId="4" fontId="15" fillId="0" borderId="34" xfId="0" applyNumberFormat="1" applyFont="1" applyBorder="1" applyAlignment="1">
      <alignment horizontal="right" vertical="top"/>
    </xf>
    <xf numFmtId="10" fontId="15" fillId="0" borderId="34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167" fontId="16" fillId="0" borderId="40" xfId="0" applyNumberFormat="1" applyFont="1" applyBorder="1" applyAlignment="1">
      <alignment vertical="top"/>
    </xf>
    <xf numFmtId="49" fontId="20" fillId="0" borderId="41" xfId="0" applyNumberFormat="1" applyFont="1" applyBorder="1" applyAlignment="1">
      <alignment horizontal="center" vertical="top"/>
    </xf>
    <xf numFmtId="0" fontId="14" fillId="0" borderId="40" xfId="0" applyFont="1" applyBorder="1" applyAlignment="1">
      <alignment horizontal="center" vertical="top"/>
    </xf>
    <xf numFmtId="4" fontId="6" fillId="0" borderId="42" xfId="0" applyNumberFormat="1" applyFont="1" applyBorder="1" applyAlignment="1">
      <alignment horizontal="right" vertical="top"/>
    </xf>
    <xf numFmtId="4" fontId="14" fillId="0" borderId="43" xfId="0" applyNumberFormat="1" applyFont="1" applyBorder="1" applyAlignment="1">
      <alignment horizontal="right" vertical="top"/>
    </xf>
    <xf numFmtId="4" fontId="14" fillId="0" borderId="44" xfId="0" applyNumberFormat="1" applyFont="1" applyBorder="1" applyAlignment="1">
      <alignment horizontal="right" vertical="top"/>
    </xf>
    <xf numFmtId="4" fontId="14" fillId="0" borderId="42" xfId="0" applyNumberFormat="1" applyFont="1" applyBorder="1" applyAlignment="1">
      <alignment horizontal="right" vertical="top"/>
    </xf>
    <xf numFmtId="4" fontId="15" fillId="0" borderId="45" xfId="0" applyNumberFormat="1" applyFont="1" applyBorder="1" applyAlignment="1">
      <alignment horizontal="right" vertical="top"/>
    </xf>
    <xf numFmtId="0" fontId="21" fillId="7" borderId="46" xfId="0" applyFont="1" applyFill="1" applyBorder="1" applyAlignment="1">
      <alignment vertical="top" wrapText="1"/>
    </xf>
    <xf numFmtId="0" fontId="16" fillId="7" borderId="27" xfId="0" applyFont="1" applyFill="1" applyBorder="1" applyAlignment="1">
      <alignment horizontal="center" vertical="top"/>
    </xf>
    <xf numFmtId="4" fontId="16" fillId="7" borderId="47" xfId="0" applyNumberFormat="1" applyFont="1" applyFill="1" applyBorder="1" applyAlignment="1">
      <alignment horizontal="right" vertical="top"/>
    </xf>
    <xf numFmtId="4" fontId="16" fillId="7" borderId="48" xfId="0" applyNumberFormat="1" applyFont="1" applyFill="1" applyBorder="1" applyAlignment="1">
      <alignment horizontal="right" vertical="top"/>
    </xf>
    <xf numFmtId="4" fontId="16" fillId="7" borderId="49" xfId="0" applyNumberFormat="1" applyFont="1" applyFill="1" applyBorder="1" applyAlignment="1">
      <alignment horizontal="right" vertical="top"/>
    </xf>
    <xf numFmtId="4" fontId="14" fillId="7" borderId="49" xfId="0" applyNumberFormat="1" applyFont="1" applyFill="1" applyBorder="1" applyAlignment="1">
      <alignment horizontal="right" vertical="top"/>
    </xf>
    <xf numFmtId="0" fontId="16" fillId="7" borderId="49" xfId="0" applyFont="1" applyFill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167" fontId="16" fillId="0" borderId="50" xfId="0" applyNumberFormat="1" applyFont="1" applyBorder="1" applyAlignment="1">
      <alignment vertical="top"/>
    </xf>
    <xf numFmtId="0" fontId="14" fillId="0" borderId="50" xfId="0" applyFont="1" applyBorder="1" applyAlignment="1">
      <alignment horizontal="center" vertical="top"/>
    </xf>
    <xf numFmtId="4" fontId="14" fillId="0" borderId="51" xfId="0" applyNumberFormat="1" applyFont="1" applyBorder="1" applyAlignment="1">
      <alignment horizontal="right" vertical="top"/>
    </xf>
    <xf numFmtId="4" fontId="14" fillId="0" borderId="52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4" fillId="0" borderId="53" xfId="0" applyFont="1" applyBorder="1" applyAlignment="1">
      <alignment vertical="top" wrapText="1"/>
    </xf>
    <xf numFmtId="0" fontId="23" fillId="7" borderId="46" xfId="0" applyFont="1" applyFill="1" applyBorder="1" applyAlignment="1">
      <alignment vertical="top" wrapText="1"/>
    </xf>
    <xf numFmtId="4" fontId="15" fillId="7" borderId="34" xfId="0" applyNumberFormat="1" applyFont="1" applyFill="1" applyBorder="1" applyAlignment="1">
      <alignment horizontal="right" vertical="top"/>
    </xf>
    <xf numFmtId="49" fontId="20" fillId="0" borderId="54" xfId="0" applyNumberFormat="1" applyFont="1" applyBorder="1" applyAlignment="1">
      <alignment horizontal="center" vertical="top"/>
    </xf>
    <xf numFmtId="49" fontId="20" fillId="7" borderId="28" xfId="0" applyNumberFormat="1" applyFont="1" applyFill="1" applyBorder="1" applyAlignment="1">
      <alignment horizontal="center" vertical="top"/>
    </xf>
    <xf numFmtId="167" fontId="16" fillId="0" borderId="30" xfId="0" applyNumberFormat="1" applyFont="1" applyBorder="1" applyAlignment="1">
      <alignment vertical="top"/>
    </xf>
    <xf numFmtId="49" fontId="20" fillId="0" borderId="55" xfId="0" applyNumberFormat="1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4" fontId="14" fillId="0" borderId="31" xfId="0" applyNumberFormat="1" applyFont="1" applyBorder="1" applyAlignment="1">
      <alignment horizontal="right" vertical="top"/>
    </xf>
    <xf numFmtId="4" fontId="14" fillId="0" borderId="32" xfId="0" applyNumberFormat="1" applyFont="1" applyBorder="1" applyAlignment="1">
      <alignment horizontal="right" vertical="top"/>
    </xf>
    <xf numFmtId="4" fontId="14" fillId="0" borderId="33" xfId="0" applyNumberFormat="1" applyFont="1" applyBorder="1" applyAlignment="1">
      <alignment horizontal="right" vertical="top"/>
    </xf>
    <xf numFmtId="0" fontId="14" fillId="0" borderId="33" xfId="0" applyFont="1" applyBorder="1" applyAlignment="1">
      <alignment vertical="top" wrapText="1"/>
    </xf>
    <xf numFmtId="0" fontId="14" fillId="0" borderId="56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6" fillId="0" borderId="56" xfId="0" applyFont="1" applyBorder="1" applyAlignment="1">
      <alignment vertical="top" wrapText="1"/>
    </xf>
    <xf numFmtId="4" fontId="15" fillId="0" borderId="16" xfId="0" applyNumberFormat="1" applyFont="1" applyBorder="1" applyAlignment="1">
      <alignment horizontal="right" vertical="top"/>
    </xf>
    <xf numFmtId="167" fontId="21" fillId="8" borderId="22" xfId="0" applyNumberFormat="1" applyFont="1" applyFill="1" applyBorder="1" applyAlignment="1">
      <alignment vertical="center"/>
    </xf>
    <xf numFmtId="167" fontId="16" fillId="8" borderId="23" xfId="0" applyNumberFormat="1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vertical="center" wrapText="1"/>
    </xf>
    <xf numFmtId="0" fontId="16" fillId="8" borderId="26" xfId="0" applyFont="1" applyFill="1" applyBorder="1" applyAlignment="1">
      <alignment horizontal="center" vertical="center"/>
    </xf>
    <xf numFmtId="4" fontId="16" fillId="5" borderId="24" xfId="0" applyNumberFormat="1" applyFont="1" applyFill="1" applyBorder="1" applyAlignment="1">
      <alignment horizontal="right" vertical="center"/>
    </xf>
    <xf numFmtId="4" fontId="16" fillId="8" borderId="57" xfId="0" applyNumberFormat="1" applyFont="1" applyFill="1" applyBorder="1" applyAlignment="1">
      <alignment horizontal="right" vertical="center"/>
    </xf>
    <xf numFmtId="4" fontId="16" fillId="8" borderId="58" xfId="0" applyNumberFormat="1" applyFont="1" applyFill="1" applyBorder="1" applyAlignment="1">
      <alignment horizontal="right" vertical="center"/>
    </xf>
    <xf numFmtId="4" fontId="16" fillId="8" borderId="59" xfId="0" applyNumberFormat="1" applyFont="1" applyFill="1" applyBorder="1" applyAlignment="1">
      <alignment horizontal="right" vertical="center"/>
    </xf>
    <xf numFmtId="4" fontId="16" fillId="8" borderId="60" xfId="0" applyNumberFormat="1" applyFont="1" applyFill="1" applyBorder="1" applyAlignment="1">
      <alignment horizontal="right" vertical="center"/>
    </xf>
    <xf numFmtId="4" fontId="16" fillId="8" borderId="20" xfId="0" applyNumberFormat="1" applyFont="1" applyFill="1" applyBorder="1" applyAlignment="1">
      <alignment horizontal="right" vertical="center"/>
    </xf>
    <xf numFmtId="4" fontId="16" fillId="8" borderId="18" xfId="0" applyNumberFormat="1" applyFont="1" applyFill="1" applyBorder="1" applyAlignment="1">
      <alignment horizontal="right" vertical="center"/>
    </xf>
    <xf numFmtId="0" fontId="16" fillId="8" borderId="17" xfId="0" applyFont="1" applyFill="1" applyBorder="1" applyAlignment="1">
      <alignment vertical="center" wrapText="1"/>
    </xf>
    <xf numFmtId="0" fontId="16" fillId="2" borderId="61" xfId="0" applyFont="1" applyFill="1" applyBorder="1" applyAlignment="1">
      <alignment vertical="center"/>
    </xf>
    <xf numFmtId="0" fontId="20" fillId="2" borderId="62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vertical="center"/>
    </xf>
    <xf numFmtId="0" fontId="14" fillId="2" borderId="63" xfId="0" applyFont="1" applyFill="1" applyBorder="1" applyAlignment="1">
      <alignment horizontal="center" vertical="center"/>
    </xf>
    <xf numFmtId="4" fontId="15" fillId="2" borderId="16" xfId="0" applyNumberFormat="1" applyFont="1" applyFill="1" applyBorder="1" applyAlignment="1">
      <alignment horizontal="right" vertical="top"/>
    </xf>
    <xf numFmtId="4" fontId="16" fillId="7" borderId="64" xfId="0" applyNumberFormat="1" applyFont="1" applyFill="1" applyBorder="1" applyAlignment="1">
      <alignment horizontal="right" vertical="top"/>
    </xf>
    <xf numFmtId="4" fontId="16" fillId="7" borderId="65" xfId="0" applyNumberFormat="1" applyFont="1" applyFill="1" applyBorder="1" applyAlignment="1">
      <alignment horizontal="right" vertical="top"/>
    </xf>
    <xf numFmtId="0" fontId="20" fillId="0" borderId="0" xfId="0" applyFont="1" applyAlignment="1">
      <alignment vertical="top"/>
    </xf>
    <xf numFmtId="4" fontId="15" fillId="7" borderId="48" xfId="0" applyNumberFormat="1" applyFont="1" applyFill="1" applyBorder="1" applyAlignment="1">
      <alignment horizontal="right" vertical="top"/>
    </xf>
    <xf numFmtId="0" fontId="14" fillId="0" borderId="2" xfId="0" applyFont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4" fontId="16" fillId="8" borderId="67" xfId="0" applyNumberFormat="1" applyFont="1" applyFill="1" applyBorder="1" applyAlignment="1">
      <alignment horizontal="right" vertical="center"/>
    </xf>
    <xf numFmtId="4" fontId="16" fillId="8" borderId="68" xfId="0" applyNumberFormat="1" applyFont="1" applyFill="1" applyBorder="1" applyAlignment="1">
      <alignment horizontal="right" vertical="center"/>
    </xf>
    <xf numFmtId="4" fontId="15" fillId="8" borderId="18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top" wrapText="1"/>
    </xf>
    <xf numFmtId="4" fontId="6" fillId="0" borderId="44" xfId="0" applyNumberFormat="1" applyFont="1" applyBorder="1" applyAlignment="1">
      <alignment horizontal="right" vertical="top"/>
    </xf>
    <xf numFmtId="0" fontId="23" fillId="7" borderId="29" xfId="0" applyFont="1" applyFill="1" applyBorder="1" applyAlignment="1">
      <alignment vertical="top" wrapText="1"/>
    </xf>
    <xf numFmtId="4" fontId="15" fillId="7" borderId="37" xfId="0" applyNumberFormat="1" applyFont="1" applyFill="1" applyBorder="1" applyAlignment="1">
      <alignment horizontal="right" vertical="top"/>
    </xf>
    <xf numFmtId="0" fontId="6" fillId="0" borderId="35" xfId="0" applyFont="1" applyBorder="1" applyAlignment="1">
      <alignment horizontal="center" vertical="top" wrapText="1"/>
    </xf>
    <xf numFmtId="4" fontId="14" fillId="0" borderId="37" xfId="0" applyNumberFormat="1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0" borderId="38" xfId="0" applyNumberFormat="1" applyFont="1" applyBorder="1" applyAlignment="1">
      <alignment horizontal="right" vertical="top" wrapText="1"/>
    </xf>
    <xf numFmtId="4" fontId="14" fillId="0" borderId="44" xfId="0" applyNumberFormat="1" applyFont="1" applyBorder="1" applyAlignment="1">
      <alignment horizontal="right" vertical="top" wrapText="1"/>
    </xf>
    <xf numFmtId="4" fontId="14" fillId="0" borderId="42" xfId="0" applyNumberFormat="1" applyFont="1" applyBorder="1" applyAlignment="1">
      <alignment horizontal="right" vertical="top" wrapText="1"/>
    </xf>
    <xf numFmtId="4" fontId="14" fillId="0" borderId="43" xfId="0" applyNumberFormat="1" applyFont="1" applyBorder="1" applyAlignment="1">
      <alignment horizontal="right" vertical="top" wrapText="1"/>
    </xf>
    <xf numFmtId="0" fontId="6" fillId="0" borderId="35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56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center" vertical="top"/>
    </xf>
    <xf numFmtId="4" fontId="15" fillId="8" borderId="24" xfId="0" applyNumberFormat="1" applyFont="1" applyFill="1" applyBorder="1" applyAlignment="1">
      <alignment horizontal="right" vertical="center"/>
    </xf>
    <xf numFmtId="4" fontId="15" fillId="8" borderId="20" xfId="0" applyNumberFormat="1" applyFont="1" applyFill="1" applyBorder="1" applyAlignment="1">
      <alignment horizontal="right" vertical="top"/>
    </xf>
    <xf numFmtId="0" fontId="16" fillId="2" borderId="22" xfId="0" applyFont="1" applyFill="1" applyBorder="1" applyAlignment="1">
      <alignment vertical="center"/>
    </xf>
    <xf numFmtId="0" fontId="20" fillId="2" borderId="20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4" fontId="15" fillId="2" borderId="34" xfId="0" applyNumberFormat="1" applyFont="1" applyFill="1" applyBorder="1" applyAlignment="1">
      <alignment horizontal="right" vertical="top"/>
    </xf>
    <xf numFmtId="4" fontId="15" fillId="7" borderId="69" xfId="0" applyNumberFormat="1" applyFont="1" applyFill="1" applyBorder="1" applyAlignment="1">
      <alignment horizontal="right" vertical="top"/>
    </xf>
    <xf numFmtId="0" fontId="6" fillId="0" borderId="3" xfId="0" applyFont="1" applyBorder="1" applyAlignment="1">
      <alignment vertical="top" wrapText="1"/>
    </xf>
    <xf numFmtId="0" fontId="16" fillId="7" borderId="20" xfId="0" applyFont="1" applyFill="1" applyBorder="1" applyAlignment="1">
      <alignment horizontal="center" vertical="top"/>
    </xf>
    <xf numFmtId="4" fontId="16" fillId="7" borderId="69" xfId="0" applyNumberFormat="1" applyFont="1" applyFill="1" applyBorder="1" applyAlignment="1">
      <alignment horizontal="right" vertical="top"/>
    </xf>
    <xf numFmtId="0" fontId="6" fillId="0" borderId="30" xfId="0" applyFont="1" applyBorder="1" applyAlignment="1">
      <alignment horizontal="center" vertical="top"/>
    </xf>
    <xf numFmtId="0" fontId="21" fillId="7" borderId="28" xfId="0" applyFont="1" applyFill="1" applyBorder="1" applyAlignment="1">
      <alignment vertical="top" wrapText="1"/>
    </xf>
    <xf numFmtId="0" fontId="16" fillId="7" borderId="46" xfId="0" applyFont="1" applyFill="1" applyBorder="1" applyAlignment="1">
      <alignment horizontal="center" vertical="top"/>
    </xf>
    <xf numFmtId="0" fontId="14" fillId="0" borderId="36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14" fillId="0" borderId="41" xfId="0" applyFont="1" applyBorder="1" applyAlignment="1">
      <alignment vertical="top" wrapText="1"/>
    </xf>
    <xf numFmtId="0" fontId="23" fillId="7" borderId="29" xfId="0" applyFont="1" applyFill="1" applyBorder="1" applyAlignment="1">
      <alignment horizontal="left" vertical="top" wrapText="1"/>
    </xf>
    <xf numFmtId="0" fontId="23" fillId="7" borderId="46" xfId="0" applyFont="1" applyFill="1" applyBorder="1" applyAlignment="1">
      <alignment horizontal="left" vertical="top" wrapText="1"/>
    </xf>
    <xf numFmtId="10" fontId="15" fillId="0" borderId="16" xfId="0" applyNumberFormat="1" applyFont="1" applyBorder="1" applyAlignment="1">
      <alignment horizontal="right" vertical="top"/>
    </xf>
    <xf numFmtId="4" fontId="15" fillId="8" borderId="20" xfId="0" applyNumberFormat="1" applyFont="1" applyFill="1" applyBorder="1" applyAlignment="1">
      <alignment horizontal="right" vertical="center"/>
    </xf>
    <xf numFmtId="4" fontId="15" fillId="8" borderId="26" xfId="0" applyNumberFormat="1" applyFont="1" applyFill="1" applyBorder="1" applyAlignment="1">
      <alignment horizontal="right" vertical="center"/>
    </xf>
    <xf numFmtId="0" fontId="16" fillId="8" borderId="20" xfId="0" applyFont="1" applyFill="1" applyBorder="1" applyAlignment="1">
      <alignment vertical="center" wrapText="1"/>
    </xf>
    <xf numFmtId="4" fontId="15" fillId="2" borderId="0" xfId="0" applyNumberFormat="1" applyFont="1" applyFill="1" applyAlignment="1">
      <alignment horizontal="right" vertical="center"/>
    </xf>
    <xf numFmtId="0" fontId="14" fillId="2" borderId="21" xfId="0" applyFont="1" applyFill="1" applyBorder="1" applyAlignment="1">
      <alignment vertical="center"/>
    </xf>
    <xf numFmtId="4" fontId="14" fillId="0" borderId="3" xfId="0" applyNumberFormat="1" applyFont="1" applyBorder="1" applyAlignment="1">
      <alignment horizontal="right" vertical="top"/>
    </xf>
    <xf numFmtId="4" fontId="15" fillId="0" borderId="47" xfId="0" applyNumberFormat="1" applyFont="1" applyBorder="1" applyAlignment="1">
      <alignment horizontal="right" vertical="top"/>
    </xf>
    <xf numFmtId="4" fontId="15" fillId="0" borderId="69" xfId="0" applyNumberFormat="1" applyFont="1" applyBorder="1" applyAlignment="1">
      <alignment horizontal="right" vertical="top"/>
    </xf>
    <xf numFmtId="10" fontId="15" fillId="0" borderId="69" xfId="0" applyNumberFormat="1" applyFont="1" applyBorder="1" applyAlignment="1">
      <alignment horizontal="right" vertical="top"/>
    </xf>
    <xf numFmtId="0" fontId="22" fillId="0" borderId="5" xfId="0" applyFont="1" applyBorder="1" applyAlignment="1">
      <alignment vertical="top" wrapText="1"/>
    </xf>
    <xf numFmtId="4" fontId="15" fillId="0" borderId="37" xfId="0" applyNumberFormat="1" applyFont="1" applyBorder="1" applyAlignment="1">
      <alignment horizontal="right" vertical="top"/>
    </xf>
    <xf numFmtId="0" fontId="6" fillId="0" borderId="70" xfId="0" applyFont="1" applyBorder="1" applyAlignment="1">
      <alignment vertical="top" wrapText="1"/>
    </xf>
    <xf numFmtId="4" fontId="14" fillId="0" borderId="71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4" fontId="15" fillId="0" borderId="72" xfId="0" applyNumberFormat="1" applyFont="1" applyBorder="1" applyAlignment="1">
      <alignment horizontal="right" vertical="top"/>
    </xf>
    <xf numFmtId="10" fontId="15" fillId="0" borderId="72" xfId="0" applyNumberFormat="1" applyFont="1" applyBorder="1" applyAlignment="1">
      <alignment horizontal="right" vertical="top"/>
    </xf>
    <xf numFmtId="167" fontId="16" fillId="8" borderId="24" xfId="0" applyNumberFormat="1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vertical="center"/>
    </xf>
    <xf numFmtId="0" fontId="14" fillId="0" borderId="49" xfId="0" applyFont="1" applyBorder="1" applyAlignment="1">
      <alignment vertical="top" wrapText="1"/>
    </xf>
    <xf numFmtId="4" fontId="15" fillId="0" borderId="44" xfId="0" applyNumberFormat="1" applyFont="1" applyBorder="1" applyAlignment="1">
      <alignment horizontal="right" vertical="top"/>
    </xf>
    <xf numFmtId="167" fontId="16" fillId="8" borderId="63" xfId="0" applyNumberFormat="1" applyFont="1" applyFill="1" applyBorder="1" applyAlignment="1">
      <alignment horizontal="center" vertical="center"/>
    </xf>
    <xf numFmtId="4" fontId="16" fillId="8" borderId="24" xfId="0" applyNumberFormat="1" applyFont="1" applyFill="1" applyBorder="1" applyAlignment="1">
      <alignment horizontal="right" vertical="center"/>
    </xf>
    <xf numFmtId="4" fontId="15" fillId="2" borderId="63" xfId="0" applyNumberFormat="1" applyFont="1" applyFill="1" applyBorder="1" applyAlignment="1">
      <alignment horizontal="right" vertical="center"/>
    </xf>
    <xf numFmtId="0" fontId="14" fillId="2" borderId="73" xfId="0" applyFont="1" applyFill="1" applyBorder="1" applyAlignment="1">
      <alignment vertical="center"/>
    </xf>
    <xf numFmtId="167" fontId="16" fillId="0" borderId="27" xfId="0" applyNumberFormat="1" applyFont="1" applyBorder="1" applyAlignment="1">
      <alignment vertical="top"/>
    </xf>
    <xf numFmtId="164" fontId="20" fillId="0" borderId="28" xfId="0" applyNumberFormat="1" applyFont="1" applyBorder="1" applyAlignment="1">
      <alignment horizontal="center" vertical="top"/>
    </xf>
    <xf numFmtId="0" fontId="6" fillId="0" borderId="46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/>
    </xf>
    <xf numFmtId="4" fontId="6" fillId="0" borderId="69" xfId="0" applyNumberFormat="1" applyFont="1" applyBorder="1" applyAlignment="1">
      <alignment horizontal="right" vertical="top"/>
    </xf>
    <xf numFmtId="4" fontId="6" fillId="0" borderId="48" xfId="0" applyNumberFormat="1" applyFont="1" applyBorder="1" applyAlignment="1">
      <alignment horizontal="right" vertical="top"/>
    </xf>
    <xf numFmtId="4" fontId="14" fillId="0" borderId="49" xfId="0" applyNumberFormat="1" applyFont="1" applyBorder="1" applyAlignment="1">
      <alignment horizontal="right" vertical="top"/>
    </xf>
    <xf numFmtId="4" fontId="14" fillId="0" borderId="47" xfId="0" applyNumberFormat="1" applyFont="1" applyBorder="1" applyAlignment="1">
      <alignment horizontal="right" vertical="top"/>
    </xf>
    <xf numFmtId="4" fontId="14" fillId="0" borderId="48" xfId="0" applyNumberFormat="1" applyFont="1" applyBorder="1" applyAlignment="1">
      <alignment horizontal="right" vertical="top"/>
    </xf>
    <xf numFmtId="164" fontId="20" fillId="0" borderId="36" xfId="0" applyNumberFormat="1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4" fontId="6" fillId="0" borderId="39" xfId="0" applyNumberFormat="1" applyFont="1" applyBorder="1" applyAlignment="1">
      <alignment horizontal="right" vertical="top"/>
    </xf>
    <xf numFmtId="0" fontId="6" fillId="0" borderId="36" xfId="0" applyFont="1" applyBorder="1" applyAlignment="1">
      <alignment horizontal="center" vertical="top"/>
    </xf>
    <xf numFmtId="0" fontId="14" fillId="0" borderId="41" xfId="0" applyFont="1" applyBorder="1" applyAlignment="1">
      <alignment horizontal="center" vertical="top"/>
    </xf>
    <xf numFmtId="4" fontId="6" fillId="0" borderId="45" xfId="0" applyNumberFormat="1" applyFont="1" applyBorder="1" applyAlignment="1">
      <alignment horizontal="right" vertical="top"/>
    </xf>
    <xf numFmtId="0" fontId="11" fillId="0" borderId="7" xfId="0" applyFont="1" applyBorder="1" applyAlignment="1">
      <alignment vertical="top" wrapText="1"/>
    </xf>
    <xf numFmtId="0" fontId="14" fillId="0" borderId="29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/>
    </xf>
    <xf numFmtId="4" fontId="14" fillId="0" borderId="34" xfId="0" applyNumberFormat="1" applyFont="1" applyBorder="1" applyAlignment="1">
      <alignment horizontal="right" vertical="top"/>
    </xf>
    <xf numFmtId="4" fontId="14" fillId="0" borderId="6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0" fontId="14" fillId="0" borderId="28" xfId="0" applyFont="1" applyBorder="1" applyAlignment="1">
      <alignment vertical="top" wrapText="1"/>
    </xf>
    <xf numFmtId="4" fontId="14" fillId="0" borderId="39" xfId="0" applyNumberFormat="1" applyFont="1" applyBorder="1" applyAlignment="1">
      <alignment horizontal="right" vertical="top"/>
    </xf>
    <xf numFmtId="164" fontId="20" fillId="0" borderId="41" xfId="0" applyNumberFormat="1" applyFont="1" applyBorder="1" applyAlignment="1">
      <alignment horizontal="center" vertical="top"/>
    </xf>
    <xf numFmtId="4" fontId="14" fillId="0" borderId="45" xfId="0" applyNumberFormat="1" applyFont="1" applyBorder="1" applyAlignment="1">
      <alignment horizontal="right" vertical="top"/>
    </xf>
    <xf numFmtId="4" fontId="15" fillId="0" borderId="41" xfId="0" applyNumberFormat="1" applyFont="1" applyBorder="1" applyAlignment="1">
      <alignment horizontal="right" vertical="top"/>
    </xf>
    <xf numFmtId="164" fontId="20" fillId="0" borderId="54" xfId="0" applyNumberFormat="1" applyFont="1" applyBorder="1" applyAlignment="1">
      <alignment horizontal="center" vertical="top"/>
    </xf>
    <xf numFmtId="0" fontId="14" fillId="0" borderId="54" xfId="0" applyFont="1" applyBorder="1" applyAlignment="1">
      <alignment horizontal="center" vertical="top"/>
    </xf>
    <xf numFmtId="0" fontId="14" fillId="0" borderId="54" xfId="0" applyFont="1" applyBorder="1" applyAlignment="1">
      <alignment vertical="top" wrapText="1"/>
    </xf>
    <xf numFmtId="167" fontId="16" fillId="0" borderId="36" xfId="0" applyNumberFormat="1" applyFont="1" applyBorder="1" applyAlignment="1">
      <alignment vertical="top"/>
    </xf>
    <xf numFmtId="167" fontId="16" fillId="0" borderId="41" xfId="0" applyNumberFormat="1" applyFont="1" applyBorder="1" applyAlignment="1">
      <alignment vertical="top"/>
    </xf>
    <xf numFmtId="4" fontId="15" fillId="0" borderId="54" xfId="0" applyNumberFormat="1" applyFont="1" applyBorder="1" applyAlignment="1">
      <alignment horizontal="right" vertical="top"/>
    </xf>
    <xf numFmtId="0" fontId="14" fillId="2" borderId="24" xfId="0" applyFont="1" applyFill="1" applyBorder="1" applyAlignment="1">
      <alignment horizontal="center" vertical="center"/>
    </xf>
    <xf numFmtId="164" fontId="20" fillId="0" borderId="55" xfId="0" applyNumberFormat="1" applyFont="1" applyBorder="1" applyAlignment="1">
      <alignment horizontal="center" vertical="top"/>
    </xf>
    <xf numFmtId="0" fontId="14" fillId="0" borderId="27" xfId="0" applyFont="1" applyBorder="1" applyAlignment="1">
      <alignment vertical="top" wrapText="1"/>
    </xf>
    <xf numFmtId="0" fontId="14" fillId="0" borderId="74" xfId="0" applyFont="1" applyBorder="1" applyAlignment="1">
      <alignment vertical="top" wrapText="1"/>
    </xf>
    <xf numFmtId="4" fontId="15" fillId="0" borderId="36" xfId="0" applyNumberFormat="1" applyFont="1" applyBorder="1" applyAlignment="1">
      <alignment horizontal="right" vertical="top"/>
    </xf>
    <xf numFmtId="0" fontId="14" fillId="0" borderId="75" xfId="0" applyFont="1" applyBorder="1" applyAlignment="1">
      <alignment vertical="top" wrapText="1"/>
    </xf>
    <xf numFmtId="0" fontId="14" fillId="0" borderId="76" xfId="0" applyFont="1" applyBorder="1" applyAlignment="1">
      <alignment vertical="top" wrapText="1"/>
    </xf>
    <xf numFmtId="0" fontId="16" fillId="8" borderId="73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3" fillId="7" borderId="74" xfId="0" applyFont="1" applyFill="1" applyBorder="1" applyAlignment="1">
      <alignment horizontal="left" vertical="top" wrapText="1"/>
    </xf>
    <xf numFmtId="4" fontId="16" fillId="7" borderId="77" xfId="0" applyNumberFormat="1" applyFont="1" applyFill="1" applyBorder="1" applyAlignment="1">
      <alignment horizontal="right" vertical="top"/>
    </xf>
    <xf numFmtId="4" fontId="16" fillId="7" borderId="28" xfId="0" applyNumberFormat="1" applyFont="1" applyFill="1" applyBorder="1" applyAlignment="1">
      <alignment horizontal="right" vertical="top"/>
    </xf>
    <xf numFmtId="0" fontId="14" fillId="0" borderId="34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4" fontId="14" fillId="0" borderId="70" xfId="0" applyNumberFormat="1" applyFont="1" applyBorder="1" applyAlignment="1">
      <alignment horizontal="right" vertical="top"/>
    </xf>
    <xf numFmtId="167" fontId="16" fillId="7" borderId="30" xfId="0" applyNumberFormat="1" applyFont="1" applyFill="1" applyBorder="1" applyAlignment="1">
      <alignment vertical="top"/>
    </xf>
    <xf numFmtId="49" fontId="20" fillId="7" borderId="55" xfId="0" applyNumberFormat="1" applyFont="1" applyFill="1" applyBorder="1" applyAlignment="1">
      <alignment horizontal="center" vertical="top"/>
    </xf>
    <xf numFmtId="0" fontId="16" fillId="7" borderId="74" xfId="0" applyFont="1" applyFill="1" applyBorder="1" applyAlignment="1">
      <alignment vertical="top" wrapText="1"/>
    </xf>
    <xf numFmtId="0" fontId="21" fillId="7" borderId="46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167" fontId="21" fillId="8" borderId="19" xfId="0" applyNumberFormat="1" applyFont="1" applyFill="1" applyBorder="1" applyAlignment="1">
      <alignment vertical="center"/>
    </xf>
    <xf numFmtId="167" fontId="16" fillId="8" borderId="0" xfId="0" applyNumberFormat="1" applyFont="1" applyFill="1" applyAlignment="1">
      <alignment horizontal="center" vertical="center"/>
    </xf>
    <xf numFmtId="0" fontId="16" fillId="8" borderId="24" xfId="0" applyFont="1" applyFill="1" applyBorder="1" applyAlignment="1">
      <alignment vertical="center" wrapText="1"/>
    </xf>
    <xf numFmtId="0" fontId="16" fillId="8" borderId="18" xfId="0" applyFont="1" applyFill="1" applyBorder="1" applyAlignment="1">
      <alignment horizontal="center" vertical="center"/>
    </xf>
    <xf numFmtId="4" fontId="16" fillId="8" borderId="78" xfId="0" applyNumberFormat="1" applyFont="1" applyFill="1" applyBorder="1" applyAlignment="1">
      <alignment horizontal="right" vertical="center"/>
    </xf>
    <xf numFmtId="167" fontId="16" fillId="3" borderId="22" xfId="0" applyNumberFormat="1" applyFont="1" applyFill="1" applyBorder="1" applyAlignment="1">
      <alignment vertical="center"/>
    </xf>
    <xf numFmtId="167" fontId="16" fillId="3" borderId="23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/>
    </xf>
    <xf numFmtId="4" fontId="16" fillId="3" borderId="22" xfId="0" applyNumberFormat="1" applyFont="1" applyFill="1" applyBorder="1" applyAlignment="1">
      <alignment horizontal="right" vertical="center"/>
    </xf>
    <xf numFmtId="4" fontId="16" fillId="3" borderId="26" xfId="0" applyNumberFormat="1" applyFont="1" applyFill="1" applyBorder="1" applyAlignment="1">
      <alignment horizontal="right" vertical="center"/>
    </xf>
    <xf numFmtId="4" fontId="16" fillId="3" borderId="73" xfId="0" applyNumberFormat="1" applyFont="1" applyFill="1" applyBorder="1" applyAlignment="1">
      <alignment horizontal="right" vertical="center"/>
    </xf>
    <xf numFmtId="10" fontId="15" fillId="3" borderId="34" xfId="0" applyNumberFormat="1" applyFont="1" applyFill="1" applyBorder="1" applyAlignment="1">
      <alignment horizontal="right" vertical="top"/>
    </xf>
    <xf numFmtId="0" fontId="16" fillId="3" borderId="62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16" fillId="3" borderId="26" xfId="0" applyFont="1" applyFill="1" applyBorder="1" applyAlignment="1">
      <alignment horizontal="center" vertical="center"/>
    </xf>
    <xf numFmtId="4" fontId="16" fillId="3" borderId="79" xfId="0" applyNumberFormat="1" applyFont="1" applyFill="1" applyBorder="1" applyAlignment="1">
      <alignment horizontal="right" vertical="center"/>
    </xf>
    <xf numFmtId="4" fontId="15" fillId="3" borderId="79" xfId="0" applyNumberFormat="1" applyFont="1" applyFill="1" applyBorder="1" applyAlignment="1">
      <alignment horizontal="right" vertical="center"/>
    </xf>
    <xf numFmtId="0" fontId="16" fillId="3" borderId="2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29" xfId="0" applyFont="1" applyBorder="1" applyAlignment="1">
      <alignment wrapText="1"/>
    </xf>
    <xf numFmtId="0" fontId="16" fillId="0" borderId="29" xfId="0" applyFont="1" applyBorder="1" applyAlignment="1">
      <alignment horizontal="center"/>
    </xf>
    <xf numFmtId="0" fontId="14" fillId="0" borderId="29" xfId="0" applyFont="1" applyBorder="1"/>
    <xf numFmtId="4" fontId="14" fillId="0" borderId="29" xfId="0" applyNumberFormat="1" applyFont="1" applyBorder="1" applyAlignment="1">
      <alignment horizontal="right"/>
    </xf>
    <xf numFmtId="4" fontId="16" fillId="0" borderId="29" xfId="0" applyNumberFormat="1" applyFont="1" applyBorder="1" applyAlignment="1">
      <alignment horizontal="right"/>
    </xf>
    <xf numFmtId="4" fontId="16" fillId="0" borderId="0" xfId="0" applyNumberFormat="1" applyFont="1" applyAlignment="1">
      <alignment horizontal="right"/>
    </xf>
    <xf numFmtId="0" fontId="24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24" fillId="0" borderId="0" xfId="0" applyFont="1"/>
    <xf numFmtId="4" fontId="26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0" fontId="28" fillId="0" borderId="0" xfId="0" applyFont="1"/>
    <xf numFmtId="10" fontId="28" fillId="0" borderId="0" xfId="0" applyNumberFormat="1" applyFont="1"/>
    <xf numFmtId="4" fontId="28" fillId="0" borderId="0" xfId="0" applyNumberFormat="1" applyFont="1"/>
    <xf numFmtId="10" fontId="14" fillId="0" borderId="0" xfId="0" applyNumberFormat="1" applyFont="1"/>
    <xf numFmtId="4" fontId="14" fillId="0" borderId="0" xfId="0" applyNumberFormat="1" applyFont="1"/>
    <xf numFmtId="10" fontId="30" fillId="0" borderId="0" xfId="0" applyNumberFormat="1" applyFont="1"/>
    <xf numFmtId="4" fontId="30" fillId="0" borderId="0" xfId="0" applyNumberFormat="1" applyFont="1"/>
    <xf numFmtId="10" fontId="30" fillId="0" borderId="80" xfId="0" applyNumberFormat="1" applyFont="1" applyBorder="1" applyAlignment="1">
      <alignment horizontal="center" vertical="center" wrapText="1"/>
    </xf>
    <xf numFmtId="10" fontId="30" fillId="0" borderId="81" xfId="0" applyNumberFormat="1" applyFont="1" applyBorder="1" applyAlignment="1">
      <alignment horizontal="center" vertical="center" wrapText="1"/>
    </xf>
    <xf numFmtId="168" fontId="0" fillId="0" borderId="0" xfId="0" applyNumberFormat="1"/>
    <xf numFmtId="10" fontId="30" fillId="0" borderId="80" xfId="0" applyNumberFormat="1" applyFont="1" applyBorder="1" applyAlignment="1">
      <alignment horizontal="center" vertical="center"/>
    </xf>
    <xf numFmtId="4" fontId="30" fillId="0" borderId="82" xfId="0" applyNumberFormat="1" applyFont="1" applyBorder="1" applyAlignment="1">
      <alignment horizontal="center" vertical="center"/>
    </xf>
    <xf numFmtId="10" fontId="30" fillId="0" borderId="81" xfId="0" applyNumberFormat="1" applyFont="1" applyBorder="1" applyAlignment="1">
      <alignment horizontal="center" vertical="center"/>
    </xf>
    <xf numFmtId="4" fontId="30" fillId="0" borderId="82" xfId="0" applyNumberFormat="1" applyFont="1" applyBorder="1" applyAlignment="1">
      <alignment horizontal="center" vertical="center" wrapText="1"/>
    </xf>
    <xf numFmtId="10" fontId="4" fillId="0" borderId="80" xfId="0" applyNumberFormat="1" applyFont="1" applyBorder="1" applyAlignment="1">
      <alignment horizontal="center" vertical="center"/>
    </xf>
    <xf numFmtId="4" fontId="4" fillId="0" borderId="8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 wrapText="1"/>
    </xf>
    <xf numFmtId="49" fontId="30" fillId="0" borderId="79" xfId="0" applyNumberFormat="1" applyFont="1" applyBorder="1" applyAlignment="1">
      <alignment horizontal="center" vertical="center"/>
    </xf>
    <xf numFmtId="49" fontId="30" fillId="0" borderId="78" xfId="0" applyNumberFormat="1" applyFont="1" applyBorder="1" applyAlignment="1">
      <alignment horizontal="center" vertical="center"/>
    </xf>
    <xf numFmtId="49" fontId="30" fillId="0" borderId="57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0" fontId="30" fillId="0" borderId="55" xfId="0" applyFont="1" applyBorder="1" applyAlignment="1">
      <alignment horizontal="center" vertical="center" wrapText="1"/>
    </xf>
    <xf numFmtId="10" fontId="30" fillId="0" borderId="31" xfId="0" applyNumberFormat="1" applyFont="1" applyBorder="1" applyAlignment="1">
      <alignment horizontal="center" vertical="center"/>
    </xf>
    <xf numFmtId="4" fontId="30" fillId="0" borderId="33" xfId="0" applyNumberFormat="1" applyFont="1" applyBorder="1" applyAlignment="1">
      <alignment horizontal="center" vertical="center"/>
    </xf>
    <xf numFmtId="4" fontId="30" fillId="0" borderId="31" xfId="0" applyNumberFormat="1" applyFont="1" applyBorder="1" applyAlignment="1">
      <alignment horizontal="center" vertical="center"/>
    </xf>
    <xf numFmtId="4" fontId="30" fillId="0" borderId="32" xfId="0" applyNumberFormat="1" applyFont="1" applyBorder="1" applyAlignment="1">
      <alignment horizontal="center" vertical="center"/>
    </xf>
    <xf numFmtId="10" fontId="30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10" fontId="30" fillId="0" borderId="37" xfId="0" applyNumberFormat="1" applyFont="1" applyBorder="1" applyAlignment="1">
      <alignment horizontal="center" vertical="center"/>
    </xf>
    <xf numFmtId="4" fontId="30" fillId="0" borderId="38" xfId="0" applyNumberFormat="1" applyFont="1" applyBorder="1" applyAlignment="1">
      <alignment horizontal="center" vertical="center"/>
    </xf>
    <xf numFmtId="4" fontId="30" fillId="0" borderId="37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/>
    </xf>
    <xf numFmtId="10" fontId="30" fillId="0" borderId="1" xfId="0" applyNumberFormat="1" applyFont="1" applyBorder="1" applyAlignment="1">
      <alignment horizontal="center" vertical="center"/>
    </xf>
    <xf numFmtId="10" fontId="33" fillId="0" borderId="37" xfId="0" applyNumberFormat="1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10" fontId="30" fillId="0" borderId="51" xfId="0" applyNumberFormat="1" applyFont="1" applyBorder="1" applyAlignment="1">
      <alignment horizontal="center" vertical="center"/>
    </xf>
    <xf numFmtId="4" fontId="30" fillId="0" borderId="53" xfId="0" applyNumberFormat="1" applyFont="1" applyBorder="1" applyAlignment="1">
      <alignment horizontal="center" vertical="center"/>
    </xf>
    <xf numFmtId="4" fontId="30" fillId="0" borderId="51" xfId="0" applyNumberFormat="1" applyFont="1" applyBorder="1" applyAlignment="1">
      <alignment horizontal="center" vertical="center"/>
    </xf>
    <xf numFmtId="4" fontId="30" fillId="0" borderId="52" xfId="0" applyNumberFormat="1" applyFont="1" applyBorder="1" applyAlignment="1">
      <alignment horizontal="center" vertical="center"/>
    </xf>
    <xf numFmtId="10" fontId="30" fillId="0" borderId="52" xfId="0" applyNumberFormat="1" applyFont="1" applyBorder="1" applyAlignment="1">
      <alignment horizontal="center" vertical="center"/>
    </xf>
    <xf numFmtId="10" fontId="33" fillId="0" borderId="51" xfId="0" applyNumberFormat="1" applyFont="1" applyBorder="1" applyAlignment="1">
      <alignment horizontal="center" vertical="center"/>
    </xf>
    <xf numFmtId="4" fontId="4" fillId="0" borderId="53" xfId="0" applyNumberFormat="1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10" fontId="30" fillId="0" borderId="83" xfId="0" applyNumberFormat="1" applyFont="1" applyBorder="1" applyAlignment="1">
      <alignment horizontal="center" vertical="center"/>
    </xf>
    <xf numFmtId="4" fontId="30" fillId="0" borderId="78" xfId="0" applyNumberFormat="1" applyFont="1" applyBorder="1" applyAlignment="1">
      <alignment horizontal="center" vertical="center"/>
    </xf>
    <xf numFmtId="4" fontId="30" fillId="0" borderId="79" xfId="0" applyNumberFormat="1" applyFont="1" applyBorder="1" applyAlignment="1">
      <alignment horizontal="center" vertical="center"/>
    </xf>
    <xf numFmtId="4" fontId="30" fillId="0" borderId="57" xfId="0" applyNumberFormat="1" applyFont="1" applyBorder="1" applyAlignment="1">
      <alignment horizontal="center" vertical="center"/>
    </xf>
    <xf numFmtId="10" fontId="30" fillId="0" borderId="57" xfId="0" applyNumberFormat="1" applyFont="1" applyBorder="1" applyAlignment="1">
      <alignment horizontal="center" vertical="center"/>
    </xf>
    <xf numFmtId="10" fontId="30" fillId="0" borderId="79" xfId="0" applyNumberFormat="1" applyFont="1" applyBorder="1" applyAlignment="1">
      <alignment horizontal="center" vertical="center"/>
    </xf>
    <xf numFmtId="10" fontId="33" fillId="0" borderId="79" xfId="0" applyNumberFormat="1" applyFont="1" applyBorder="1" applyAlignment="1">
      <alignment horizontal="center" vertical="center"/>
    </xf>
    <xf numFmtId="4" fontId="4" fillId="0" borderId="78" xfId="0" applyNumberFormat="1" applyFont="1" applyBorder="1" applyAlignment="1">
      <alignment horizontal="center" vertical="center"/>
    </xf>
    <xf numFmtId="0" fontId="32" fillId="0" borderId="0" xfId="0" applyFont="1"/>
    <xf numFmtId="0" fontId="32" fillId="0" borderId="29" xfId="0" applyFont="1" applyBorder="1"/>
    <xf numFmtId="10" fontId="32" fillId="0" borderId="0" xfId="0" applyNumberFormat="1" applyFont="1"/>
    <xf numFmtId="0" fontId="30" fillId="0" borderId="0" xfId="0" applyFont="1" applyAlignment="1">
      <alignment horizontal="right"/>
    </xf>
    <xf numFmtId="0" fontId="30" fillId="0" borderId="0" xfId="0" applyFont="1"/>
    <xf numFmtId="0" fontId="32" fillId="0" borderId="2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10" fontId="32" fillId="0" borderId="8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67" fontId="21" fillId="8" borderId="17" xfId="0" applyNumberFormat="1" applyFont="1" applyFill="1" applyBorder="1" applyAlignment="1">
      <alignment horizontal="left" vertical="center" wrapText="1"/>
    </xf>
    <xf numFmtId="167" fontId="14" fillId="0" borderId="0" xfId="0" applyNumberFormat="1" applyFont="1" applyAlignment="1">
      <alignment horizontal="center" vertical="center"/>
    </xf>
    <xf numFmtId="167" fontId="20" fillId="3" borderId="22" xfId="0" applyNumberFormat="1" applyFont="1" applyFill="1" applyBorder="1" applyAlignment="1">
      <alignment horizontal="left" vertical="center"/>
    </xf>
    <xf numFmtId="166" fontId="16" fillId="5" borderId="20" xfId="0" applyNumberFormat="1" applyFont="1" applyFill="1" applyBorder="1" applyAlignment="1">
      <alignment horizontal="center" vertical="center" wrapText="1"/>
    </xf>
    <xf numFmtId="4" fontId="6" fillId="0" borderId="54" xfId="0" applyNumberFormat="1" applyFont="1" applyBorder="1" applyAlignment="1">
      <alignment horizontal="right" vertical="center"/>
    </xf>
    <xf numFmtId="167" fontId="21" fillId="8" borderId="20" xfId="0" applyNumberFormat="1" applyFont="1" applyFill="1" applyBorder="1" applyAlignment="1">
      <alignment horizontal="left" vertical="center" wrapText="1"/>
    </xf>
    <xf numFmtId="4" fontId="16" fillId="5" borderId="20" xfId="0" applyNumberFormat="1" applyFont="1" applyFill="1" applyBorder="1" applyAlignment="1">
      <alignment horizontal="center" vertical="center"/>
    </xf>
    <xf numFmtId="4" fontId="16" fillId="5" borderId="2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67" fontId="16" fillId="0" borderId="35" xfId="0" applyNumberFormat="1" applyFont="1" applyFill="1" applyBorder="1" applyAlignment="1">
      <alignment vertical="top"/>
    </xf>
    <xf numFmtId="49" fontId="20" fillId="0" borderId="36" xfId="0" applyNumberFormat="1" applyFont="1" applyFill="1" applyBorder="1" applyAlignment="1">
      <alignment horizontal="center" vertical="top"/>
    </xf>
    <xf numFmtId="0" fontId="14" fillId="0" borderId="39" xfId="0" applyFont="1" applyFill="1" applyBorder="1" applyAlignment="1">
      <alignment vertical="top" wrapText="1"/>
    </xf>
    <xf numFmtId="0" fontId="14" fillId="0" borderId="35" xfId="0" applyFont="1" applyFill="1" applyBorder="1" applyAlignment="1">
      <alignment horizontal="center" vertical="top"/>
    </xf>
    <xf numFmtId="4" fontId="14" fillId="0" borderId="37" xfId="0" applyNumberFormat="1" applyFont="1" applyFill="1" applyBorder="1" applyAlignment="1">
      <alignment horizontal="right" vertical="top"/>
    </xf>
    <xf numFmtId="4" fontId="14" fillId="0" borderId="1" xfId="0" applyNumberFormat="1" applyFont="1" applyFill="1" applyBorder="1" applyAlignment="1">
      <alignment horizontal="right" vertical="top"/>
    </xf>
    <xf numFmtId="4" fontId="14" fillId="0" borderId="38" xfId="0" applyNumberFormat="1" applyFont="1" applyFill="1" applyBorder="1" applyAlignment="1">
      <alignment horizontal="right" vertical="top"/>
    </xf>
    <xf numFmtId="4" fontId="14" fillId="0" borderId="3" xfId="0" applyNumberFormat="1" applyFont="1" applyFill="1" applyBorder="1" applyAlignment="1">
      <alignment horizontal="right" vertical="top"/>
    </xf>
    <xf numFmtId="4" fontId="15" fillId="0" borderId="37" xfId="0" applyNumberFormat="1" applyFont="1" applyFill="1" applyBorder="1" applyAlignment="1">
      <alignment horizontal="right" vertical="top"/>
    </xf>
    <xf numFmtId="4" fontId="15" fillId="0" borderId="34" xfId="0" applyNumberFormat="1" applyFont="1" applyFill="1" applyBorder="1" applyAlignment="1">
      <alignment horizontal="right" vertical="top"/>
    </xf>
    <xf numFmtId="10" fontId="15" fillId="0" borderId="34" xfId="0" applyNumberFormat="1" applyFont="1" applyFill="1" applyBorder="1" applyAlignment="1">
      <alignment horizontal="right" vertical="top"/>
    </xf>
    <xf numFmtId="0" fontId="11" fillId="0" borderId="7" xfId="0" applyFont="1" applyFill="1" applyBorder="1" applyAlignment="1">
      <alignment vertical="top" wrapText="1"/>
    </xf>
    <xf numFmtId="0" fontId="14" fillId="0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0</xdr:row>
      <xdr:rowOff>76320</xdr:rowOff>
    </xdr:from>
    <xdr:to>
      <xdr:col>2</xdr:col>
      <xdr:colOff>295720</xdr:colOff>
      <xdr:row>7</xdr:row>
      <xdr:rowOff>154480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F65C524-7F72-7C46-8F67-41608670DD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7680" y="76320"/>
          <a:ext cx="1978440" cy="15259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genia\Documents\&#1043;&#1054;%20&#1050;&#1091;&#1089;&#1090;\&#1055;&#1088;&#1086;&#1108;&#1082;&#1090;%20&#171;Dnipro.%20Inside&#187;\_&#1044;&#1086;&#1076;&#1072;&#1090;&#1086;&#1082;_4_&#1047;&#1074;&#1110;&#1090;_&#1087;&#1088;&#1086;_&#1085;&#1072;&#1076;&#1093;&#1086;&#1076;&#1078;&#1077;&#1085;&#1085;&#1103;_&#1090;&#1072;_&#1074;&#1080;&#1082;&#1086;&#1088;&#1080;&#1089;&#1090;&#1072;&#1085;&#1085;&#1103;_&#1082;&#1086;&#1096;&#1090;&#1110;&#1074;_&#1076;&#1083;&#1103;_&#1088;&#1077;&#1072;&#1083;&#1110;&#1079;&#1072;&#1094;&#1110;&#1110;&#7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шторис  витрат"/>
      <sheetName val="Фінансування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7938-ACA5-E544-AC11-B7EA77E19AE8}">
  <sheetPr>
    <pageSetUpPr fitToPage="1"/>
  </sheetPr>
  <dimension ref="A1:AE233"/>
  <sheetViews>
    <sheetView workbookViewId="0">
      <selection activeCell="B29" sqref="B29"/>
    </sheetView>
  </sheetViews>
  <sheetFormatPr defaultColWidth="14.296875" defaultRowHeight="15.6" x14ac:dyDescent="0.3"/>
  <cols>
    <col min="1" max="1" width="16" customWidth="1"/>
    <col min="2" max="2" width="16.296875" customWidth="1"/>
    <col min="3" max="8" width="20.296875" customWidth="1"/>
    <col min="9" max="9" width="12.69921875" customWidth="1"/>
    <col min="10" max="10" width="20.296875" customWidth="1"/>
    <col min="11" max="11" width="12.69921875" customWidth="1"/>
    <col min="12" max="12" width="20.296875" customWidth="1"/>
    <col min="13" max="13" width="12.69921875" customWidth="1"/>
    <col min="14" max="14" width="20.296875" customWidth="1"/>
    <col min="15" max="23" width="4.796875" customWidth="1"/>
    <col min="24" max="26" width="9.69921875" customWidth="1"/>
    <col min="27" max="31" width="11" customWidth="1"/>
  </cols>
  <sheetData>
    <row r="1" spans="1:26" ht="15" customHeight="1" x14ac:dyDescent="0.3">
      <c r="A1" s="391" t="s">
        <v>398</v>
      </c>
      <c r="B1" s="391"/>
      <c r="C1" s="44"/>
      <c r="D1" s="43"/>
      <c r="E1" s="44"/>
      <c r="F1" s="44"/>
      <c r="G1" s="44"/>
      <c r="H1" s="43" t="s">
        <v>399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" customHeight="1" x14ac:dyDescent="0.3">
      <c r="A2" s="51"/>
      <c r="B2" s="44"/>
      <c r="C2" s="44"/>
      <c r="D2" s="43"/>
      <c r="E2" s="44"/>
      <c r="F2" s="44"/>
      <c r="G2" s="44"/>
      <c r="H2" s="392" t="s">
        <v>435</v>
      </c>
      <c r="I2" s="391"/>
      <c r="J2" s="391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5" customHeight="1" x14ac:dyDescent="0.3">
      <c r="A3" s="51"/>
      <c r="B3" s="44"/>
      <c r="C3" s="44"/>
      <c r="D3" s="43"/>
      <c r="E3" s="44"/>
      <c r="F3" s="44"/>
      <c r="G3" s="44"/>
      <c r="H3" s="392" t="s">
        <v>436</v>
      </c>
      <c r="I3" s="391"/>
      <c r="J3" s="391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" customHeight="1" x14ac:dyDescent="0.3">
      <c r="A4" s="5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" customHeight="1" x14ac:dyDescent="0.3">
      <c r="A5" s="5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5" customHeight="1" x14ac:dyDescent="0.3">
      <c r="A6" s="51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x14ac:dyDescent="0.3">
      <c r="A7" s="51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x14ac:dyDescent="0.3">
      <c r="A8" s="51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x14ac:dyDescent="0.3">
      <c r="A9" s="51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 x14ac:dyDescent="0.3">
      <c r="A10" s="324" t="s">
        <v>400</v>
      </c>
      <c r="B10" s="44"/>
      <c r="C10" s="44" t="s">
        <v>76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4.25" customHeight="1" x14ac:dyDescent="0.3">
      <c r="A11" s="51" t="s">
        <v>401</v>
      </c>
      <c r="B11" s="44"/>
      <c r="C11" s="44" t="s">
        <v>438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4.25" customHeight="1" x14ac:dyDescent="0.3">
      <c r="A12" s="51" t="s">
        <v>402</v>
      </c>
      <c r="B12" s="44"/>
      <c r="C12" s="44" t="s">
        <v>77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4.25" customHeight="1" x14ac:dyDescent="0.3">
      <c r="A13" s="51" t="s">
        <v>403</v>
      </c>
      <c r="B13" s="44"/>
      <c r="C13" s="52" t="s">
        <v>437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4.25" customHeight="1" x14ac:dyDescent="0.3">
      <c r="A14" s="51" t="s">
        <v>404</v>
      </c>
      <c r="B14" s="44"/>
      <c r="C14" s="55">
        <v>45488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4.25" customHeight="1" x14ac:dyDescent="0.3">
      <c r="A15" s="51" t="s">
        <v>405</v>
      </c>
      <c r="B15" s="44"/>
      <c r="C15" s="55">
        <v>45580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5.75" customHeight="1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31" ht="15.75" customHeight="1" x14ac:dyDescent="0.3">
      <c r="E17" s="85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1:31" x14ac:dyDescent="0.3">
      <c r="A18" s="325"/>
      <c r="B18" s="393" t="s">
        <v>406</v>
      </c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26"/>
      <c r="P18" s="327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</row>
    <row r="19" spans="1:31" x14ac:dyDescent="0.3">
      <c r="A19" s="325"/>
      <c r="B19" s="393" t="s">
        <v>407</v>
      </c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26"/>
      <c r="P19" s="327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</row>
    <row r="20" spans="1:31" x14ac:dyDescent="0.3">
      <c r="A20" s="325"/>
      <c r="B20" s="394" t="s">
        <v>439</v>
      </c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26"/>
      <c r="P20" s="327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</row>
    <row r="21" spans="1:31" ht="15.75" customHeight="1" x14ac:dyDescent="0.3">
      <c r="A21" s="325"/>
      <c r="B21" s="51"/>
      <c r="C21" s="44"/>
      <c r="D21" s="328"/>
      <c r="E21" s="328"/>
      <c r="F21" s="328"/>
      <c r="G21" s="328"/>
      <c r="H21" s="328"/>
      <c r="I21" s="328"/>
      <c r="J21" s="329"/>
      <c r="K21" s="328"/>
      <c r="L21" s="329"/>
      <c r="M21" s="328"/>
      <c r="N21" s="329"/>
      <c r="O21" s="326"/>
      <c r="P21" s="327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</row>
    <row r="22" spans="1:31" ht="15.75" customHeight="1" thickBot="1" x14ac:dyDescent="0.35">
      <c r="D22" s="330"/>
      <c r="E22" s="330"/>
      <c r="F22" s="330"/>
      <c r="G22" s="330"/>
      <c r="H22" s="330"/>
      <c r="I22" s="330"/>
      <c r="J22" s="331"/>
      <c r="K22" s="330"/>
      <c r="L22" s="331"/>
      <c r="M22" s="330"/>
      <c r="N22" s="331"/>
      <c r="O22" s="330"/>
      <c r="P22" s="331"/>
    </row>
    <row r="23" spans="1:31" ht="30" customHeight="1" thickBot="1" x14ac:dyDescent="0.35">
      <c r="A23" s="388"/>
      <c r="B23" s="389" t="s">
        <v>408</v>
      </c>
      <c r="C23" s="389"/>
      <c r="D23" s="389" t="s">
        <v>409</v>
      </c>
      <c r="E23" s="389"/>
      <c r="F23" s="389"/>
      <c r="G23" s="389"/>
      <c r="H23" s="389"/>
      <c r="I23" s="389"/>
      <c r="J23" s="389"/>
      <c r="K23" s="389" t="s">
        <v>410</v>
      </c>
      <c r="L23" s="389"/>
      <c r="M23" s="389" t="s">
        <v>411</v>
      </c>
      <c r="N23" s="38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35" customHeight="1" thickBot="1" x14ac:dyDescent="0.35">
      <c r="A24" s="388"/>
      <c r="B24" s="389"/>
      <c r="C24" s="389"/>
      <c r="D24" s="332" t="s">
        <v>412</v>
      </c>
      <c r="E24" s="333" t="s">
        <v>413</v>
      </c>
      <c r="F24" s="333" t="s">
        <v>414</v>
      </c>
      <c r="G24" s="333" t="s">
        <v>415</v>
      </c>
      <c r="H24" s="333" t="s">
        <v>416</v>
      </c>
      <c r="I24" s="390" t="s">
        <v>417</v>
      </c>
      <c r="J24" s="390"/>
      <c r="K24" s="389"/>
      <c r="L24" s="389"/>
      <c r="M24" s="389"/>
      <c r="N24" s="389"/>
      <c r="Q24" s="334"/>
    </row>
    <row r="25" spans="1:31" ht="37.5" customHeight="1" thickBot="1" x14ac:dyDescent="0.35">
      <c r="A25" s="388"/>
      <c r="B25" s="335" t="s">
        <v>345</v>
      </c>
      <c r="C25" s="336" t="s">
        <v>418</v>
      </c>
      <c r="D25" s="335" t="s">
        <v>418</v>
      </c>
      <c r="E25" s="337" t="s">
        <v>418</v>
      </c>
      <c r="F25" s="337" t="s">
        <v>418</v>
      </c>
      <c r="G25" s="337" t="s">
        <v>418</v>
      </c>
      <c r="H25" s="337" t="s">
        <v>418</v>
      </c>
      <c r="I25" s="337" t="s">
        <v>345</v>
      </c>
      <c r="J25" s="338" t="s">
        <v>419</v>
      </c>
      <c r="K25" s="335" t="s">
        <v>345</v>
      </c>
      <c r="L25" s="336" t="s">
        <v>418</v>
      </c>
      <c r="M25" s="339" t="s">
        <v>345</v>
      </c>
      <c r="N25" s="340" t="s">
        <v>418</v>
      </c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</row>
    <row r="26" spans="1:31" ht="30" customHeight="1" thickBot="1" x14ac:dyDescent="0.35">
      <c r="A26" s="342" t="s">
        <v>420</v>
      </c>
      <c r="B26" s="343" t="s">
        <v>421</v>
      </c>
      <c r="C26" s="344" t="s">
        <v>422</v>
      </c>
      <c r="D26" s="343" t="s">
        <v>423</v>
      </c>
      <c r="E26" s="345" t="s">
        <v>424</v>
      </c>
      <c r="F26" s="345" t="s">
        <v>425</v>
      </c>
      <c r="G26" s="345" t="s">
        <v>426</v>
      </c>
      <c r="H26" s="345" t="s">
        <v>66</v>
      </c>
      <c r="I26" s="345" t="s">
        <v>65</v>
      </c>
      <c r="J26" s="344" t="s">
        <v>69</v>
      </c>
      <c r="K26" s="343" t="s">
        <v>68</v>
      </c>
      <c r="L26" s="344" t="s">
        <v>67</v>
      </c>
      <c r="M26" s="343" t="s">
        <v>70</v>
      </c>
      <c r="N26" s="344" t="s">
        <v>71</v>
      </c>
      <c r="O26" s="346"/>
      <c r="P26" s="346"/>
      <c r="Q26" s="347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</row>
    <row r="27" spans="1:31" ht="30" customHeight="1" x14ac:dyDescent="0.3">
      <c r="A27" s="348" t="s">
        <v>427</v>
      </c>
      <c r="B27" s="349">
        <f>C27/N27</f>
        <v>0.90846290917079597</v>
      </c>
      <c r="C27" s="350">
        <v>297736</v>
      </c>
      <c r="D27" s="351">
        <v>0</v>
      </c>
      <c r="E27" s="352">
        <v>0</v>
      </c>
      <c r="F27" s="352">
        <v>0</v>
      </c>
      <c r="G27" s="352">
        <v>0</v>
      </c>
      <c r="H27" s="352">
        <v>30000</v>
      </c>
      <c r="I27" s="353">
        <f>J27/N27</f>
        <v>9.1537090829203999E-2</v>
      </c>
      <c r="J27" s="350">
        <f>D27+E27+F27+G27+H27</f>
        <v>30000</v>
      </c>
      <c r="K27" s="349">
        <f>L27/N27</f>
        <v>0</v>
      </c>
      <c r="L27" s="350">
        <f>'[1]Кошторис  витрат'!S189</f>
        <v>0</v>
      </c>
      <c r="M27" s="354">
        <v>1</v>
      </c>
      <c r="N27" s="355">
        <f>C27+J27+L27</f>
        <v>327736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</row>
    <row r="28" spans="1:31" ht="30" customHeight="1" x14ac:dyDescent="0.3">
      <c r="A28" s="356" t="s">
        <v>428</v>
      </c>
      <c r="B28" s="357">
        <f>C28/N28</f>
        <v>0.90846290917079597</v>
      </c>
      <c r="C28" s="358">
        <v>297736</v>
      </c>
      <c r="D28" s="359">
        <v>0</v>
      </c>
      <c r="E28" s="360">
        <v>0</v>
      </c>
      <c r="F28" s="360">
        <v>0</v>
      </c>
      <c r="G28" s="360">
        <v>0</v>
      </c>
      <c r="H28" s="360">
        <v>30000</v>
      </c>
      <c r="I28" s="361">
        <f>J28/N28</f>
        <v>9.1537090829203999E-2</v>
      </c>
      <c r="J28" s="358">
        <f>D28+E28+F28+G28+H28</f>
        <v>30000</v>
      </c>
      <c r="K28" s="357">
        <f>L28/N28</f>
        <v>0</v>
      </c>
      <c r="L28" s="358">
        <f>'[1]Кошторис  витрат'!V189</f>
        <v>0</v>
      </c>
      <c r="M28" s="362">
        <v>1</v>
      </c>
      <c r="N28" s="363">
        <f>C28+J28+L28</f>
        <v>327736</v>
      </c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</row>
    <row r="29" spans="1:31" ht="30" customHeight="1" thickBot="1" x14ac:dyDescent="0.35">
      <c r="A29" s="364" t="s">
        <v>429</v>
      </c>
      <c r="B29" s="365">
        <f>C29/N29</f>
        <v>0.85621275910460815</v>
      </c>
      <c r="C29" s="366">
        <v>178641.6</v>
      </c>
      <c r="D29" s="367">
        <v>0</v>
      </c>
      <c r="E29" s="368">
        <v>0</v>
      </c>
      <c r="F29" s="368">
        <v>0</v>
      </c>
      <c r="G29" s="368">
        <v>0</v>
      </c>
      <c r="H29" s="368">
        <v>30000</v>
      </c>
      <c r="I29" s="369">
        <f>J29/N29</f>
        <v>0.14378724089539191</v>
      </c>
      <c r="J29" s="366">
        <f>D29+E29+F29+G29+H29</f>
        <v>30000</v>
      </c>
      <c r="K29" s="365">
        <f>L29/N29</f>
        <v>0</v>
      </c>
      <c r="L29" s="366">
        <v>0</v>
      </c>
      <c r="M29" s="370">
        <f>(N29*M28)/N28</f>
        <v>0.63661483633168159</v>
      </c>
      <c r="N29" s="371">
        <f>C29+J29+L29</f>
        <v>208641.6</v>
      </c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</row>
    <row r="30" spans="1:31" ht="30" customHeight="1" thickBot="1" x14ac:dyDescent="0.35">
      <c r="A30" s="372" t="s">
        <v>430</v>
      </c>
      <c r="B30" s="373">
        <f t="shared" ref="B30:N30" si="0">B28-B29</f>
        <v>5.2250150066187828E-2</v>
      </c>
      <c r="C30" s="374">
        <f t="shared" si="0"/>
        <v>119094.39999999999</v>
      </c>
      <c r="D30" s="375">
        <f t="shared" si="0"/>
        <v>0</v>
      </c>
      <c r="E30" s="376">
        <f t="shared" si="0"/>
        <v>0</v>
      </c>
      <c r="F30" s="376">
        <f t="shared" si="0"/>
        <v>0</v>
      </c>
      <c r="G30" s="376">
        <f t="shared" si="0"/>
        <v>0</v>
      </c>
      <c r="H30" s="376">
        <f t="shared" si="0"/>
        <v>0</v>
      </c>
      <c r="I30" s="377">
        <f t="shared" si="0"/>
        <v>-5.2250150066187911E-2</v>
      </c>
      <c r="J30" s="374">
        <f t="shared" si="0"/>
        <v>0</v>
      </c>
      <c r="K30" s="378">
        <f t="shared" si="0"/>
        <v>0</v>
      </c>
      <c r="L30" s="374">
        <f t="shared" si="0"/>
        <v>0</v>
      </c>
      <c r="M30" s="379">
        <f t="shared" si="0"/>
        <v>0.36338516366831841</v>
      </c>
      <c r="N30" s="380">
        <f t="shared" si="0"/>
        <v>119094.39999999999</v>
      </c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</row>
    <row r="31" spans="1:31" ht="15.75" customHeight="1" x14ac:dyDescent="0.3">
      <c r="A31" s="51"/>
      <c r="B31" s="51"/>
      <c r="C31" s="51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31" ht="15.75" customHeight="1" x14ac:dyDescent="0.3">
      <c r="A32" s="381"/>
      <c r="B32" s="381" t="s">
        <v>431</v>
      </c>
      <c r="C32" s="386"/>
      <c r="D32" s="386"/>
      <c r="E32" s="386"/>
      <c r="F32" s="381"/>
      <c r="G32" s="382"/>
      <c r="H32" s="382"/>
      <c r="I32" s="383"/>
      <c r="J32" s="386"/>
      <c r="K32" s="386"/>
      <c r="L32" s="386"/>
      <c r="M32" s="386"/>
      <c r="N32" s="386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</row>
    <row r="33" spans="1:26" ht="15.75" customHeight="1" x14ac:dyDescent="0.3">
      <c r="D33" s="384" t="s">
        <v>432</v>
      </c>
      <c r="F33" s="385"/>
      <c r="G33" s="387" t="s">
        <v>433</v>
      </c>
      <c r="H33" s="387"/>
      <c r="I33" s="330"/>
      <c r="J33" s="387" t="s">
        <v>434</v>
      </c>
      <c r="K33" s="387"/>
      <c r="L33" s="387"/>
      <c r="M33" s="387"/>
      <c r="N33" s="387"/>
    </row>
    <row r="34" spans="1:26" ht="15.7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 x14ac:dyDescent="0.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 x14ac:dyDescent="0.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 x14ac:dyDescent="0.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 x14ac:dyDescent="0.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 x14ac:dyDescent="0.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 x14ac:dyDescent="0.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 x14ac:dyDescent="0.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 x14ac:dyDescent="0.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 x14ac:dyDescent="0.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 x14ac:dyDescent="0.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 x14ac:dyDescent="0.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 x14ac:dyDescent="0.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 x14ac:dyDescent="0.3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 x14ac:dyDescent="0.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 x14ac:dyDescent="0.3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 x14ac:dyDescent="0.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 x14ac:dyDescent="0.3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 x14ac:dyDescent="0.3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 x14ac:dyDescent="0.3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 x14ac:dyDescent="0.3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 x14ac:dyDescent="0.3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 x14ac:dyDescent="0.3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 x14ac:dyDescent="0.3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 x14ac:dyDescent="0.3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 x14ac:dyDescent="0.3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 x14ac:dyDescent="0.3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 x14ac:dyDescent="0.3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 x14ac:dyDescent="0.3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 x14ac:dyDescent="0.3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 x14ac:dyDescent="0.3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 x14ac:dyDescent="0.3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 x14ac:dyDescent="0.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 x14ac:dyDescent="0.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 x14ac:dyDescent="0.3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 x14ac:dyDescent="0.3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 x14ac:dyDescent="0.3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 x14ac:dyDescent="0.3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 x14ac:dyDescent="0.3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 x14ac:dyDescent="0.3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 x14ac:dyDescent="0.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 x14ac:dyDescent="0.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 x14ac:dyDescent="0.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 x14ac:dyDescent="0.3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 x14ac:dyDescent="0.3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 x14ac:dyDescent="0.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 x14ac:dyDescent="0.3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 x14ac:dyDescent="0.3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 x14ac:dyDescent="0.3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 x14ac:dyDescent="0.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 x14ac:dyDescent="0.3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 x14ac:dyDescent="0.3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 x14ac:dyDescent="0.3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 x14ac:dyDescent="0.3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 x14ac:dyDescent="0.3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 x14ac:dyDescent="0.3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 x14ac:dyDescent="0.3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 x14ac:dyDescent="0.3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 x14ac:dyDescent="0.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 x14ac:dyDescent="0.3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 x14ac:dyDescent="0.3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 x14ac:dyDescent="0.3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 x14ac:dyDescent="0.3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 x14ac:dyDescent="0.3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 x14ac:dyDescent="0.3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 x14ac:dyDescent="0.3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 x14ac:dyDescent="0.3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 x14ac:dyDescent="0.3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 x14ac:dyDescent="0.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 x14ac:dyDescent="0.3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 x14ac:dyDescent="0.3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 x14ac:dyDescent="0.3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 x14ac:dyDescent="0.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 x14ac:dyDescent="0.3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 x14ac:dyDescent="0.3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 x14ac:dyDescent="0.3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 x14ac:dyDescent="0.3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 x14ac:dyDescent="0.3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 x14ac:dyDescent="0.3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 x14ac:dyDescent="0.3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 x14ac:dyDescent="0.3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 x14ac:dyDescent="0.3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 x14ac:dyDescent="0.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 x14ac:dyDescent="0.3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 x14ac:dyDescent="0.3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 x14ac:dyDescent="0.3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 x14ac:dyDescent="0.3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 x14ac:dyDescent="0.3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 x14ac:dyDescent="0.3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 x14ac:dyDescent="0.3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 x14ac:dyDescent="0.3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 x14ac:dyDescent="0.3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 x14ac:dyDescent="0.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 x14ac:dyDescent="0.3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 x14ac:dyDescent="0.3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 x14ac:dyDescent="0.3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 x14ac:dyDescent="0.3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 x14ac:dyDescent="0.3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 x14ac:dyDescent="0.3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 x14ac:dyDescent="0.3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 x14ac:dyDescent="0.3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 x14ac:dyDescent="0.3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 x14ac:dyDescent="0.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 x14ac:dyDescent="0.3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 x14ac:dyDescent="0.3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 x14ac:dyDescent="0.3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 x14ac:dyDescent="0.3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 x14ac:dyDescent="0.3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 x14ac:dyDescent="0.3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 x14ac:dyDescent="0.3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 x14ac:dyDescent="0.3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 x14ac:dyDescent="0.3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 x14ac:dyDescent="0.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 x14ac:dyDescent="0.3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 x14ac:dyDescent="0.3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 x14ac:dyDescent="0.3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 x14ac:dyDescent="0.3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 x14ac:dyDescent="0.3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 x14ac:dyDescent="0.3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 x14ac:dyDescent="0.3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 x14ac:dyDescent="0.3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 x14ac:dyDescent="0.3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 x14ac:dyDescent="0.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 x14ac:dyDescent="0.3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 x14ac:dyDescent="0.3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 x14ac:dyDescent="0.3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 x14ac:dyDescent="0.3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 x14ac:dyDescent="0.3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 x14ac:dyDescent="0.3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 x14ac:dyDescent="0.3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 x14ac:dyDescent="0.3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 x14ac:dyDescent="0.3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 x14ac:dyDescent="0.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</sheetData>
  <mergeCells count="16">
    <mergeCell ref="B20:N20"/>
    <mergeCell ref="A1:B1"/>
    <mergeCell ref="H2:J2"/>
    <mergeCell ref="H3:J3"/>
    <mergeCell ref="B18:N18"/>
    <mergeCell ref="B19:N19"/>
    <mergeCell ref="C32:E32"/>
    <mergeCell ref="J32:N32"/>
    <mergeCell ref="G33:H33"/>
    <mergeCell ref="J33:N33"/>
    <mergeCell ref="A23:A25"/>
    <mergeCell ref="B23:C24"/>
    <mergeCell ref="D23:J23"/>
    <mergeCell ref="K23:L24"/>
    <mergeCell ref="M23:N24"/>
    <mergeCell ref="I24:J24"/>
  </mergeCells>
  <pageMargins left="0.7" right="0.7" top="0.75" bottom="0.75" header="0.3" footer="0.3"/>
  <pageSetup paperSize="9" scale="4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ACF2-A63C-F145-91CA-4A7BF94BFB12}">
  <sheetPr>
    <pageSetUpPr fitToPage="1"/>
  </sheetPr>
  <dimension ref="A1:AG384"/>
  <sheetViews>
    <sheetView zoomScale="71" zoomScaleNormal="71" workbookViewId="0">
      <selection activeCell="Z127" sqref="Z127"/>
    </sheetView>
  </sheetViews>
  <sheetFormatPr defaultColWidth="14.296875" defaultRowHeight="15.6" outlineLevelCol="1" x14ac:dyDescent="0.3"/>
  <cols>
    <col min="1" max="1" width="13.296875" customWidth="1"/>
    <col min="2" max="2" width="7.796875" customWidth="1"/>
    <col min="3" max="3" width="49" customWidth="1"/>
    <col min="4" max="4" width="12.69921875" customWidth="1"/>
    <col min="5" max="5" width="11.796875" customWidth="1"/>
    <col min="6" max="6" width="13" customWidth="1"/>
    <col min="7" max="7" width="17.69921875" customWidth="1"/>
    <col min="8" max="8" width="11.796875" customWidth="1"/>
    <col min="9" max="9" width="13" customWidth="1"/>
    <col min="10" max="10" width="17.69921875" customWidth="1"/>
    <col min="11" max="11" width="11.796875" customWidth="1" outlineLevel="1"/>
    <col min="12" max="12" width="13" customWidth="1" outlineLevel="1"/>
    <col min="13" max="13" width="17.69921875" customWidth="1" outlineLevel="1"/>
    <col min="14" max="14" width="12.19921875" customWidth="1" outlineLevel="1"/>
    <col min="15" max="15" width="13" customWidth="1" outlineLevel="1"/>
    <col min="16" max="16" width="16.69921875" customWidth="1" outlineLevel="1"/>
    <col min="17" max="17" width="12.19921875" customWidth="1" outlineLevel="1"/>
    <col min="18" max="18" width="13" customWidth="1" outlineLevel="1"/>
    <col min="19" max="19" width="16.69921875" customWidth="1" outlineLevel="1"/>
    <col min="20" max="20" width="12.19921875" customWidth="1" outlineLevel="1"/>
    <col min="21" max="21" width="13" customWidth="1" outlineLevel="1"/>
    <col min="22" max="22" width="16.69921875" customWidth="1" outlineLevel="1"/>
    <col min="23" max="24" width="16.69921875" customWidth="1"/>
    <col min="25" max="25" width="11" customWidth="1"/>
    <col min="26" max="26" width="11.796875" customWidth="1"/>
    <col min="27" max="27" width="52.5" customWidth="1"/>
    <col min="28" max="28" width="14" customWidth="1"/>
    <col min="29" max="33" width="5.19921875" customWidth="1"/>
  </cols>
  <sheetData>
    <row r="1" spans="1:33" ht="18" customHeight="1" x14ac:dyDescent="0.3">
      <c r="A1" s="403" t="s">
        <v>329</v>
      </c>
      <c r="B1" s="403"/>
      <c r="C1" s="403"/>
      <c r="D1" s="403"/>
      <c r="E1" s="403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2"/>
      <c r="Y1" s="42"/>
      <c r="Z1" s="42"/>
      <c r="AA1" s="43"/>
      <c r="AB1" s="44"/>
      <c r="AC1" s="44"/>
      <c r="AD1" s="44"/>
      <c r="AE1" s="44"/>
      <c r="AF1" s="44"/>
      <c r="AG1" s="44"/>
    </row>
    <row r="2" spans="1:33" ht="18" customHeight="1" x14ac:dyDescent="0.3">
      <c r="A2" s="45" t="str">
        <f>[1]Фінансування!A12</f>
        <v>Назва Грантоотримувача:</v>
      </c>
      <c r="B2" s="46"/>
      <c r="C2" s="44" t="s">
        <v>77</v>
      </c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49"/>
      <c r="Y2" s="49"/>
      <c r="Z2" s="49"/>
      <c r="AA2" s="50"/>
      <c r="AB2" s="44"/>
      <c r="AC2" s="44"/>
      <c r="AD2" s="44"/>
      <c r="AE2" s="44"/>
      <c r="AF2" s="44"/>
      <c r="AG2" s="44"/>
    </row>
    <row r="3" spans="1:33" ht="18" customHeight="1" x14ac:dyDescent="0.3">
      <c r="A3" s="51" t="str">
        <f>[1]Фінансування!A13</f>
        <v>Назва проєкту:</v>
      </c>
      <c r="B3" s="46"/>
      <c r="C3" s="52" t="s">
        <v>440</v>
      </c>
      <c r="D3" s="47"/>
      <c r="E3" s="48"/>
      <c r="F3" s="48"/>
      <c r="G3" s="48"/>
      <c r="H3" s="48"/>
      <c r="I3" s="48"/>
      <c r="J3" s="48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54"/>
      <c r="Y3" s="54"/>
      <c r="Z3" s="54"/>
      <c r="AA3" s="50"/>
      <c r="AB3" s="44"/>
      <c r="AC3" s="44"/>
      <c r="AD3" s="44"/>
      <c r="AE3" s="44"/>
      <c r="AF3" s="44"/>
      <c r="AG3" s="44"/>
    </row>
    <row r="4" spans="1:33" ht="18" customHeight="1" x14ac:dyDescent="0.3">
      <c r="A4" s="51" t="str">
        <f>[1]Фінансування!A14</f>
        <v>Дата початку проєкту:</v>
      </c>
      <c r="B4" s="44"/>
      <c r="C4" s="55">
        <v>45488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18" customHeight="1" x14ac:dyDescent="0.3">
      <c r="A5" s="51" t="str">
        <f>[1]Фінансування!A15</f>
        <v>Дата завершення проєкту:</v>
      </c>
      <c r="B5" s="44"/>
      <c r="C5" s="55">
        <v>45580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ht="16.2" thickBot="1" x14ac:dyDescent="0.35">
      <c r="A6" s="51"/>
      <c r="B6" s="46"/>
      <c r="C6" s="56"/>
      <c r="D6" s="47"/>
      <c r="E6" s="57"/>
      <c r="F6" s="57"/>
      <c r="G6" s="57"/>
      <c r="H6" s="57"/>
      <c r="I6" s="57"/>
      <c r="J6" s="5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59"/>
      <c r="Y6" s="59"/>
      <c r="Z6" s="59"/>
      <c r="AA6" s="60"/>
      <c r="AB6" s="44"/>
      <c r="AC6" s="44"/>
      <c r="AD6" s="44"/>
      <c r="AE6" s="44"/>
      <c r="AF6" s="44"/>
      <c r="AG6" s="44"/>
    </row>
    <row r="7" spans="1:33" ht="26.25" customHeight="1" thickBot="1" x14ac:dyDescent="0.35">
      <c r="A7" s="404" t="s">
        <v>330</v>
      </c>
      <c r="B7" s="405" t="s">
        <v>64</v>
      </c>
      <c r="C7" s="406" t="s">
        <v>9</v>
      </c>
      <c r="D7" s="406" t="s">
        <v>78</v>
      </c>
      <c r="E7" s="401" t="s">
        <v>331</v>
      </c>
      <c r="F7" s="401"/>
      <c r="G7" s="401"/>
      <c r="H7" s="401"/>
      <c r="I7" s="401"/>
      <c r="J7" s="401"/>
      <c r="K7" s="401" t="s">
        <v>79</v>
      </c>
      <c r="L7" s="401"/>
      <c r="M7" s="401"/>
      <c r="N7" s="401"/>
      <c r="O7" s="401"/>
      <c r="P7" s="401"/>
      <c r="Q7" s="401" t="s">
        <v>80</v>
      </c>
      <c r="R7" s="401"/>
      <c r="S7" s="401"/>
      <c r="T7" s="401"/>
      <c r="U7" s="401"/>
      <c r="V7" s="401"/>
      <c r="W7" s="398" t="s">
        <v>332</v>
      </c>
      <c r="X7" s="398"/>
      <c r="Y7" s="398"/>
      <c r="Z7" s="398"/>
      <c r="AA7" s="398" t="s">
        <v>333</v>
      </c>
      <c r="AB7" s="44"/>
      <c r="AC7" s="44"/>
      <c r="AD7" s="44"/>
      <c r="AE7" s="44"/>
      <c r="AF7" s="44"/>
      <c r="AG7" s="44"/>
    </row>
    <row r="8" spans="1:33" ht="42" customHeight="1" thickBot="1" x14ac:dyDescent="0.35">
      <c r="A8" s="404"/>
      <c r="B8" s="405"/>
      <c r="C8" s="406"/>
      <c r="D8" s="406"/>
      <c r="E8" s="402" t="s">
        <v>81</v>
      </c>
      <c r="F8" s="402"/>
      <c r="G8" s="402"/>
      <c r="H8" s="402" t="s">
        <v>334</v>
      </c>
      <c r="I8" s="402"/>
      <c r="J8" s="402"/>
      <c r="K8" s="402" t="s">
        <v>81</v>
      </c>
      <c r="L8" s="402"/>
      <c r="M8" s="402"/>
      <c r="N8" s="402" t="s">
        <v>334</v>
      </c>
      <c r="O8" s="402"/>
      <c r="P8" s="402"/>
      <c r="Q8" s="402" t="s">
        <v>81</v>
      </c>
      <c r="R8" s="402"/>
      <c r="S8" s="402"/>
      <c r="T8" s="402" t="s">
        <v>334</v>
      </c>
      <c r="U8" s="402"/>
      <c r="V8" s="402"/>
      <c r="W8" s="398" t="s">
        <v>335</v>
      </c>
      <c r="X8" s="398" t="s">
        <v>336</v>
      </c>
      <c r="Y8" s="398" t="s">
        <v>337</v>
      </c>
      <c r="Z8" s="398"/>
      <c r="AA8" s="398"/>
      <c r="AB8" s="44"/>
      <c r="AC8" s="44"/>
      <c r="AD8" s="44"/>
      <c r="AE8" s="44"/>
      <c r="AF8" s="44"/>
      <c r="AG8" s="44"/>
    </row>
    <row r="9" spans="1:33" ht="30" customHeight="1" thickBot="1" x14ac:dyDescent="0.35">
      <c r="A9" s="404"/>
      <c r="B9" s="405"/>
      <c r="C9" s="406"/>
      <c r="D9" s="406"/>
      <c r="E9" s="61" t="s">
        <v>82</v>
      </c>
      <c r="F9" s="62" t="s">
        <v>83</v>
      </c>
      <c r="G9" s="63" t="s">
        <v>338</v>
      </c>
      <c r="H9" s="61" t="s">
        <v>82</v>
      </c>
      <c r="I9" s="62" t="s">
        <v>83</v>
      </c>
      <c r="J9" s="63" t="s">
        <v>339</v>
      </c>
      <c r="K9" s="61" t="s">
        <v>82</v>
      </c>
      <c r="L9" s="62" t="s">
        <v>84</v>
      </c>
      <c r="M9" s="63" t="s">
        <v>340</v>
      </c>
      <c r="N9" s="61" t="s">
        <v>82</v>
      </c>
      <c r="O9" s="62" t="s">
        <v>84</v>
      </c>
      <c r="P9" s="63" t="s">
        <v>341</v>
      </c>
      <c r="Q9" s="61" t="s">
        <v>82</v>
      </c>
      <c r="R9" s="62" t="s">
        <v>84</v>
      </c>
      <c r="S9" s="63" t="s">
        <v>342</v>
      </c>
      <c r="T9" s="61" t="s">
        <v>82</v>
      </c>
      <c r="U9" s="62" t="s">
        <v>84</v>
      </c>
      <c r="V9" s="63" t="s">
        <v>343</v>
      </c>
      <c r="W9" s="398"/>
      <c r="X9" s="398"/>
      <c r="Y9" s="64" t="s">
        <v>344</v>
      </c>
      <c r="Z9" s="65" t="s">
        <v>345</v>
      </c>
      <c r="AA9" s="398"/>
      <c r="AB9" s="44"/>
      <c r="AC9" s="44"/>
      <c r="AD9" s="44"/>
      <c r="AE9" s="44"/>
      <c r="AF9" s="44"/>
      <c r="AG9" s="44"/>
    </row>
    <row r="10" spans="1:33" ht="24.75" customHeight="1" thickBot="1" x14ac:dyDescent="0.35">
      <c r="A10" s="66">
        <v>1</v>
      </c>
      <c r="B10" s="66">
        <v>2</v>
      </c>
      <c r="C10" s="67">
        <v>3</v>
      </c>
      <c r="D10" s="67">
        <v>4</v>
      </c>
      <c r="E10" s="68">
        <v>5</v>
      </c>
      <c r="F10" s="68">
        <v>6</v>
      </c>
      <c r="G10" s="68">
        <v>7</v>
      </c>
      <c r="H10" s="68">
        <v>8</v>
      </c>
      <c r="I10" s="68">
        <v>9</v>
      </c>
      <c r="J10" s="68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  <c r="Y10" s="68">
        <v>25</v>
      </c>
      <c r="Z10" s="68">
        <v>26</v>
      </c>
      <c r="AA10" s="69">
        <v>27</v>
      </c>
      <c r="AB10" s="44"/>
      <c r="AC10" s="44"/>
      <c r="AD10" s="44"/>
      <c r="AE10" s="44"/>
      <c r="AF10" s="44"/>
      <c r="AG10" s="44"/>
    </row>
    <row r="11" spans="1:33" ht="23.25" customHeight="1" thickBot="1" x14ac:dyDescent="0.35">
      <c r="A11" s="70" t="s">
        <v>346</v>
      </c>
      <c r="B11" s="71"/>
      <c r="C11" s="72" t="s">
        <v>85</v>
      </c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  <c r="X11" s="75"/>
      <c r="Y11" s="75"/>
      <c r="Z11" s="75"/>
      <c r="AA11" s="76"/>
      <c r="AB11" s="77"/>
      <c r="AC11" s="77"/>
      <c r="AD11" s="77"/>
      <c r="AE11" s="77"/>
      <c r="AF11" s="77"/>
      <c r="AG11" s="77"/>
    </row>
    <row r="12" spans="1:33" ht="30" customHeight="1" thickBot="1" x14ac:dyDescent="0.35">
      <c r="A12" s="78" t="s">
        <v>86</v>
      </c>
      <c r="B12" s="79">
        <v>1</v>
      </c>
      <c r="C12" s="80" t="s">
        <v>347</v>
      </c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3"/>
      <c r="X12" s="83"/>
      <c r="Y12" s="83"/>
      <c r="Z12" s="83"/>
      <c r="AA12" s="84"/>
      <c r="AB12" s="85"/>
      <c r="AC12" s="50"/>
      <c r="AD12" s="50"/>
      <c r="AE12" s="50"/>
      <c r="AF12" s="50"/>
      <c r="AG12" s="50"/>
    </row>
    <row r="13" spans="1:33" ht="30" customHeight="1" x14ac:dyDescent="0.3">
      <c r="A13" s="86" t="s">
        <v>87</v>
      </c>
      <c r="B13" s="87" t="s">
        <v>16</v>
      </c>
      <c r="C13" s="88" t="s">
        <v>17</v>
      </c>
      <c r="D13" s="89"/>
      <c r="E13" s="90">
        <f>SUM(E14:E14)</f>
        <v>2</v>
      </c>
      <c r="F13" s="91"/>
      <c r="G13" s="92">
        <f>SUM(G14:G14)</f>
        <v>8000</v>
      </c>
      <c r="H13" s="92">
        <f>SUM(H14:H14)</f>
        <v>2</v>
      </c>
      <c r="I13" s="91"/>
      <c r="J13" s="92">
        <f>SUM(J14:J14)</f>
        <v>8000</v>
      </c>
      <c r="K13" s="90">
        <f>SUM(K14:K14)</f>
        <v>0</v>
      </c>
      <c r="L13" s="91"/>
      <c r="M13" s="92">
        <f>SUM(M14:M14)</f>
        <v>0</v>
      </c>
      <c r="N13" s="90">
        <f>SUM(N14:N14)</f>
        <v>0</v>
      </c>
      <c r="O13" s="91"/>
      <c r="P13" s="92">
        <f>SUM(P14:P14)</f>
        <v>0</v>
      </c>
      <c r="Q13" s="90">
        <f>SUM(Q14:Q14)</f>
        <v>0</v>
      </c>
      <c r="R13" s="91"/>
      <c r="S13" s="92">
        <f>SUM(S14:S14)</f>
        <v>0</v>
      </c>
      <c r="T13" s="90">
        <f>SUM(T14:T14)</f>
        <v>0</v>
      </c>
      <c r="U13" s="91"/>
      <c r="V13" s="92">
        <f>SUM(V14:V14)</f>
        <v>0</v>
      </c>
      <c r="W13" s="92">
        <f>SUM(W14:W14)</f>
        <v>8000</v>
      </c>
      <c r="X13" s="92">
        <f>SUM(X14:X14)</f>
        <v>8000</v>
      </c>
      <c r="Y13" s="92">
        <f>SUM(Y14:Y14)</f>
        <v>0</v>
      </c>
      <c r="Z13" s="93">
        <f t="shared" ref="Z13:Z29" si="0">Y13/W13</f>
        <v>0</v>
      </c>
      <c r="AA13" s="94"/>
      <c r="AB13" s="95"/>
      <c r="AC13" s="95"/>
      <c r="AD13" s="95"/>
      <c r="AE13" s="95"/>
      <c r="AF13" s="95"/>
      <c r="AG13" s="95"/>
    </row>
    <row r="14" spans="1:33" ht="103.2" customHeight="1" thickBot="1" x14ac:dyDescent="0.35">
      <c r="A14" s="96" t="s">
        <v>88</v>
      </c>
      <c r="B14" s="97" t="s">
        <v>89</v>
      </c>
      <c r="C14" s="16" t="s">
        <v>348</v>
      </c>
      <c r="D14" s="98" t="s">
        <v>90</v>
      </c>
      <c r="E14" s="99">
        <v>2</v>
      </c>
      <c r="F14" s="100">
        <v>4000</v>
      </c>
      <c r="G14" s="101">
        <f>E14*F14</f>
        <v>8000</v>
      </c>
      <c r="H14" s="99">
        <v>2</v>
      </c>
      <c r="I14" s="100">
        <v>4000</v>
      </c>
      <c r="J14" s="101">
        <f>H14*I14</f>
        <v>8000</v>
      </c>
      <c r="K14" s="102"/>
      <c r="L14" s="103"/>
      <c r="M14" s="101">
        <f>K14*L14</f>
        <v>0</v>
      </c>
      <c r="N14" s="102"/>
      <c r="O14" s="103"/>
      <c r="P14" s="101">
        <f>N14*O14</f>
        <v>0</v>
      </c>
      <c r="Q14" s="102"/>
      <c r="R14" s="103"/>
      <c r="S14" s="101">
        <f>Q14*R14</f>
        <v>0</v>
      </c>
      <c r="T14" s="102"/>
      <c r="U14" s="103"/>
      <c r="V14" s="101">
        <f>T14*U14</f>
        <v>0</v>
      </c>
      <c r="W14" s="104">
        <f>G14+M14+S14</f>
        <v>8000</v>
      </c>
      <c r="X14" s="105">
        <f>J14+P14+V14</f>
        <v>8000</v>
      </c>
      <c r="Y14" s="105">
        <f t="shared" ref="Y14:Y29" si="1">W14-X14</f>
        <v>0</v>
      </c>
      <c r="Z14" s="106">
        <f t="shared" si="0"/>
        <v>0</v>
      </c>
      <c r="AA14" s="21" t="s">
        <v>91</v>
      </c>
      <c r="AB14" s="107"/>
      <c r="AC14" s="108"/>
      <c r="AD14" s="108"/>
      <c r="AE14" s="108"/>
      <c r="AF14" s="108"/>
      <c r="AG14" s="108"/>
    </row>
    <row r="15" spans="1:33" ht="30" customHeight="1" x14ac:dyDescent="0.3">
      <c r="A15" s="86" t="s">
        <v>87</v>
      </c>
      <c r="B15" s="87" t="s">
        <v>92</v>
      </c>
      <c r="C15" s="117" t="s">
        <v>93</v>
      </c>
      <c r="D15" s="118"/>
      <c r="E15" s="119">
        <f>SUM(E16:E18)</f>
        <v>0</v>
      </c>
      <c r="F15" s="120"/>
      <c r="G15" s="121">
        <f>SUM(G16:G18)</f>
        <v>0</v>
      </c>
      <c r="H15" s="119">
        <f>SUM(H16:H18)</f>
        <v>0</v>
      </c>
      <c r="I15" s="120"/>
      <c r="J15" s="121">
        <f>SUM(J16:J18)</f>
        <v>0</v>
      </c>
      <c r="K15" s="119">
        <f>SUM(K16:K18)</f>
        <v>0</v>
      </c>
      <c r="L15" s="120"/>
      <c r="M15" s="121">
        <f>SUM(M16:M18)</f>
        <v>0</v>
      </c>
      <c r="N15" s="119">
        <f>SUM(N16:N18)</f>
        <v>0</v>
      </c>
      <c r="O15" s="120"/>
      <c r="P15" s="121">
        <f>SUM(P16:P18)</f>
        <v>0</v>
      </c>
      <c r="Q15" s="119">
        <f>SUM(Q16:Q18)</f>
        <v>0</v>
      </c>
      <c r="R15" s="120"/>
      <c r="S15" s="121">
        <f>SUM(S16:S18)</f>
        <v>0</v>
      </c>
      <c r="T15" s="119">
        <f>SUM(T16:T18)</f>
        <v>0</v>
      </c>
      <c r="U15" s="120"/>
      <c r="V15" s="121">
        <f>SUM(V16:V18)</f>
        <v>0</v>
      </c>
      <c r="W15" s="121">
        <f>SUM(W16:W18)</f>
        <v>0</v>
      </c>
      <c r="X15" s="122">
        <f>SUM(X16:X18)</f>
        <v>0</v>
      </c>
      <c r="Y15" s="122">
        <f t="shared" si="1"/>
        <v>0</v>
      </c>
      <c r="Z15" s="122" t="e">
        <f t="shared" si="0"/>
        <v>#DIV/0!</v>
      </c>
      <c r="AA15" s="123"/>
      <c r="AB15" s="95"/>
      <c r="AC15" s="95"/>
      <c r="AD15" s="95"/>
      <c r="AE15" s="95"/>
      <c r="AF15" s="95"/>
      <c r="AG15" s="95"/>
    </row>
    <row r="16" spans="1:33" ht="30" customHeight="1" x14ac:dyDescent="0.3">
      <c r="A16" s="96" t="s">
        <v>88</v>
      </c>
      <c r="B16" s="97" t="s">
        <v>94</v>
      </c>
      <c r="C16" s="16" t="s">
        <v>349</v>
      </c>
      <c r="D16" s="98" t="s">
        <v>90</v>
      </c>
      <c r="E16" s="102"/>
      <c r="F16" s="103"/>
      <c r="G16" s="101">
        <f>E16*F16</f>
        <v>0</v>
      </c>
      <c r="H16" s="102"/>
      <c r="I16" s="103"/>
      <c r="J16" s="101">
        <f>H16*I16</f>
        <v>0</v>
      </c>
      <c r="K16" s="102"/>
      <c r="L16" s="103"/>
      <c r="M16" s="101">
        <f>K16*L16</f>
        <v>0</v>
      </c>
      <c r="N16" s="102"/>
      <c r="O16" s="103"/>
      <c r="P16" s="101">
        <f>N16*O16</f>
        <v>0</v>
      </c>
      <c r="Q16" s="102"/>
      <c r="R16" s="103"/>
      <c r="S16" s="101">
        <f>Q16*R16</f>
        <v>0</v>
      </c>
      <c r="T16" s="102"/>
      <c r="U16" s="103"/>
      <c r="V16" s="101">
        <f>T16*U16</f>
        <v>0</v>
      </c>
      <c r="W16" s="104">
        <f>G16+M16+S16</f>
        <v>0</v>
      </c>
      <c r="X16" s="105">
        <f>J16+P16+V16</f>
        <v>0</v>
      </c>
      <c r="Y16" s="105">
        <f t="shared" si="1"/>
        <v>0</v>
      </c>
      <c r="Z16" s="106" t="e">
        <f t="shared" si="0"/>
        <v>#DIV/0!</v>
      </c>
      <c r="AA16" s="124"/>
      <c r="AB16" s="108"/>
      <c r="AC16" s="108"/>
      <c r="AD16" s="108"/>
      <c r="AE16" s="108"/>
      <c r="AF16" s="108"/>
      <c r="AG16" s="108"/>
    </row>
    <row r="17" spans="1:33" ht="30" customHeight="1" x14ac:dyDescent="0.3">
      <c r="A17" s="96" t="s">
        <v>88</v>
      </c>
      <c r="B17" s="97" t="s">
        <v>95</v>
      </c>
      <c r="C17" s="16" t="s">
        <v>349</v>
      </c>
      <c r="D17" s="98" t="s">
        <v>90</v>
      </c>
      <c r="E17" s="102"/>
      <c r="F17" s="103"/>
      <c r="G17" s="101">
        <f>E17*F17</f>
        <v>0</v>
      </c>
      <c r="H17" s="102"/>
      <c r="I17" s="103"/>
      <c r="J17" s="101">
        <f>H17*I17</f>
        <v>0</v>
      </c>
      <c r="K17" s="102"/>
      <c r="L17" s="103"/>
      <c r="M17" s="101">
        <f>K17*L17</f>
        <v>0</v>
      </c>
      <c r="N17" s="102"/>
      <c r="O17" s="103"/>
      <c r="P17" s="101">
        <f>N17*O17</f>
        <v>0</v>
      </c>
      <c r="Q17" s="102"/>
      <c r="R17" s="103"/>
      <c r="S17" s="101">
        <f>Q17*R17</f>
        <v>0</v>
      </c>
      <c r="T17" s="102"/>
      <c r="U17" s="103"/>
      <c r="V17" s="101">
        <f>T17*U17</f>
        <v>0</v>
      </c>
      <c r="W17" s="104">
        <f>G17+M17+S17</f>
        <v>0</v>
      </c>
      <c r="X17" s="105">
        <f>J17+P17+V17</f>
        <v>0</v>
      </c>
      <c r="Y17" s="105">
        <f t="shared" si="1"/>
        <v>0</v>
      </c>
      <c r="Z17" s="106" t="e">
        <f t="shared" si="0"/>
        <v>#DIV/0!</v>
      </c>
      <c r="AA17" s="124"/>
      <c r="AB17" s="108"/>
      <c r="AC17" s="108"/>
      <c r="AD17" s="108"/>
      <c r="AE17" s="108"/>
      <c r="AF17" s="108"/>
      <c r="AG17" s="108"/>
    </row>
    <row r="18" spans="1:33" ht="30" customHeight="1" thickBot="1" x14ac:dyDescent="0.35">
      <c r="A18" s="125" t="s">
        <v>88</v>
      </c>
      <c r="B18" s="110" t="s">
        <v>96</v>
      </c>
      <c r="C18" s="16" t="s">
        <v>349</v>
      </c>
      <c r="D18" s="126" t="s">
        <v>90</v>
      </c>
      <c r="E18" s="127"/>
      <c r="F18" s="128"/>
      <c r="G18" s="129">
        <f>E18*F18</f>
        <v>0</v>
      </c>
      <c r="H18" s="127"/>
      <c r="I18" s="128"/>
      <c r="J18" s="129">
        <f>H18*I18</f>
        <v>0</v>
      </c>
      <c r="K18" s="127"/>
      <c r="L18" s="128"/>
      <c r="M18" s="129">
        <f>K18*L18</f>
        <v>0</v>
      </c>
      <c r="N18" s="127"/>
      <c r="O18" s="128"/>
      <c r="P18" s="129">
        <f>N18*O18</f>
        <v>0</v>
      </c>
      <c r="Q18" s="127"/>
      <c r="R18" s="128"/>
      <c r="S18" s="129">
        <f>Q18*R18</f>
        <v>0</v>
      </c>
      <c r="T18" s="127"/>
      <c r="U18" s="128"/>
      <c r="V18" s="129">
        <f>T18*U18</f>
        <v>0</v>
      </c>
      <c r="W18" s="116">
        <f>G18+M18+S18</f>
        <v>0</v>
      </c>
      <c r="X18" s="105">
        <f>J18+P18+V18</f>
        <v>0</v>
      </c>
      <c r="Y18" s="105">
        <f t="shared" si="1"/>
        <v>0</v>
      </c>
      <c r="Z18" s="106" t="e">
        <f t="shared" si="0"/>
        <v>#DIV/0!</v>
      </c>
      <c r="AA18" s="130"/>
      <c r="AB18" s="108"/>
      <c r="AC18" s="108"/>
      <c r="AD18" s="108"/>
      <c r="AE18" s="108"/>
      <c r="AF18" s="108"/>
      <c r="AG18" s="108"/>
    </row>
    <row r="19" spans="1:33" ht="30" customHeight="1" x14ac:dyDescent="0.3">
      <c r="A19" s="86" t="s">
        <v>87</v>
      </c>
      <c r="B19" s="87" t="s">
        <v>56</v>
      </c>
      <c r="C19" s="131" t="s">
        <v>350</v>
      </c>
      <c r="D19" s="118"/>
      <c r="E19" s="119">
        <f>SUM(E20:E20)</f>
        <v>2</v>
      </c>
      <c r="F19" s="120"/>
      <c r="G19" s="121">
        <f>SUM(G20:G20)</f>
        <v>16000</v>
      </c>
      <c r="H19" s="119">
        <f>SUM(H20:H20)</f>
        <v>2</v>
      </c>
      <c r="I19" s="120"/>
      <c r="J19" s="121">
        <f>SUM(J20:J20)</f>
        <v>16000</v>
      </c>
      <c r="K19" s="119">
        <f>SUM(K20:K20)</f>
        <v>0</v>
      </c>
      <c r="L19" s="120"/>
      <c r="M19" s="121">
        <f>SUM(M20:M20)</f>
        <v>0</v>
      </c>
      <c r="N19" s="119">
        <f>SUM(N20:N20)</f>
        <v>0</v>
      </c>
      <c r="O19" s="120"/>
      <c r="P19" s="121">
        <f>SUM(P20:P20)</f>
        <v>0</v>
      </c>
      <c r="Q19" s="119">
        <f>SUM(Q20:Q20)</f>
        <v>0</v>
      </c>
      <c r="R19" s="120"/>
      <c r="S19" s="121">
        <f>SUM(S20:S20)</f>
        <v>0</v>
      </c>
      <c r="T19" s="119">
        <f>SUM(T20:T20)</f>
        <v>0</v>
      </c>
      <c r="U19" s="120"/>
      <c r="V19" s="121">
        <f>SUM(V20:V20)</f>
        <v>0</v>
      </c>
      <c r="W19" s="121">
        <f>SUM(W20:W20)</f>
        <v>16000</v>
      </c>
      <c r="X19" s="121">
        <f>SUM(X20:X20)</f>
        <v>16000</v>
      </c>
      <c r="Y19" s="132">
        <f t="shared" si="1"/>
        <v>0</v>
      </c>
      <c r="Z19" s="93">
        <f t="shared" si="0"/>
        <v>0</v>
      </c>
      <c r="AA19" s="123"/>
      <c r="AB19" s="95"/>
      <c r="AC19" s="95"/>
      <c r="AD19" s="95"/>
      <c r="AE19" s="95"/>
      <c r="AF19" s="95"/>
      <c r="AG19" s="95"/>
    </row>
    <row r="20" spans="1:33" ht="119.4" customHeight="1" thickBot="1" x14ac:dyDescent="0.35">
      <c r="A20" s="96" t="s">
        <v>88</v>
      </c>
      <c r="B20" s="97" t="s">
        <v>97</v>
      </c>
      <c r="C20" s="19" t="s">
        <v>98</v>
      </c>
      <c r="D20" s="98" t="s">
        <v>90</v>
      </c>
      <c r="E20" s="102">
        <v>2</v>
      </c>
      <c r="F20" s="103">
        <v>8000</v>
      </c>
      <c r="G20" s="101">
        <f>E20*F20</f>
        <v>16000</v>
      </c>
      <c r="H20" s="102">
        <v>2</v>
      </c>
      <c r="I20" s="103">
        <v>8000</v>
      </c>
      <c r="J20" s="101">
        <f>H20*I20</f>
        <v>16000</v>
      </c>
      <c r="K20" s="102"/>
      <c r="L20" s="103"/>
      <c r="M20" s="101">
        <f>K20*L20</f>
        <v>0</v>
      </c>
      <c r="N20" s="102"/>
      <c r="O20" s="103"/>
      <c r="P20" s="101">
        <f>N20*O20</f>
        <v>0</v>
      </c>
      <c r="Q20" s="102"/>
      <c r="R20" s="103"/>
      <c r="S20" s="101">
        <f>Q20*R20</f>
        <v>0</v>
      </c>
      <c r="T20" s="102"/>
      <c r="U20" s="103"/>
      <c r="V20" s="101">
        <f>T20*U20</f>
        <v>0</v>
      </c>
      <c r="W20" s="104">
        <f>G20+M20+S20</f>
        <v>16000</v>
      </c>
      <c r="X20" s="105">
        <f>J20+P20+V20</f>
        <v>16000</v>
      </c>
      <c r="Y20" s="105">
        <f t="shared" si="1"/>
        <v>0</v>
      </c>
      <c r="Z20" s="106">
        <f t="shared" si="0"/>
        <v>0</v>
      </c>
      <c r="AA20" s="21" t="s">
        <v>99</v>
      </c>
      <c r="AB20" s="108"/>
      <c r="AC20" s="108"/>
      <c r="AD20" s="108"/>
      <c r="AE20" s="108"/>
      <c r="AF20" s="108"/>
      <c r="AG20" s="108"/>
    </row>
    <row r="21" spans="1:33" ht="30" customHeight="1" x14ac:dyDescent="0.3">
      <c r="A21" s="86" t="s">
        <v>86</v>
      </c>
      <c r="B21" s="134" t="s">
        <v>18</v>
      </c>
      <c r="C21" s="117" t="s">
        <v>19</v>
      </c>
      <c r="D21" s="118"/>
      <c r="E21" s="119">
        <f>SUM(E22:E24)</f>
        <v>24000</v>
      </c>
      <c r="F21" s="120"/>
      <c r="G21" s="121">
        <f>SUM(G22:G24)</f>
        <v>5280</v>
      </c>
      <c r="H21" s="119">
        <f>SUM(H22:H24)</f>
        <v>24000</v>
      </c>
      <c r="I21" s="120"/>
      <c r="J21" s="121">
        <f>SUM(J22:J24)</f>
        <v>5280</v>
      </c>
      <c r="K21" s="119">
        <f>SUM(K22:K24)</f>
        <v>0</v>
      </c>
      <c r="L21" s="120"/>
      <c r="M21" s="121">
        <f>SUM(M22:M24)</f>
        <v>0</v>
      </c>
      <c r="N21" s="119">
        <f>SUM(N22:N24)</f>
        <v>0</v>
      </c>
      <c r="O21" s="120"/>
      <c r="P21" s="121">
        <f>SUM(P22:P24)</f>
        <v>0</v>
      </c>
      <c r="Q21" s="119">
        <f>SUM(Q22:Q24)</f>
        <v>0</v>
      </c>
      <c r="R21" s="120"/>
      <c r="S21" s="121">
        <f>SUM(S22:S24)</f>
        <v>0</v>
      </c>
      <c r="T21" s="119">
        <f>SUM(T22:T24)</f>
        <v>0</v>
      </c>
      <c r="U21" s="120"/>
      <c r="V21" s="121">
        <f>SUM(V22:V24)</f>
        <v>0</v>
      </c>
      <c r="W21" s="121">
        <f>SUM(W22:W24)</f>
        <v>5280</v>
      </c>
      <c r="X21" s="121">
        <f>SUM(X22:X24)</f>
        <v>5280</v>
      </c>
      <c r="Y21" s="132">
        <f t="shared" si="1"/>
        <v>0</v>
      </c>
      <c r="Z21" s="93">
        <f t="shared" si="0"/>
        <v>0</v>
      </c>
      <c r="AA21" s="123"/>
      <c r="AB21" s="50"/>
      <c r="AC21" s="50"/>
      <c r="AD21" s="50"/>
      <c r="AE21" s="50"/>
      <c r="AF21" s="50"/>
      <c r="AG21" s="50"/>
    </row>
    <row r="22" spans="1:33" ht="30" customHeight="1" x14ac:dyDescent="0.3">
      <c r="A22" s="135" t="s">
        <v>88</v>
      </c>
      <c r="B22" s="136" t="s">
        <v>100</v>
      </c>
      <c r="C22" s="16" t="s">
        <v>101</v>
      </c>
      <c r="D22" s="137"/>
      <c r="E22" s="138">
        <v>8000</v>
      </c>
      <c r="F22" s="139">
        <v>0.22</v>
      </c>
      <c r="G22" s="140">
        <f>E22*F22</f>
        <v>1760</v>
      </c>
      <c r="H22" s="138">
        <f>J13</f>
        <v>8000</v>
      </c>
      <c r="I22" s="139">
        <v>0.22</v>
      </c>
      <c r="J22" s="140">
        <f>H22*I22</f>
        <v>1760</v>
      </c>
      <c r="K22" s="138">
        <f>M13</f>
        <v>0</v>
      </c>
      <c r="L22" s="139">
        <v>0.22</v>
      </c>
      <c r="M22" s="140">
        <f>K22*L22</f>
        <v>0</v>
      </c>
      <c r="N22" s="138">
        <f>P13</f>
        <v>0</v>
      </c>
      <c r="O22" s="139">
        <v>0.22</v>
      </c>
      <c r="P22" s="140">
        <f>N22*O22</f>
        <v>0</v>
      </c>
      <c r="Q22" s="138">
        <f>S13</f>
        <v>0</v>
      </c>
      <c r="R22" s="139">
        <v>0.22</v>
      </c>
      <c r="S22" s="140">
        <f>Q22*R22</f>
        <v>0</v>
      </c>
      <c r="T22" s="138">
        <f>V13</f>
        <v>0</v>
      </c>
      <c r="U22" s="139">
        <v>0.22</v>
      </c>
      <c r="V22" s="140">
        <f>T22*U22</f>
        <v>0</v>
      </c>
      <c r="W22" s="105">
        <f>G22+M22+S22</f>
        <v>1760</v>
      </c>
      <c r="X22" s="105">
        <f>J22+P22+V22</f>
        <v>1760</v>
      </c>
      <c r="Y22" s="105">
        <f t="shared" si="1"/>
        <v>0</v>
      </c>
      <c r="Z22" s="106">
        <f t="shared" si="0"/>
        <v>0</v>
      </c>
      <c r="AA22" s="141"/>
      <c r="AB22" s="107"/>
      <c r="AC22" s="108"/>
      <c r="AD22" s="108"/>
      <c r="AE22" s="108"/>
      <c r="AF22" s="108"/>
      <c r="AG22" s="108"/>
    </row>
    <row r="23" spans="1:33" ht="30" customHeight="1" x14ac:dyDescent="0.3">
      <c r="A23" s="96" t="s">
        <v>88</v>
      </c>
      <c r="B23" s="97" t="s">
        <v>102</v>
      </c>
      <c r="C23" s="16" t="s">
        <v>352</v>
      </c>
      <c r="D23" s="98"/>
      <c r="E23" s="102">
        <f>G15</f>
        <v>0</v>
      </c>
      <c r="F23" s="103">
        <v>0.22</v>
      </c>
      <c r="G23" s="101">
        <f>E23*F23</f>
        <v>0</v>
      </c>
      <c r="H23" s="102">
        <f>J15</f>
        <v>0</v>
      </c>
      <c r="I23" s="103">
        <v>0.22</v>
      </c>
      <c r="J23" s="101">
        <f>H23*I23</f>
        <v>0</v>
      </c>
      <c r="K23" s="102">
        <f>M15</f>
        <v>0</v>
      </c>
      <c r="L23" s="103">
        <v>0.22</v>
      </c>
      <c r="M23" s="101">
        <f>K23*L23</f>
        <v>0</v>
      </c>
      <c r="N23" s="102">
        <f>P15</f>
        <v>0</v>
      </c>
      <c r="O23" s="103">
        <v>0.22</v>
      </c>
      <c r="P23" s="101">
        <f>N23*O23</f>
        <v>0</v>
      </c>
      <c r="Q23" s="102">
        <f>S15</f>
        <v>0</v>
      </c>
      <c r="R23" s="103">
        <v>0.22</v>
      </c>
      <c r="S23" s="101">
        <f>Q23*R23</f>
        <v>0</v>
      </c>
      <c r="T23" s="102">
        <f>V15</f>
        <v>0</v>
      </c>
      <c r="U23" s="103">
        <v>0.22</v>
      </c>
      <c r="V23" s="101">
        <f>T23*U23</f>
        <v>0</v>
      </c>
      <c r="W23" s="104">
        <f>G23+M23+S23</f>
        <v>0</v>
      </c>
      <c r="X23" s="105">
        <f>J23+P23+V23</f>
        <v>0</v>
      </c>
      <c r="Y23" s="105">
        <f t="shared" si="1"/>
        <v>0</v>
      </c>
      <c r="Z23" s="106" t="e">
        <f t="shared" si="0"/>
        <v>#DIV/0!</v>
      </c>
      <c r="AA23" s="124"/>
      <c r="AB23" s="108"/>
      <c r="AC23" s="108"/>
      <c r="AD23" s="108"/>
      <c r="AE23" s="108"/>
      <c r="AF23" s="108"/>
      <c r="AG23" s="108"/>
    </row>
    <row r="24" spans="1:33" ht="30" customHeight="1" thickBot="1" x14ac:dyDescent="0.35">
      <c r="A24" s="109" t="s">
        <v>88</v>
      </c>
      <c r="B24" s="133" t="s">
        <v>103</v>
      </c>
      <c r="C24" s="142" t="s">
        <v>350</v>
      </c>
      <c r="D24" s="111"/>
      <c r="E24" s="114">
        <f>G19</f>
        <v>16000</v>
      </c>
      <c r="F24" s="115">
        <v>0.22</v>
      </c>
      <c r="G24" s="113">
        <f>E24*F24</f>
        <v>3520</v>
      </c>
      <c r="H24" s="114">
        <f>J19</f>
        <v>16000</v>
      </c>
      <c r="I24" s="115">
        <v>0.22</v>
      </c>
      <c r="J24" s="113">
        <f>H24*I24</f>
        <v>3520</v>
      </c>
      <c r="K24" s="114">
        <f>M19</f>
        <v>0</v>
      </c>
      <c r="L24" s="115">
        <v>0.22</v>
      </c>
      <c r="M24" s="113">
        <f>K24*L24</f>
        <v>0</v>
      </c>
      <c r="N24" s="114">
        <f>P19</f>
        <v>0</v>
      </c>
      <c r="O24" s="115">
        <v>0.22</v>
      </c>
      <c r="P24" s="113">
        <f>N24*O24</f>
        <v>0</v>
      </c>
      <c r="Q24" s="114">
        <f>S19</f>
        <v>0</v>
      </c>
      <c r="R24" s="115">
        <v>0.22</v>
      </c>
      <c r="S24" s="113">
        <f>Q24*R24</f>
        <v>0</v>
      </c>
      <c r="T24" s="114">
        <f>V19</f>
        <v>0</v>
      </c>
      <c r="U24" s="115">
        <v>0.22</v>
      </c>
      <c r="V24" s="113">
        <f>T24*U24</f>
        <v>0</v>
      </c>
      <c r="W24" s="116">
        <f>G24+M24+S24</f>
        <v>3520</v>
      </c>
      <c r="X24" s="105">
        <f>J24+P24+V24</f>
        <v>3520</v>
      </c>
      <c r="Y24" s="105">
        <f t="shared" si="1"/>
        <v>0</v>
      </c>
      <c r="Z24" s="106">
        <f t="shared" si="0"/>
        <v>0</v>
      </c>
      <c r="AA24" s="143"/>
      <c r="AB24" s="108"/>
      <c r="AC24" s="108"/>
      <c r="AD24" s="108"/>
      <c r="AE24" s="108"/>
      <c r="AF24" s="108"/>
      <c r="AG24" s="108"/>
    </row>
    <row r="25" spans="1:33" ht="30" customHeight="1" x14ac:dyDescent="0.3">
      <c r="A25" s="86" t="s">
        <v>87</v>
      </c>
      <c r="B25" s="134" t="s">
        <v>59</v>
      </c>
      <c r="C25" s="117" t="s">
        <v>353</v>
      </c>
      <c r="D25" s="118"/>
      <c r="E25" s="119">
        <f>SUM(E26:E28)</f>
        <v>4</v>
      </c>
      <c r="F25" s="120"/>
      <c r="G25" s="121">
        <f>SUM(G26:G28)</f>
        <v>16000</v>
      </c>
      <c r="H25" s="119">
        <f>SUM(H26:H28)</f>
        <v>4</v>
      </c>
      <c r="I25" s="120"/>
      <c r="J25" s="121">
        <f>SUM(J26:J28)</f>
        <v>16000</v>
      </c>
      <c r="K25" s="119">
        <f>SUM(K26:K28)</f>
        <v>0</v>
      </c>
      <c r="L25" s="120"/>
      <c r="M25" s="121">
        <f>SUM(M26:M28)</f>
        <v>0</v>
      </c>
      <c r="N25" s="119">
        <f>SUM(N26:N28)</f>
        <v>0</v>
      </c>
      <c r="O25" s="120"/>
      <c r="P25" s="121">
        <f>SUM(P26:P28)</f>
        <v>0</v>
      </c>
      <c r="Q25" s="119">
        <f>SUM(Q26:Q28)</f>
        <v>0</v>
      </c>
      <c r="R25" s="120"/>
      <c r="S25" s="121">
        <f>SUM(S26:S28)</f>
        <v>0</v>
      </c>
      <c r="T25" s="119">
        <f>SUM(T26:T28)</f>
        <v>0</v>
      </c>
      <c r="U25" s="120"/>
      <c r="V25" s="121">
        <f>SUM(V26:V28)</f>
        <v>0</v>
      </c>
      <c r="W25" s="121">
        <f>SUM(W26:W28)</f>
        <v>16000</v>
      </c>
      <c r="X25" s="121">
        <f>SUM(X26:X28)</f>
        <v>16000</v>
      </c>
      <c r="Y25" s="121">
        <f t="shared" si="1"/>
        <v>0</v>
      </c>
      <c r="Z25" s="121">
        <f t="shared" si="0"/>
        <v>0</v>
      </c>
      <c r="AA25" s="123"/>
      <c r="AB25" s="50"/>
      <c r="AC25" s="50"/>
      <c r="AD25" s="50"/>
      <c r="AE25" s="50"/>
      <c r="AF25" s="50"/>
      <c r="AG25" s="50"/>
    </row>
    <row r="26" spans="1:33" ht="94.95" customHeight="1" x14ac:dyDescent="0.3">
      <c r="A26" s="96" t="s">
        <v>88</v>
      </c>
      <c r="B26" s="136" t="s">
        <v>62</v>
      </c>
      <c r="C26" s="19" t="s">
        <v>60</v>
      </c>
      <c r="D26" s="98" t="s">
        <v>90</v>
      </c>
      <c r="E26" s="102">
        <v>2</v>
      </c>
      <c r="F26" s="103">
        <v>4000</v>
      </c>
      <c r="G26" s="101">
        <f>E26*F26</f>
        <v>8000</v>
      </c>
      <c r="H26" s="102">
        <v>2</v>
      </c>
      <c r="I26" s="103">
        <v>4000</v>
      </c>
      <c r="J26" s="101">
        <f>H26*I26</f>
        <v>8000</v>
      </c>
      <c r="K26" s="102"/>
      <c r="L26" s="103"/>
      <c r="M26" s="101">
        <f>K26*L26</f>
        <v>0</v>
      </c>
      <c r="N26" s="102"/>
      <c r="O26" s="103"/>
      <c r="P26" s="101">
        <f>N26*O26</f>
        <v>0</v>
      </c>
      <c r="Q26" s="102"/>
      <c r="R26" s="103"/>
      <c r="S26" s="101">
        <f>Q26*R26</f>
        <v>0</v>
      </c>
      <c r="T26" s="102"/>
      <c r="U26" s="103"/>
      <c r="V26" s="101">
        <f>T26*U26</f>
        <v>0</v>
      </c>
      <c r="W26" s="104">
        <f>G26+M26+S26</f>
        <v>8000</v>
      </c>
      <c r="X26" s="105">
        <f>J26+P26+V26</f>
        <v>8000</v>
      </c>
      <c r="Y26" s="105">
        <f t="shared" si="1"/>
        <v>0</v>
      </c>
      <c r="Z26" s="106">
        <f t="shared" si="0"/>
        <v>0</v>
      </c>
      <c r="AA26" s="21" t="s">
        <v>104</v>
      </c>
      <c r="AB26" s="50"/>
      <c r="AC26" s="50"/>
      <c r="AD26" s="50"/>
      <c r="AE26" s="50"/>
      <c r="AF26" s="50"/>
      <c r="AG26" s="50"/>
    </row>
    <row r="27" spans="1:33" ht="108" customHeight="1" x14ac:dyDescent="0.3">
      <c r="A27" s="96" t="s">
        <v>88</v>
      </c>
      <c r="B27" s="97" t="s">
        <v>63</v>
      </c>
      <c r="C27" s="19" t="s">
        <v>61</v>
      </c>
      <c r="D27" s="98" t="s">
        <v>90</v>
      </c>
      <c r="E27" s="102">
        <v>2</v>
      </c>
      <c r="F27" s="103">
        <v>4000</v>
      </c>
      <c r="G27" s="101">
        <f>E27*F27</f>
        <v>8000</v>
      </c>
      <c r="H27" s="102">
        <v>2</v>
      </c>
      <c r="I27" s="103">
        <v>4000</v>
      </c>
      <c r="J27" s="101">
        <f>H27*I27</f>
        <v>8000</v>
      </c>
      <c r="K27" s="102"/>
      <c r="L27" s="103"/>
      <c r="M27" s="101">
        <f>K27*L27</f>
        <v>0</v>
      </c>
      <c r="N27" s="102"/>
      <c r="O27" s="103"/>
      <c r="P27" s="101">
        <f>N27*O27</f>
        <v>0</v>
      </c>
      <c r="Q27" s="102"/>
      <c r="R27" s="103"/>
      <c r="S27" s="101">
        <f>Q27*R27</f>
        <v>0</v>
      </c>
      <c r="T27" s="102"/>
      <c r="U27" s="103"/>
      <c r="V27" s="101">
        <f>T27*U27</f>
        <v>0</v>
      </c>
      <c r="W27" s="104">
        <f>G27+M27+S27</f>
        <v>8000</v>
      </c>
      <c r="X27" s="105">
        <f>J27+P27+V27</f>
        <v>8000</v>
      </c>
      <c r="Y27" s="105">
        <f t="shared" si="1"/>
        <v>0</v>
      </c>
      <c r="Z27" s="106">
        <f t="shared" si="0"/>
        <v>0</v>
      </c>
      <c r="AA27" s="21" t="s">
        <v>105</v>
      </c>
      <c r="AB27" s="50"/>
      <c r="AC27" s="50"/>
      <c r="AD27" s="50"/>
      <c r="AE27" s="50"/>
      <c r="AF27" s="50"/>
      <c r="AG27" s="50"/>
    </row>
    <row r="28" spans="1:33" ht="30" customHeight="1" thickBot="1" x14ac:dyDescent="0.35">
      <c r="A28" s="109" t="s">
        <v>88</v>
      </c>
      <c r="B28" s="110" t="s">
        <v>106</v>
      </c>
      <c r="C28" s="144" t="s">
        <v>351</v>
      </c>
      <c r="D28" s="111" t="s">
        <v>90</v>
      </c>
      <c r="E28" s="114"/>
      <c r="F28" s="115"/>
      <c r="G28" s="113">
        <f>E28*F28</f>
        <v>0</v>
      </c>
      <c r="H28" s="102"/>
      <c r="I28" s="115"/>
      <c r="J28" s="113">
        <f>H28*I28</f>
        <v>0</v>
      </c>
      <c r="K28" s="127"/>
      <c r="L28" s="128"/>
      <c r="M28" s="129">
        <f>K28*L28</f>
        <v>0</v>
      </c>
      <c r="N28" s="127"/>
      <c r="O28" s="128"/>
      <c r="P28" s="129">
        <f>N28*O28</f>
        <v>0</v>
      </c>
      <c r="Q28" s="127"/>
      <c r="R28" s="128"/>
      <c r="S28" s="129">
        <f>Q28*R28</f>
        <v>0</v>
      </c>
      <c r="T28" s="127"/>
      <c r="U28" s="128"/>
      <c r="V28" s="129">
        <f>T28*U28</f>
        <v>0</v>
      </c>
      <c r="W28" s="116">
        <f>G28+M28+S28</f>
        <v>0</v>
      </c>
      <c r="X28" s="105">
        <f>J28+P28+V28</f>
        <v>0</v>
      </c>
      <c r="Y28" s="145">
        <f t="shared" si="1"/>
        <v>0</v>
      </c>
      <c r="Z28" s="106" t="e">
        <f t="shared" si="0"/>
        <v>#DIV/0!</v>
      </c>
      <c r="AA28" s="130"/>
      <c r="AB28" s="50"/>
      <c r="AC28" s="50"/>
      <c r="AD28" s="50"/>
      <c r="AE28" s="50"/>
      <c r="AF28" s="50"/>
      <c r="AG28" s="50"/>
    </row>
    <row r="29" spans="1:33" ht="30" customHeight="1" thickBot="1" x14ac:dyDescent="0.35">
      <c r="A29" s="146" t="s">
        <v>354</v>
      </c>
      <c r="B29" s="147"/>
      <c r="C29" s="148"/>
      <c r="D29" s="149"/>
      <c r="E29" s="150"/>
      <c r="F29" s="151"/>
      <c r="G29" s="152">
        <f>G13+G15+G19+G21+G25</f>
        <v>45280</v>
      </c>
      <c r="H29" s="102"/>
      <c r="I29" s="151"/>
      <c r="J29" s="152">
        <f>J13+J15+J19+J21+J25</f>
        <v>45280</v>
      </c>
      <c r="K29" s="150"/>
      <c r="L29" s="153"/>
      <c r="M29" s="152">
        <f>M13+M15+M19+M21+M25</f>
        <v>0</v>
      </c>
      <c r="N29" s="150"/>
      <c r="O29" s="153"/>
      <c r="P29" s="152">
        <f>P13+P15+P19+P21+P25</f>
        <v>0</v>
      </c>
      <c r="Q29" s="150"/>
      <c r="R29" s="153"/>
      <c r="S29" s="152">
        <f>S13+S15+S19+S21+S25</f>
        <v>0</v>
      </c>
      <c r="T29" s="150"/>
      <c r="U29" s="153"/>
      <c r="V29" s="152">
        <f>V13+V15+V19+V21+V25</f>
        <v>0</v>
      </c>
      <c r="W29" s="152">
        <f>W13+W15+W19+W21+W25</f>
        <v>45280</v>
      </c>
      <c r="X29" s="154">
        <f>X13+X15+X19+X21+X25</f>
        <v>45280</v>
      </c>
      <c r="Y29" s="155">
        <f t="shared" si="1"/>
        <v>0</v>
      </c>
      <c r="Z29" s="156">
        <f t="shared" si="0"/>
        <v>0</v>
      </c>
      <c r="AA29" s="157"/>
      <c r="AB29" s="85"/>
      <c r="AC29" s="50"/>
      <c r="AD29" s="50"/>
      <c r="AE29" s="50"/>
      <c r="AF29" s="50"/>
      <c r="AG29" s="50"/>
    </row>
    <row r="30" spans="1:33" ht="30" customHeight="1" thickBot="1" x14ac:dyDescent="0.35">
      <c r="A30" s="158" t="s">
        <v>86</v>
      </c>
      <c r="B30" s="159">
        <v>2</v>
      </c>
      <c r="C30" s="160" t="s">
        <v>107</v>
      </c>
      <c r="D30" s="16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  <c r="X30" s="83"/>
      <c r="Y30" s="162"/>
      <c r="Z30" s="83"/>
      <c r="AA30" s="84"/>
      <c r="AB30" s="50"/>
      <c r="AC30" s="50"/>
      <c r="AD30" s="50"/>
      <c r="AE30" s="50"/>
      <c r="AF30" s="50"/>
      <c r="AG30" s="50"/>
    </row>
    <row r="31" spans="1:33" ht="30" customHeight="1" x14ac:dyDescent="0.3">
      <c r="A31" s="86" t="s">
        <v>87</v>
      </c>
      <c r="B31" s="134" t="s">
        <v>48</v>
      </c>
      <c r="C31" s="88" t="s">
        <v>108</v>
      </c>
      <c r="D31" s="89"/>
      <c r="E31" s="90">
        <f>SUM(E32:E34)</f>
        <v>0</v>
      </c>
      <c r="F31" s="91"/>
      <c r="G31" s="92">
        <f>SUM(G32:G34)</f>
        <v>0</v>
      </c>
      <c r="H31" s="90">
        <f>SUM(H32:H34)</f>
        <v>0</v>
      </c>
      <c r="I31" s="91"/>
      <c r="J31" s="92">
        <f>SUM(J32:J34)</f>
        <v>0</v>
      </c>
      <c r="K31" s="90">
        <f>SUM(K32:K34)</f>
        <v>0</v>
      </c>
      <c r="L31" s="91"/>
      <c r="M31" s="92">
        <f>SUM(M32:M34)</f>
        <v>0</v>
      </c>
      <c r="N31" s="90">
        <f>SUM(N32:N34)</f>
        <v>0</v>
      </c>
      <c r="O31" s="91"/>
      <c r="P31" s="92">
        <f>SUM(P32:P34)</f>
        <v>0</v>
      </c>
      <c r="Q31" s="90">
        <f>SUM(Q32:Q34)</f>
        <v>0</v>
      </c>
      <c r="R31" s="91"/>
      <c r="S31" s="92">
        <f>SUM(S32:S34)</f>
        <v>0</v>
      </c>
      <c r="T31" s="90">
        <f>SUM(T32:T34)</f>
        <v>0</v>
      </c>
      <c r="U31" s="91"/>
      <c r="V31" s="92">
        <f>SUM(V32:V34)</f>
        <v>0</v>
      </c>
      <c r="W31" s="92">
        <f>SUM(W32:W34)</f>
        <v>0</v>
      </c>
      <c r="X31" s="163">
        <f>SUM(X32:X34)</f>
        <v>0</v>
      </c>
      <c r="Y31" s="120">
        <f t="shared" ref="Y31:Y43" si="2">W31-X31</f>
        <v>0</v>
      </c>
      <c r="Z31" s="164" t="e">
        <f t="shared" ref="Z31:Z43" si="3">Y31/W31</f>
        <v>#DIV/0!</v>
      </c>
      <c r="AA31" s="94"/>
      <c r="AB31" s="165"/>
      <c r="AC31" s="95"/>
      <c r="AD31" s="95"/>
      <c r="AE31" s="95"/>
      <c r="AF31" s="95"/>
      <c r="AG31" s="95"/>
    </row>
    <row r="32" spans="1:33" ht="30" customHeight="1" x14ac:dyDescent="0.3">
      <c r="A32" s="96" t="s">
        <v>88</v>
      </c>
      <c r="B32" s="97" t="s">
        <v>109</v>
      </c>
      <c r="C32" s="16" t="s">
        <v>110</v>
      </c>
      <c r="D32" s="98" t="s">
        <v>111</v>
      </c>
      <c r="E32" s="102"/>
      <c r="F32" s="103"/>
      <c r="G32" s="101">
        <f>E32*F32</f>
        <v>0</v>
      </c>
      <c r="H32" s="102"/>
      <c r="I32" s="103"/>
      <c r="J32" s="101">
        <f>H32*I32</f>
        <v>0</v>
      </c>
      <c r="K32" s="102"/>
      <c r="L32" s="103"/>
      <c r="M32" s="101">
        <f>K32*L32</f>
        <v>0</v>
      </c>
      <c r="N32" s="102"/>
      <c r="O32" s="103"/>
      <c r="P32" s="101">
        <f>N32*O32</f>
        <v>0</v>
      </c>
      <c r="Q32" s="102"/>
      <c r="R32" s="103"/>
      <c r="S32" s="101">
        <f>Q32*R32</f>
        <v>0</v>
      </c>
      <c r="T32" s="102"/>
      <c r="U32" s="103"/>
      <c r="V32" s="101">
        <f>T32*U32</f>
        <v>0</v>
      </c>
      <c r="W32" s="104">
        <f>G32+M32+S32</f>
        <v>0</v>
      </c>
      <c r="X32" s="105">
        <f>J32+P32+V32</f>
        <v>0</v>
      </c>
      <c r="Y32" s="105">
        <f t="shared" si="2"/>
        <v>0</v>
      </c>
      <c r="Z32" s="106" t="e">
        <f t="shared" si="3"/>
        <v>#DIV/0!</v>
      </c>
      <c r="AA32" s="124"/>
      <c r="AB32" s="108"/>
      <c r="AC32" s="108"/>
      <c r="AD32" s="108"/>
      <c r="AE32" s="108"/>
      <c r="AF32" s="108"/>
      <c r="AG32" s="108"/>
    </row>
    <row r="33" spans="1:33" ht="30" customHeight="1" x14ac:dyDescent="0.3">
      <c r="A33" s="96" t="s">
        <v>88</v>
      </c>
      <c r="B33" s="97" t="s">
        <v>112</v>
      </c>
      <c r="C33" s="16" t="s">
        <v>110</v>
      </c>
      <c r="D33" s="98" t="s">
        <v>111</v>
      </c>
      <c r="E33" s="102"/>
      <c r="F33" s="103"/>
      <c r="G33" s="101">
        <f>E33*F33</f>
        <v>0</v>
      </c>
      <c r="H33" s="102"/>
      <c r="I33" s="103"/>
      <c r="J33" s="101">
        <f>H33*I33</f>
        <v>0</v>
      </c>
      <c r="K33" s="102"/>
      <c r="L33" s="103"/>
      <c r="M33" s="101">
        <f>K33*L33</f>
        <v>0</v>
      </c>
      <c r="N33" s="102"/>
      <c r="O33" s="103"/>
      <c r="P33" s="101">
        <f>N33*O33</f>
        <v>0</v>
      </c>
      <c r="Q33" s="102"/>
      <c r="R33" s="103"/>
      <c r="S33" s="101">
        <f>Q33*R33</f>
        <v>0</v>
      </c>
      <c r="T33" s="102"/>
      <c r="U33" s="103"/>
      <c r="V33" s="101">
        <f>T33*U33</f>
        <v>0</v>
      </c>
      <c r="W33" s="104">
        <f>G33+M33+S33</f>
        <v>0</v>
      </c>
      <c r="X33" s="105">
        <f>J33+P33+V33</f>
        <v>0</v>
      </c>
      <c r="Y33" s="105">
        <f t="shared" si="2"/>
        <v>0</v>
      </c>
      <c r="Z33" s="106" t="e">
        <f t="shared" si="3"/>
        <v>#DIV/0!</v>
      </c>
      <c r="AA33" s="124"/>
      <c r="AB33" s="108"/>
      <c r="AC33" s="108"/>
      <c r="AD33" s="108"/>
      <c r="AE33" s="108"/>
      <c r="AF33" s="108"/>
      <c r="AG33" s="108"/>
    </row>
    <row r="34" spans="1:33" ht="30" customHeight="1" thickBot="1" x14ac:dyDescent="0.35">
      <c r="A34" s="125" t="s">
        <v>88</v>
      </c>
      <c r="B34" s="133" t="s">
        <v>113</v>
      </c>
      <c r="C34" s="16" t="s">
        <v>110</v>
      </c>
      <c r="D34" s="126" t="s">
        <v>111</v>
      </c>
      <c r="E34" s="127"/>
      <c r="F34" s="128"/>
      <c r="G34" s="129">
        <f>E34*F34</f>
        <v>0</v>
      </c>
      <c r="H34" s="127"/>
      <c r="I34" s="128"/>
      <c r="J34" s="129">
        <f>H34*I34</f>
        <v>0</v>
      </c>
      <c r="K34" s="127"/>
      <c r="L34" s="128"/>
      <c r="M34" s="129">
        <f>K34*L34</f>
        <v>0</v>
      </c>
      <c r="N34" s="127"/>
      <c r="O34" s="128"/>
      <c r="P34" s="129">
        <f>N34*O34</f>
        <v>0</v>
      </c>
      <c r="Q34" s="127"/>
      <c r="R34" s="128"/>
      <c r="S34" s="129">
        <f>Q34*R34</f>
        <v>0</v>
      </c>
      <c r="T34" s="127"/>
      <c r="U34" s="128"/>
      <c r="V34" s="129">
        <f>T34*U34</f>
        <v>0</v>
      </c>
      <c r="W34" s="116">
        <f>G34+M34+S34</f>
        <v>0</v>
      </c>
      <c r="X34" s="105">
        <f>J34+P34+V34</f>
        <v>0</v>
      </c>
      <c r="Y34" s="105">
        <f t="shared" si="2"/>
        <v>0</v>
      </c>
      <c r="Z34" s="106" t="e">
        <f t="shared" si="3"/>
        <v>#DIV/0!</v>
      </c>
      <c r="AA34" s="130"/>
      <c r="AB34" s="108"/>
      <c r="AC34" s="108"/>
      <c r="AD34" s="108"/>
      <c r="AE34" s="108"/>
      <c r="AF34" s="108"/>
      <c r="AG34" s="108"/>
    </row>
    <row r="35" spans="1:33" ht="30" customHeight="1" x14ac:dyDescent="0.3">
      <c r="A35" s="86" t="s">
        <v>87</v>
      </c>
      <c r="B35" s="134" t="s">
        <v>49</v>
      </c>
      <c r="C35" s="131" t="s">
        <v>114</v>
      </c>
      <c r="D35" s="118"/>
      <c r="E35" s="119">
        <f>SUM(E36:E38)</f>
        <v>0</v>
      </c>
      <c r="F35" s="120"/>
      <c r="G35" s="121">
        <f>SUM(G36:G38)</f>
        <v>0</v>
      </c>
      <c r="H35" s="119">
        <f>SUM(H36:H38)</f>
        <v>0</v>
      </c>
      <c r="I35" s="120"/>
      <c r="J35" s="121">
        <f>SUM(J36:J38)</f>
        <v>0</v>
      </c>
      <c r="K35" s="119">
        <f>SUM(K36:K38)</f>
        <v>0</v>
      </c>
      <c r="L35" s="120"/>
      <c r="M35" s="121">
        <f>SUM(M36:M38)</f>
        <v>0</v>
      </c>
      <c r="N35" s="119">
        <f>SUM(N36:N38)</f>
        <v>0</v>
      </c>
      <c r="O35" s="120"/>
      <c r="P35" s="121">
        <f>SUM(P36:P38)</f>
        <v>0</v>
      </c>
      <c r="Q35" s="119">
        <f>SUM(Q36:Q38)</f>
        <v>0</v>
      </c>
      <c r="R35" s="120"/>
      <c r="S35" s="121">
        <f>SUM(S36:S38)</f>
        <v>0</v>
      </c>
      <c r="T35" s="119">
        <f>SUM(T36:T38)</f>
        <v>0</v>
      </c>
      <c r="U35" s="120"/>
      <c r="V35" s="121">
        <f>SUM(V36:V38)</f>
        <v>0</v>
      </c>
      <c r="W35" s="121">
        <f>SUM(W36:W38)</f>
        <v>0</v>
      </c>
      <c r="X35" s="121">
        <f>SUM(X36:X38)</f>
        <v>0</v>
      </c>
      <c r="Y35" s="166">
        <f t="shared" si="2"/>
        <v>0</v>
      </c>
      <c r="Z35" s="166" t="e">
        <f t="shared" si="3"/>
        <v>#DIV/0!</v>
      </c>
      <c r="AA35" s="123"/>
      <c r="AB35" s="95"/>
      <c r="AC35" s="95"/>
      <c r="AD35" s="95"/>
      <c r="AE35" s="95"/>
      <c r="AF35" s="95"/>
      <c r="AG35" s="95"/>
    </row>
    <row r="36" spans="1:33" ht="30" customHeight="1" x14ac:dyDescent="0.3">
      <c r="A36" s="96" t="s">
        <v>88</v>
      </c>
      <c r="B36" s="97" t="s">
        <v>115</v>
      </c>
      <c r="C36" s="16" t="s">
        <v>116</v>
      </c>
      <c r="D36" s="98" t="s">
        <v>117</v>
      </c>
      <c r="E36" s="102"/>
      <c r="F36" s="103"/>
      <c r="G36" s="101">
        <f>E36*F36</f>
        <v>0</v>
      </c>
      <c r="H36" s="102"/>
      <c r="I36" s="103"/>
      <c r="J36" s="101">
        <f>H36*I36</f>
        <v>0</v>
      </c>
      <c r="K36" s="102"/>
      <c r="L36" s="103"/>
      <c r="M36" s="101">
        <f>K36*L36</f>
        <v>0</v>
      </c>
      <c r="N36" s="102"/>
      <c r="O36" s="103"/>
      <c r="P36" s="101">
        <f>N36*O36</f>
        <v>0</v>
      </c>
      <c r="Q36" s="102"/>
      <c r="R36" s="103"/>
      <c r="S36" s="101">
        <f>Q36*R36</f>
        <v>0</v>
      </c>
      <c r="T36" s="102"/>
      <c r="U36" s="103"/>
      <c r="V36" s="101">
        <f>T36*U36</f>
        <v>0</v>
      </c>
      <c r="W36" s="104">
        <f>G36+M36+S36</f>
        <v>0</v>
      </c>
      <c r="X36" s="105">
        <f>J36+P36+V36</f>
        <v>0</v>
      </c>
      <c r="Y36" s="105">
        <f t="shared" si="2"/>
        <v>0</v>
      </c>
      <c r="Z36" s="106" t="e">
        <f t="shared" si="3"/>
        <v>#DIV/0!</v>
      </c>
      <c r="AA36" s="124"/>
      <c r="AB36" s="108"/>
      <c r="AC36" s="108"/>
      <c r="AD36" s="108"/>
      <c r="AE36" s="108"/>
      <c r="AF36" s="108"/>
      <c r="AG36" s="108"/>
    </row>
    <row r="37" spans="1:33" ht="30" customHeight="1" x14ac:dyDescent="0.3">
      <c r="A37" s="96" t="s">
        <v>88</v>
      </c>
      <c r="B37" s="97" t="s">
        <v>118</v>
      </c>
      <c r="C37" s="167" t="s">
        <v>116</v>
      </c>
      <c r="D37" s="98" t="s">
        <v>117</v>
      </c>
      <c r="E37" s="102"/>
      <c r="F37" s="103"/>
      <c r="G37" s="101">
        <f>E37*F37</f>
        <v>0</v>
      </c>
      <c r="H37" s="102"/>
      <c r="I37" s="103"/>
      <c r="J37" s="101">
        <f>H37*I37</f>
        <v>0</v>
      </c>
      <c r="K37" s="102"/>
      <c r="L37" s="103"/>
      <c r="M37" s="101">
        <f>K37*L37</f>
        <v>0</v>
      </c>
      <c r="N37" s="102"/>
      <c r="O37" s="103"/>
      <c r="P37" s="101">
        <f>N37*O37</f>
        <v>0</v>
      </c>
      <c r="Q37" s="102"/>
      <c r="R37" s="103"/>
      <c r="S37" s="101">
        <f>Q37*R37</f>
        <v>0</v>
      </c>
      <c r="T37" s="102"/>
      <c r="U37" s="103"/>
      <c r="V37" s="101">
        <f>T37*U37</f>
        <v>0</v>
      </c>
      <c r="W37" s="104">
        <f>G37+M37+S37</f>
        <v>0</v>
      </c>
      <c r="X37" s="105">
        <f>J37+P37+V37</f>
        <v>0</v>
      </c>
      <c r="Y37" s="105">
        <f t="shared" si="2"/>
        <v>0</v>
      </c>
      <c r="Z37" s="106" t="e">
        <f t="shared" si="3"/>
        <v>#DIV/0!</v>
      </c>
      <c r="AA37" s="124"/>
      <c r="AB37" s="108"/>
      <c r="AC37" s="108"/>
      <c r="AD37" s="108"/>
      <c r="AE37" s="108"/>
      <c r="AF37" s="108"/>
      <c r="AG37" s="108"/>
    </row>
    <row r="38" spans="1:33" ht="30" customHeight="1" thickBot="1" x14ac:dyDescent="0.35">
      <c r="A38" s="125" t="s">
        <v>88</v>
      </c>
      <c r="B38" s="133" t="s">
        <v>119</v>
      </c>
      <c r="C38" s="168" t="s">
        <v>116</v>
      </c>
      <c r="D38" s="126" t="s">
        <v>117</v>
      </c>
      <c r="E38" s="127"/>
      <c r="F38" s="128"/>
      <c r="G38" s="129">
        <f>E38*F38</f>
        <v>0</v>
      </c>
      <c r="H38" s="127"/>
      <c r="I38" s="128"/>
      <c r="J38" s="129">
        <f>H38*I38</f>
        <v>0</v>
      </c>
      <c r="K38" s="127"/>
      <c r="L38" s="128"/>
      <c r="M38" s="129">
        <f>K38*L38</f>
        <v>0</v>
      </c>
      <c r="N38" s="127"/>
      <c r="O38" s="128"/>
      <c r="P38" s="129">
        <f>N38*O38</f>
        <v>0</v>
      </c>
      <c r="Q38" s="127"/>
      <c r="R38" s="128"/>
      <c r="S38" s="129">
        <f>Q38*R38</f>
        <v>0</v>
      </c>
      <c r="T38" s="127"/>
      <c r="U38" s="128"/>
      <c r="V38" s="129">
        <f>T38*U38</f>
        <v>0</v>
      </c>
      <c r="W38" s="116">
        <f>G38+M38+S38</f>
        <v>0</v>
      </c>
      <c r="X38" s="105">
        <f>J38+P38+V38</f>
        <v>0</v>
      </c>
      <c r="Y38" s="105">
        <f t="shared" si="2"/>
        <v>0</v>
      </c>
      <c r="Z38" s="106" t="e">
        <f t="shared" si="3"/>
        <v>#DIV/0!</v>
      </c>
      <c r="AA38" s="130"/>
      <c r="AB38" s="108"/>
      <c r="AC38" s="108"/>
      <c r="AD38" s="108"/>
      <c r="AE38" s="108"/>
      <c r="AF38" s="108"/>
      <c r="AG38" s="108"/>
    </row>
    <row r="39" spans="1:33" ht="30" customHeight="1" x14ac:dyDescent="0.3">
      <c r="A39" s="86" t="s">
        <v>87</v>
      </c>
      <c r="B39" s="134" t="s">
        <v>120</v>
      </c>
      <c r="C39" s="131" t="s">
        <v>121</v>
      </c>
      <c r="D39" s="118"/>
      <c r="E39" s="119">
        <f>SUM(E40:E42)</f>
        <v>0</v>
      </c>
      <c r="F39" s="120"/>
      <c r="G39" s="121">
        <f>SUM(G40:G42)</f>
        <v>0</v>
      </c>
      <c r="H39" s="119">
        <f>SUM(H40:H42)</f>
        <v>0</v>
      </c>
      <c r="I39" s="120"/>
      <c r="J39" s="121">
        <f>SUM(J40:J42)</f>
        <v>0</v>
      </c>
      <c r="K39" s="119">
        <f>SUM(K40:K42)</f>
        <v>0</v>
      </c>
      <c r="L39" s="120"/>
      <c r="M39" s="121">
        <f>SUM(M40:M42)</f>
        <v>0</v>
      </c>
      <c r="N39" s="119">
        <f>SUM(N40:N42)</f>
        <v>0</v>
      </c>
      <c r="O39" s="120"/>
      <c r="P39" s="121">
        <f>SUM(P40:P42)</f>
        <v>0</v>
      </c>
      <c r="Q39" s="119">
        <f>SUM(Q40:Q42)</f>
        <v>0</v>
      </c>
      <c r="R39" s="120"/>
      <c r="S39" s="121">
        <f>SUM(S40:S42)</f>
        <v>0</v>
      </c>
      <c r="T39" s="119">
        <f>SUM(T40:T42)</f>
        <v>0</v>
      </c>
      <c r="U39" s="120"/>
      <c r="V39" s="121">
        <f>SUM(V40:V42)</f>
        <v>0</v>
      </c>
      <c r="W39" s="121">
        <f>SUM(W40:W42)</f>
        <v>0</v>
      </c>
      <c r="X39" s="121">
        <f>SUM(X40:X42)</f>
        <v>0</v>
      </c>
      <c r="Y39" s="120">
        <f t="shared" si="2"/>
        <v>0</v>
      </c>
      <c r="Z39" s="120" t="e">
        <f t="shared" si="3"/>
        <v>#DIV/0!</v>
      </c>
      <c r="AA39" s="123"/>
      <c r="AB39" s="95"/>
      <c r="AC39" s="95"/>
      <c r="AD39" s="95"/>
      <c r="AE39" s="95"/>
      <c r="AF39" s="95"/>
      <c r="AG39" s="95"/>
    </row>
    <row r="40" spans="1:33" ht="30" customHeight="1" x14ac:dyDescent="0.3">
      <c r="A40" s="96" t="s">
        <v>88</v>
      </c>
      <c r="B40" s="97" t="s">
        <v>122</v>
      </c>
      <c r="C40" s="16" t="s">
        <v>123</v>
      </c>
      <c r="D40" s="98" t="s">
        <v>117</v>
      </c>
      <c r="E40" s="102"/>
      <c r="F40" s="103"/>
      <c r="G40" s="101">
        <f>E40*F40</f>
        <v>0</v>
      </c>
      <c r="H40" s="102"/>
      <c r="I40" s="103"/>
      <c r="J40" s="101">
        <f>H40*I40</f>
        <v>0</v>
      </c>
      <c r="K40" s="102"/>
      <c r="L40" s="103"/>
      <c r="M40" s="101">
        <f>K40*L40</f>
        <v>0</v>
      </c>
      <c r="N40" s="102"/>
      <c r="O40" s="103"/>
      <c r="P40" s="101">
        <f>N40*O40</f>
        <v>0</v>
      </c>
      <c r="Q40" s="102"/>
      <c r="R40" s="103"/>
      <c r="S40" s="101">
        <f>Q40*R40</f>
        <v>0</v>
      </c>
      <c r="T40" s="102"/>
      <c r="U40" s="103"/>
      <c r="V40" s="101">
        <f>T40*U40</f>
        <v>0</v>
      </c>
      <c r="W40" s="104">
        <f>G40+M40+S40</f>
        <v>0</v>
      </c>
      <c r="X40" s="105">
        <f>J40+P40+V40</f>
        <v>0</v>
      </c>
      <c r="Y40" s="105">
        <f t="shared" si="2"/>
        <v>0</v>
      </c>
      <c r="Z40" s="106" t="e">
        <f t="shared" si="3"/>
        <v>#DIV/0!</v>
      </c>
      <c r="AA40" s="124"/>
      <c r="AB40" s="107"/>
      <c r="AC40" s="108"/>
      <c r="AD40" s="108"/>
      <c r="AE40" s="108"/>
      <c r="AF40" s="108"/>
      <c r="AG40" s="108"/>
    </row>
    <row r="41" spans="1:33" ht="30" customHeight="1" x14ac:dyDescent="0.3">
      <c r="A41" s="96" t="s">
        <v>88</v>
      </c>
      <c r="B41" s="97" t="s">
        <v>124</v>
      </c>
      <c r="C41" s="16" t="s">
        <v>125</v>
      </c>
      <c r="D41" s="98" t="s">
        <v>117</v>
      </c>
      <c r="E41" s="102"/>
      <c r="F41" s="103"/>
      <c r="G41" s="101">
        <f>E41*F41</f>
        <v>0</v>
      </c>
      <c r="H41" s="102"/>
      <c r="I41" s="103"/>
      <c r="J41" s="101">
        <f>H41*I41</f>
        <v>0</v>
      </c>
      <c r="K41" s="102"/>
      <c r="L41" s="103"/>
      <c r="M41" s="101">
        <f>K41*L41</f>
        <v>0</v>
      </c>
      <c r="N41" s="102"/>
      <c r="O41" s="103"/>
      <c r="P41" s="101">
        <f>N41*O41</f>
        <v>0</v>
      </c>
      <c r="Q41" s="102"/>
      <c r="R41" s="103"/>
      <c r="S41" s="101">
        <f>Q41*R41</f>
        <v>0</v>
      </c>
      <c r="T41" s="102"/>
      <c r="U41" s="103"/>
      <c r="V41" s="101">
        <f>T41*U41</f>
        <v>0</v>
      </c>
      <c r="W41" s="104">
        <f>G41+M41+S41</f>
        <v>0</v>
      </c>
      <c r="X41" s="105">
        <f>J41+P41+V41</f>
        <v>0</v>
      </c>
      <c r="Y41" s="105">
        <f t="shared" si="2"/>
        <v>0</v>
      </c>
      <c r="Z41" s="106" t="e">
        <f t="shared" si="3"/>
        <v>#DIV/0!</v>
      </c>
      <c r="AA41" s="124"/>
      <c r="AB41" s="108"/>
      <c r="AC41" s="108"/>
      <c r="AD41" s="108"/>
      <c r="AE41" s="108"/>
      <c r="AF41" s="108"/>
      <c r="AG41" s="108"/>
    </row>
    <row r="42" spans="1:33" ht="30" customHeight="1" thickBot="1" x14ac:dyDescent="0.35">
      <c r="A42" s="109" t="s">
        <v>88</v>
      </c>
      <c r="B42" s="110" t="s">
        <v>126</v>
      </c>
      <c r="C42" s="144" t="s">
        <v>123</v>
      </c>
      <c r="D42" s="111" t="s">
        <v>117</v>
      </c>
      <c r="E42" s="127"/>
      <c r="F42" s="128"/>
      <c r="G42" s="129">
        <f>E42*F42</f>
        <v>0</v>
      </c>
      <c r="H42" s="127"/>
      <c r="I42" s="128"/>
      <c r="J42" s="129">
        <f>H42*I42</f>
        <v>0</v>
      </c>
      <c r="K42" s="127"/>
      <c r="L42" s="128"/>
      <c r="M42" s="129">
        <f>K42*L42</f>
        <v>0</v>
      </c>
      <c r="N42" s="127"/>
      <c r="O42" s="128"/>
      <c r="P42" s="129">
        <f>N42*O42</f>
        <v>0</v>
      </c>
      <c r="Q42" s="127"/>
      <c r="R42" s="128"/>
      <c r="S42" s="129">
        <f>Q42*R42</f>
        <v>0</v>
      </c>
      <c r="T42" s="127"/>
      <c r="U42" s="128"/>
      <c r="V42" s="129">
        <f>T42*U42</f>
        <v>0</v>
      </c>
      <c r="W42" s="116">
        <f>G42+M42+S42</f>
        <v>0</v>
      </c>
      <c r="X42" s="105">
        <f>J42+P42+V42</f>
        <v>0</v>
      </c>
      <c r="Y42" s="105">
        <f t="shared" si="2"/>
        <v>0</v>
      </c>
      <c r="Z42" s="106" t="e">
        <f t="shared" si="3"/>
        <v>#DIV/0!</v>
      </c>
      <c r="AA42" s="130"/>
      <c r="AB42" s="108"/>
      <c r="AC42" s="108"/>
      <c r="AD42" s="108"/>
      <c r="AE42" s="108"/>
      <c r="AF42" s="108"/>
      <c r="AG42" s="108"/>
    </row>
    <row r="43" spans="1:33" ht="30" customHeight="1" thickBot="1" x14ac:dyDescent="0.35">
      <c r="A43" s="146" t="s">
        <v>355</v>
      </c>
      <c r="B43" s="147"/>
      <c r="C43" s="148"/>
      <c r="D43" s="149"/>
      <c r="E43" s="153">
        <f>E39+E35+E31</f>
        <v>0</v>
      </c>
      <c r="F43" s="169"/>
      <c r="G43" s="152">
        <f>G39+G35+G31</f>
        <v>0</v>
      </c>
      <c r="H43" s="153">
        <f>H39+H35+H31</f>
        <v>0</v>
      </c>
      <c r="I43" s="169"/>
      <c r="J43" s="152">
        <f>J39+J35+J31</f>
        <v>0</v>
      </c>
      <c r="K43" s="170">
        <f>K39+K35+K31</f>
        <v>0</v>
      </c>
      <c r="L43" s="169"/>
      <c r="M43" s="152">
        <f>M39+M35+M31</f>
        <v>0</v>
      </c>
      <c r="N43" s="170">
        <f>N39+N35+N31</f>
        <v>0</v>
      </c>
      <c r="O43" s="169"/>
      <c r="P43" s="152">
        <f>P39+P35+P31</f>
        <v>0</v>
      </c>
      <c r="Q43" s="170">
        <f>Q39+Q35+Q31</f>
        <v>0</v>
      </c>
      <c r="R43" s="169"/>
      <c r="S43" s="152">
        <f>S39+S35+S31</f>
        <v>0</v>
      </c>
      <c r="T43" s="170">
        <f>T39+T35+T31</f>
        <v>0</v>
      </c>
      <c r="U43" s="169"/>
      <c r="V43" s="152">
        <f>V39+V35+V31</f>
        <v>0</v>
      </c>
      <c r="W43" s="171">
        <f>W39+W35+W31</f>
        <v>0</v>
      </c>
      <c r="X43" s="171">
        <f>X39+X35+X31</f>
        <v>0</v>
      </c>
      <c r="Y43" s="171">
        <f t="shared" si="2"/>
        <v>0</v>
      </c>
      <c r="Z43" s="171" t="e">
        <f t="shared" si="3"/>
        <v>#DIV/0!</v>
      </c>
      <c r="AA43" s="157"/>
      <c r="AB43" s="50"/>
      <c r="AC43" s="50"/>
      <c r="AD43" s="50"/>
      <c r="AE43" s="50"/>
      <c r="AF43" s="50"/>
      <c r="AG43" s="50"/>
    </row>
    <row r="44" spans="1:33" ht="30" customHeight="1" thickBot="1" x14ac:dyDescent="0.35">
      <c r="A44" s="158" t="s">
        <v>86</v>
      </c>
      <c r="B44" s="159">
        <v>3</v>
      </c>
      <c r="C44" s="160" t="s">
        <v>127</v>
      </c>
      <c r="D44" s="16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3"/>
      <c r="X44" s="83"/>
      <c r="Y44" s="83"/>
      <c r="Z44" s="83"/>
      <c r="AA44" s="84"/>
      <c r="AB44" s="50"/>
      <c r="AC44" s="50"/>
      <c r="AD44" s="50"/>
      <c r="AE44" s="50"/>
      <c r="AF44" s="50"/>
      <c r="AG44" s="50"/>
    </row>
    <row r="45" spans="1:33" ht="45" customHeight="1" x14ac:dyDescent="0.3">
      <c r="A45" s="86" t="s">
        <v>87</v>
      </c>
      <c r="B45" s="134" t="s">
        <v>50</v>
      </c>
      <c r="C45" s="88" t="s">
        <v>356</v>
      </c>
      <c r="D45" s="89"/>
      <c r="E45" s="90">
        <f>SUM(E46:E47)</f>
        <v>2</v>
      </c>
      <c r="F45" s="91"/>
      <c r="G45" s="92">
        <f>SUM(G46:G47)</f>
        <v>4800</v>
      </c>
      <c r="H45" s="90">
        <f>SUM(H46:H47)</f>
        <v>2</v>
      </c>
      <c r="I45" s="91"/>
      <c r="J45" s="92">
        <f>SUM(J46:J47)</f>
        <v>4800</v>
      </c>
      <c r="K45" s="90">
        <f>SUM(K46:K47)</f>
        <v>0</v>
      </c>
      <c r="L45" s="91"/>
      <c r="M45" s="92">
        <f>SUM(M46:M47)</f>
        <v>0</v>
      </c>
      <c r="N45" s="90">
        <f>SUM(N46:N47)</f>
        <v>0</v>
      </c>
      <c r="O45" s="91"/>
      <c r="P45" s="92">
        <f>SUM(P46:P47)</f>
        <v>0</v>
      </c>
      <c r="Q45" s="90">
        <f>SUM(Q46:Q47)</f>
        <v>0</v>
      </c>
      <c r="R45" s="91"/>
      <c r="S45" s="92">
        <f>SUM(S46:S47)</f>
        <v>0</v>
      </c>
      <c r="T45" s="90">
        <f>SUM(T46:T47)</f>
        <v>0</v>
      </c>
      <c r="U45" s="91"/>
      <c r="V45" s="92">
        <f>SUM(V46:V47)</f>
        <v>0</v>
      </c>
      <c r="W45" s="92">
        <f>SUM(W46:W47)</f>
        <v>4800</v>
      </c>
      <c r="X45" s="92">
        <f>SUM(X46:X47)</f>
        <v>4800</v>
      </c>
      <c r="Y45" s="92">
        <f>SUM(Y46:Y47)</f>
        <v>0</v>
      </c>
      <c r="Z45" s="93">
        <f t="shared" ref="Z45:Z51" si="4">Y45/W45</f>
        <v>0</v>
      </c>
      <c r="AA45" s="94"/>
      <c r="AB45" s="95"/>
      <c r="AC45" s="95"/>
      <c r="AD45" s="95"/>
      <c r="AE45" s="95"/>
      <c r="AF45" s="95"/>
      <c r="AG45" s="95"/>
    </row>
    <row r="46" spans="1:33" ht="59.4" customHeight="1" x14ac:dyDescent="0.3">
      <c r="A46" s="96" t="s">
        <v>88</v>
      </c>
      <c r="B46" s="97" t="s">
        <v>20</v>
      </c>
      <c r="C46" s="25" t="s">
        <v>128</v>
      </c>
      <c r="D46" s="98" t="s">
        <v>111</v>
      </c>
      <c r="E46" s="99">
        <v>2</v>
      </c>
      <c r="F46" s="100">
        <v>2400</v>
      </c>
      <c r="G46" s="101">
        <f t="shared" ref="G46:G47" si="5">E46*F46</f>
        <v>4800</v>
      </c>
      <c r="H46" s="99">
        <v>2</v>
      </c>
      <c r="I46" s="100">
        <v>2400</v>
      </c>
      <c r="J46" s="101">
        <f t="shared" ref="J46:J47" si="6">H46*I46</f>
        <v>4800</v>
      </c>
      <c r="K46" s="102"/>
      <c r="L46" s="103"/>
      <c r="M46" s="101">
        <f t="shared" ref="M46:M47" si="7">K46*L46</f>
        <v>0</v>
      </c>
      <c r="N46" s="102"/>
      <c r="O46" s="103"/>
      <c r="P46" s="101">
        <f t="shared" ref="P46:P47" si="8">N46*O46</f>
        <v>0</v>
      </c>
      <c r="Q46" s="102"/>
      <c r="R46" s="103"/>
      <c r="S46" s="101">
        <f t="shared" ref="S46:S47" si="9">Q46*R46</f>
        <v>0</v>
      </c>
      <c r="T46" s="102"/>
      <c r="U46" s="103"/>
      <c r="V46" s="101">
        <f t="shared" ref="V46:V47" si="10">T46*U46</f>
        <v>0</v>
      </c>
      <c r="W46" s="104">
        <f t="shared" ref="W46:W47" si="11">G46+M46+S46</f>
        <v>4800</v>
      </c>
      <c r="X46" s="105">
        <f t="shared" ref="X46:X47" si="12">J46+P46+V46</f>
        <v>4800</v>
      </c>
      <c r="Y46" s="105">
        <f t="shared" ref="Y46:Y51" si="13">W46-X46</f>
        <v>0</v>
      </c>
      <c r="Z46" s="106">
        <f t="shared" si="4"/>
        <v>0</v>
      </c>
      <c r="AA46" s="21" t="s">
        <v>444</v>
      </c>
      <c r="AB46" s="108"/>
      <c r="AC46" s="108"/>
      <c r="AD46" s="108"/>
      <c r="AE46" s="108"/>
      <c r="AF46" s="108"/>
      <c r="AG46" s="108"/>
    </row>
    <row r="47" spans="1:33" ht="57.45" customHeight="1" thickBot="1" x14ac:dyDescent="0.35">
      <c r="A47" s="96" t="s">
        <v>88</v>
      </c>
      <c r="B47" s="97" t="s">
        <v>21</v>
      </c>
      <c r="C47" s="16"/>
      <c r="D47" s="98" t="s">
        <v>111</v>
      </c>
      <c r="E47" s="99"/>
      <c r="F47" s="100"/>
      <c r="G47" s="101">
        <f t="shared" si="5"/>
        <v>0</v>
      </c>
      <c r="H47" s="99"/>
      <c r="I47" s="100"/>
      <c r="J47" s="101">
        <f t="shared" si="6"/>
        <v>0</v>
      </c>
      <c r="K47" s="102"/>
      <c r="L47" s="103"/>
      <c r="M47" s="101">
        <f t="shared" si="7"/>
        <v>0</v>
      </c>
      <c r="N47" s="102"/>
      <c r="O47" s="103"/>
      <c r="P47" s="101">
        <f t="shared" si="8"/>
        <v>0</v>
      </c>
      <c r="Q47" s="102"/>
      <c r="R47" s="103"/>
      <c r="S47" s="101">
        <f t="shared" si="9"/>
        <v>0</v>
      </c>
      <c r="T47" s="102"/>
      <c r="U47" s="103"/>
      <c r="V47" s="101">
        <f t="shared" si="10"/>
        <v>0</v>
      </c>
      <c r="W47" s="104">
        <f t="shared" si="11"/>
        <v>0</v>
      </c>
      <c r="X47" s="105">
        <f t="shared" si="12"/>
        <v>0</v>
      </c>
      <c r="Y47" s="105">
        <f t="shared" si="13"/>
        <v>0</v>
      </c>
      <c r="Z47" s="106" t="e">
        <f t="shared" si="4"/>
        <v>#DIV/0!</v>
      </c>
      <c r="AA47" s="172"/>
      <c r="AB47" s="108"/>
      <c r="AC47" s="108"/>
      <c r="AD47" s="108"/>
      <c r="AE47" s="108"/>
      <c r="AF47" s="108"/>
      <c r="AG47" s="108"/>
    </row>
    <row r="48" spans="1:33" ht="47.25" customHeight="1" x14ac:dyDescent="0.3">
      <c r="A48" s="86" t="s">
        <v>87</v>
      </c>
      <c r="B48" s="134" t="s">
        <v>129</v>
      </c>
      <c r="C48" s="117" t="s">
        <v>357</v>
      </c>
      <c r="D48" s="118"/>
      <c r="E48" s="119"/>
      <c r="F48" s="120"/>
      <c r="G48" s="121"/>
      <c r="H48" s="119"/>
      <c r="I48" s="120"/>
      <c r="J48" s="121"/>
      <c r="K48" s="119">
        <f>SUM(K49:K50)</f>
        <v>0</v>
      </c>
      <c r="L48" s="120"/>
      <c r="M48" s="121">
        <f>SUM(M49:M50)</f>
        <v>0</v>
      </c>
      <c r="N48" s="119">
        <f>SUM(N49:N50)</f>
        <v>0</v>
      </c>
      <c r="O48" s="120"/>
      <c r="P48" s="121">
        <f>SUM(P49:P50)</f>
        <v>0</v>
      </c>
      <c r="Q48" s="119">
        <f>SUM(Q49:Q50)</f>
        <v>0</v>
      </c>
      <c r="R48" s="120"/>
      <c r="S48" s="121">
        <f>SUM(S49:S50)</f>
        <v>0</v>
      </c>
      <c r="T48" s="119">
        <f>SUM(T49:T50)</f>
        <v>0</v>
      </c>
      <c r="U48" s="120"/>
      <c r="V48" s="121">
        <f>SUM(V49:V50)</f>
        <v>0</v>
      </c>
      <c r="W48" s="121">
        <f>SUM(W49:W50)</f>
        <v>0</v>
      </c>
      <c r="X48" s="121">
        <f>SUM(X49:X50)</f>
        <v>0</v>
      </c>
      <c r="Y48" s="121">
        <f t="shared" si="13"/>
        <v>0</v>
      </c>
      <c r="Z48" s="121" t="e">
        <f t="shared" si="4"/>
        <v>#DIV/0!</v>
      </c>
      <c r="AA48" s="123"/>
      <c r="AB48" s="95"/>
      <c r="AC48" s="95"/>
      <c r="AD48" s="95"/>
      <c r="AE48" s="95"/>
      <c r="AF48" s="95"/>
      <c r="AG48" s="95"/>
    </row>
    <row r="49" spans="1:33" ht="30" customHeight="1" thickBot="1" x14ac:dyDescent="0.35">
      <c r="A49" s="96" t="s">
        <v>88</v>
      </c>
      <c r="B49" s="97" t="s">
        <v>130</v>
      </c>
      <c r="C49" s="167" t="s">
        <v>358</v>
      </c>
      <c r="D49" s="98" t="s">
        <v>131</v>
      </c>
      <c r="E49" s="399" t="s">
        <v>132</v>
      </c>
      <c r="F49" s="399"/>
      <c r="G49" s="399"/>
      <c r="H49" s="399" t="s">
        <v>132</v>
      </c>
      <c r="I49" s="399"/>
      <c r="J49" s="399"/>
      <c r="K49" s="102"/>
      <c r="L49" s="103"/>
      <c r="M49" s="101">
        <f>K49*L49</f>
        <v>0</v>
      </c>
      <c r="N49" s="102"/>
      <c r="O49" s="103"/>
      <c r="P49" s="101">
        <f>N49*O49</f>
        <v>0</v>
      </c>
      <c r="Q49" s="102"/>
      <c r="R49" s="103"/>
      <c r="S49" s="101">
        <f>Q49*R49</f>
        <v>0</v>
      </c>
      <c r="T49" s="102"/>
      <c r="U49" s="103"/>
      <c r="V49" s="101">
        <f>T49*U49</f>
        <v>0</v>
      </c>
      <c r="W49" s="116">
        <f>G49+M49+S49</f>
        <v>0</v>
      </c>
      <c r="X49" s="105">
        <f>J49+P49+V49</f>
        <v>0</v>
      </c>
      <c r="Y49" s="105">
        <f t="shared" si="13"/>
        <v>0</v>
      </c>
      <c r="Z49" s="106" t="e">
        <f t="shared" si="4"/>
        <v>#DIV/0!</v>
      </c>
      <c r="AA49" s="124"/>
      <c r="AB49" s="108"/>
      <c r="AC49" s="108"/>
      <c r="AD49" s="108"/>
      <c r="AE49" s="108"/>
      <c r="AF49" s="108"/>
      <c r="AG49" s="108"/>
    </row>
    <row r="50" spans="1:33" ht="30" customHeight="1" thickBot="1" x14ac:dyDescent="0.35">
      <c r="A50" s="109" t="s">
        <v>88</v>
      </c>
      <c r="B50" s="110" t="s">
        <v>133</v>
      </c>
      <c r="C50" s="142" t="s">
        <v>359</v>
      </c>
      <c r="D50" s="111" t="s">
        <v>131</v>
      </c>
      <c r="E50" s="399"/>
      <c r="F50" s="399"/>
      <c r="G50" s="399"/>
      <c r="H50" s="399"/>
      <c r="I50" s="399"/>
      <c r="J50" s="399"/>
      <c r="K50" s="127"/>
      <c r="L50" s="128"/>
      <c r="M50" s="129">
        <f>K50*L50</f>
        <v>0</v>
      </c>
      <c r="N50" s="127"/>
      <c r="O50" s="128"/>
      <c r="P50" s="129">
        <f>N50*O50</f>
        <v>0</v>
      </c>
      <c r="Q50" s="127"/>
      <c r="R50" s="128"/>
      <c r="S50" s="129">
        <f>Q50*R50</f>
        <v>0</v>
      </c>
      <c r="T50" s="127"/>
      <c r="U50" s="128"/>
      <c r="V50" s="129">
        <f>T50*U50</f>
        <v>0</v>
      </c>
      <c r="W50" s="116">
        <f>G50+M50+S50</f>
        <v>0</v>
      </c>
      <c r="X50" s="105">
        <f>J50+P50+V50</f>
        <v>0</v>
      </c>
      <c r="Y50" s="145">
        <f t="shared" si="13"/>
        <v>0</v>
      </c>
      <c r="Z50" s="106" t="e">
        <f t="shared" si="4"/>
        <v>#DIV/0!</v>
      </c>
      <c r="AA50" s="130"/>
      <c r="AB50" s="108"/>
      <c r="AC50" s="108"/>
      <c r="AD50" s="108"/>
      <c r="AE50" s="108"/>
      <c r="AF50" s="108"/>
      <c r="AG50" s="108"/>
    </row>
    <row r="51" spans="1:33" ht="30" customHeight="1" thickBot="1" x14ac:dyDescent="0.35">
      <c r="A51" s="146" t="s">
        <v>360</v>
      </c>
      <c r="B51" s="147"/>
      <c r="C51" s="148"/>
      <c r="D51" s="149"/>
      <c r="E51" s="153">
        <f>E45</f>
        <v>2</v>
      </c>
      <c r="F51" s="169"/>
      <c r="G51" s="152">
        <f>G45</f>
        <v>4800</v>
      </c>
      <c r="H51" s="153">
        <f>H45</f>
        <v>2</v>
      </c>
      <c r="I51" s="169"/>
      <c r="J51" s="152">
        <f>J45</f>
        <v>4800</v>
      </c>
      <c r="K51" s="170">
        <f>K48+K45</f>
        <v>0</v>
      </c>
      <c r="L51" s="169"/>
      <c r="M51" s="152">
        <f>M48+M45</f>
        <v>0</v>
      </c>
      <c r="N51" s="170">
        <f>N48+N45</f>
        <v>0</v>
      </c>
      <c r="O51" s="169"/>
      <c r="P51" s="152">
        <f>P48+P45</f>
        <v>0</v>
      </c>
      <c r="Q51" s="170">
        <f>Q48+Q45</f>
        <v>0</v>
      </c>
      <c r="R51" s="169"/>
      <c r="S51" s="152">
        <f>S48+S45</f>
        <v>0</v>
      </c>
      <c r="T51" s="170">
        <f>T48+T45</f>
        <v>0</v>
      </c>
      <c r="U51" s="169"/>
      <c r="V51" s="152">
        <f>V48+V45</f>
        <v>0</v>
      </c>
      <c r="W51" s="171">
        <f>W48+W45</f>
        <v>4800</v>
      </c>
      <c r="X51" s="171">
        <f>X48+X45</f>
        <v>4800</v>
      </c>
      <c r="Y51" s="171">
        <f t="shared" si="13"/>
        <v>0</v>
      </c>
      <c r="Z51" s="171">
        <f t="shared" si="4"/>
        <v>0</v>
      </c>
      <c r="AA51" s="157"/>
      <c r="AB51" s="108"/>
      <c r="AC51" s="108"/>
      <c r="AD51" s="108"/>
      <c r="AE51" s="50"/>
      <c r="AF51" s="50"/>
      <c r="AG51" s="50"/>
    </row>
    <row r="52" spans="1:33" ht="30" customHeight="1" thickBot="1" x14ac:dyDescent="0.35">
      <c r="A52" s="158" t="s">
        <v>86</v>
      </c>
      <c r="B52" s="159">
        <v>4</v>
      </c>
      <c r="C52" s="160" t="s">
        <v>134</v>
      </c>
      <c r="D52" s="16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3"/>
      <c r="X52" s="83"/>
      <c r="Y52" s="162"/>
      <c r="Z52" s="83"/>
      <c r="AA52" s="84"/>
      <c r="AB52" s="50"/>
      <c r="AC52" s="50"/>
      <c r="AD52" s="50"/>
      <c r="AE52" s="50"/>
      <c r="AF52" s="50"/>
      <c r="AG52" s="50"/>
    </row>
    <row r="53" spans="1:33" ht="30" customHeight="1" x14ac:dyDescent="0.3">
      <c r="A53" s="86" t="s">
        <v>87</v>
      </c>
      <c r="B53" s="134" t="s">
        <v>51</v>
      </c>
      <c r="C53" s="174" t="s">
        <v>135</v>
      </c>
      <c r="D53" s="89"/>
      <c r="E53" s="90">
        <f>SUM(E54:E56)</f>
        <v>0</v>
      </c>
      <c r="F53" s="91"/>
      <c r="G53" s="92">
        <f>SUM(G54:G56)</f>
        <v>0</v>
      </c>
      <c r="H53" s="90">
        <f>SUM(H54:H56)</f>
        <v>0</v>
      </c>
      <c r="I53" s="91"/>
      <c r="J53" s="92">
        <f>SUM(J54:J56)</f>
        <v>0</v>
      </c>
      <c r="K53" s="90">
        <f>SUM(K54:K56)</f>
        <v>0</v>
      </c>
      <c r="L53" s="91"/>
      <c r="M53" s="92">
        <f>SUM(M54:M56)</f>
        <v>0</v>
      </c>
      <c r="N53" s="90">
        <f>SUM(N54:N56)</f>
        <v>0</v>
      </c>
      <c r="O53" s="91"/>
      <c r="P53" s="92">
        <f>SUM(P54:P56)</f>
        <v>0</v>
      </c>
      <c r="Q53" s="90">
        <f>SUM(Q54:Q56)</f>
        <v>0</v>
      </c>
      <c r="R53" s="91"/>
      <c r="S53" s="92">
        <f>SUM(S54:S56)</f>
        <v>0</v>
      </c>
      <c r="T53" s="90">
        <f>SUM(T54:T56)</f>
        <v>0</v>
      </c>
      <c r="U53" s="91"/>
      <c r="V53" s="92">
        <f>SUM(V54:V56)</f>
        <v>0</v>
      </c>
      <c r="W53" s="92">
        <f>SUM(W54:W56)</f>
        <v>0</v>
      </c>
      <c r="X53" s="92">
        <f>SUM(X54:X56)</f>
        <v>0</v>
      </c>
      <c r="Y53" s="175">
        <f t="shared" ref="Y53:Y73" si="14">W53-X53</f>
        <v>0</v>
      </c>
      <c r="Z53" s="93" t="e">
        <f t="shared" ref="Z53:Z73" si="15">Y53/W53</f>
        <v>#DIV/0!</v>
      </c>
      <c r="AA53" s="94"/>
      <c r="AB53" s="95"/>
      <c r="AC53" s="95"/>
      <c r="AD53" s="95"/>
      <c r="AE53" s="95"/>
      <c r="AF53" s="95"/>
      <c r="AG53" s="95"/>
    </row>
    <row r="54" spans="1:33" ht="30" customHeight="1" x14ac:dyDescent="0.3">
      <c r="A54" s="96" t="s">
        <v>88</v>
      </c>
      <c r="B54" s="97" t="s">
        <v>136</v>
      </c>
      <c r="C54" s="167" t="s">
        <v>137</v>
      </c>
      <c r="D54" s="176" t="s">
        <v>138</v>
      </c>
      <c r="E54" s="177"/>
      <c r="F54" s="178"/>
      <c r="G54" s="179">
        <f>E54*F54</f>
        <v>0</v>
      </c>
      <c r="H54" s="177"/>
      <c r="I54" s="178"/>
      <c r="J54" s="179">
        <f>H54*I54</f>
        <v>0</v>
      </c>
      <c r="K54" s="102"/>
      <c r="L54" s="178"/>
      <c r="M54" s="101">
        <f>K54*L54</f>
        <v>0</v>
      </c>
      <c r="N54" s="102"/>
      <c r="O54" s="178"/>
      <c r="P54" s="101">
        <f>N54*O54</f>
        <v>0</v>
      </c>
      <c r="Q54" s="102"/>
      <c r="R54" s="178"/>
      <c r="S54" s="101">
        <f>Q54*R54</f>
        <v>0</v>
      </c>
      <c r="T54" s="102"/>
      <c r="U54" s="178"/>
      <c r="V54" s="101">
        <f>T54*U54</f>
        <v>0</v>
      </c>
      <c r="W54" s="104">
        <f>G54+M54+S54</f>
        <v>0</v>
      </c>
      <c r="X54" s="105">
        <f>J54+P54+V54</f>
        <v>0</v>
      </c>
      <c r="Y54" s="105">
        <f t="shared" si="14"/>
        <v>0</v>
      </c>
      <c r="Z54" s="106" t="e">
        <f t="shared" si="15"/>
        <v>#DIV/0!</v>
      </c>
      <c r="AA54" s="124"/>
      <c r="AB54" s="108"/>
      <c r="AC54" s="108"/>
      <c r="AD54" s="108"/>
      <c r="AE54" s="108"/>
      <c r="AF54" s="108"/>
      <c r="AG54" s="108"/>
    </row>
    <row r="55" spans="1:33" ht="30" customHeight="1" x14ac:dyDescent="0.3">
      <c r="A55" s="96" t="s">
        <v>88</v>
      </c>
      <c r="B55" s="97" t="s">
        <v>139</v>
      </c>
      <c r="C55" s="167" t="s">
        <v>137</v>
      </c>
      <c r="D55" s="176" t="s">
        <v>138</v>
      </c>
      <c r="E55" s="177"/>
      <c r="F55" s="178"/>
      <c r="G55" s="179">
        <f>E55*F55</f>
        <v>0</v>
      </c>
      <c r="H55" s="177"/>
      <c r="I55" s="178"/>
      <c r="J55" s="179">
        <f>H55*I55</f>
        <v>0</v>
      </c>
      <c r="K55" s="102"/>
      <c r="L55" s="178"/>
      <c r="M55" s="101">
        <f>K55*L55</f>
        <v>0</v>
      </c>
      <c r="N55" s="102"/>
      <c r="O55" s="178"/>
      <c r="P55" s="101">
        <f>N55*O55</f>
        <v>0</v>
      </c>
      <c r="Q55" s="102"/>
      <c r="R55" s="178"/>
      <c r="S55" s="101">
        <f>Q55*R55</f>
        <v>0</v>
      </c>
      <c r="T55" s="102"/>
      <c r="U55" s="178"/>
      <c r="V55" s="101">
        <f>T55*U55</f>
        <v>0</v>
      </c>
      <c r="W55" s="104">
        <f>G55+M55+S55</f>
        <v>0</v>
      </c>
      <c r="X55" s="105">
        <f>J55+P55+V55</f>
        <v>0</v>
      </c>
      <c r="Y55" s="105">
        <f t="shared" si="14"/>
        <v>0</v>
      </c>
      <c r="Z55" s="106" t="e">
        <f t="shared" si="15"/>
        <v>#DIV/0!</v>
      </c>
      <c r="AA55" s="124"/>
      <c r="AB55" s="108"/>
      <c r="AC55" s="108"/>
      <c r="AD55" s="108"/>
      <c r="AE55" s="108"/>
      <c r="AF55" s="108"/>
      <c r="AG55" s="108"/>
    </row>
    <row r="56" spans="1:33" ht="30" customHeight="1" thickBot="1" x14ac:dyDescent="0.35">
      <c r="A56" s="125" t="s">
        <v>88</v>
      </c>
      <c r="B56" s="110" t="s">
        <v>140</v>
      </c>
      <c r="C56" s="142" t="s">
        <v>137</v>
      </c>
      <c r="D56" s="176" t="s">
        <v>138</v>
      </c>
      <c r="E56" s="180"/>
      <c r="F56" s="181"/>
      <c r="G56" s="182">
        <f>E56*F56</f>
        <v>0</v>
      </c>
      <c r="H56" s="180"/>
      <c r="I56" s="181"/>
      <c r="J56" s="182">
        <f>H56*I56</f>
        <v>0</v>
      </c>
      <c r="K56" s="114"/>
      <c r="L56" s="181"/>
      <c r="M56" s="113">
        <f>K56*L56</f>
        <v>0</v>
      </c>
      <c r="N56" s="114"/>
      <c r="O56" s="181"/>
      <c r="P56" s="113">
        <f>N56*O56</f>
        <v>0</v>
      </c>
      <c r="Q56" s="114"/>
      <c r="R56" s="181"/>
      <c r="S56" s="113">
        <f>Q56*R56</f>
        <v>0</v>
      </c>
      <c r="T56" s="114"/>
      <c r="U56" s="181"/>
      <c r="V56" s="113">
        <f>T56*U56</f>
        <v>0</v>
      </c>
      <c r="W56" s="116">
        <f>G56+M56+S56</f>
        <v>0</v>
      </c>
      <c r="X56" s="105">
        <f>J56+P56+V56</f>
        <v>0</v>
      </c>
      <c r="Y56" s="105">
        <f t="shared" si="14"/>
        <v>0</v>
      </c>
      <c r="Z56" s="106" t="e">
        <f t="shared" si="15"/>
        <v>#DIV/0!</v>
      </c>
      <c r="AA56" s="143"/>
      <c r="AB56" s="108"/>
      <c r="AC56" s="108"/>
      <c r="AD56" s="108"/>
      <c r="AE56" s="108"/>
      <c r="AF56" s="108"/>
      <c r="AG56" s="108"/>
    </row>
    <row r="57" spans="1:33" ht="30" customHeight="1" x14ac:dyDescent="0.3">
      <c r="A57" s="86" t="s">
        <v>87</v>
      </c>
      <c r="B57" s="134" t="s">
        <v>141</v>
      </c>
      <c r="C57" s="131" t="s">
        <v>142</v>
      </c>
      <c r="D57" s="118"/>
      <c r="E57" s="119">
        <f>SUM(E58:E60)</f>
        <v>12</v>
      </c>
      <c r="F57" s="120"/>
      <c r="G57" s="121">
        <f>SUM(G58:G60)</f>
        <v>76600</v>
      </c>
      <c r="H57" s="119">
        <f>SUM(H58:H60)</f>
        <v>12</v>
      </c>
      <c r="I57" s="120"/>
      <c r="J57" s="121">
        <f>SUM(J58:J60)</f>
        <v>76600</v>
      </c>
      <c r="K57" s="119">
        <f>SUM(K58:K60)</f>
        <v>0</v>
      </c>
      <c r="L57" s="120"/>
      <c r="M57" s="121">
        <f>SUM(M58:M60)</f>
        <v>0</v>
      </c>
      <c r="N57" s="119">
        <f>SUM(N58:N60)</f>
        <v>0</v>
      </c>
      <c r="O57" s="120"/>
      <c r="P57" s="121">
        <f>SUM(P58:P60)</f>
        <v>0</v>
      </c>
      <c r="Q57" s="119">
        <f>SUM(Q58:Q60)</f>
        <v>0</v>
      </c>
      <c r="R57" s="120"/>
      <c r="S57" s="121">
        <f>SUM(S58:S60)</f>
        <v>0</v>
      </c>
      <c r="T57" s="119">
        <f>SUM(T58:T60)</f>
        <v>0</v>
      </c>
      <c r="U57" s="120"/>
      <c r="V57" s="121">
        <f>SUM(V58:V60)</f>
        <v>0</v>
      </c>
      <c r="W57" s="121">
        <f>SUM(W58:W60)</f>
        <v>76600</v>
      </c>
      <c r="X57" s="121">
        <f>SUM(X58:X60)</f>
        <v>76600</v>
      </c>
      <c r="Y57" s="121">
        <f t="shared" si="14"/>
        <v>0</v>
      </c>
      <c r="Z57" s="121">
        <f t="shared" si="15"/>
        <v>0</v>
      </c>
      <c r="AA57" s="123"/>
      <c r="AB57" s="95"/>
      <c r="AC57" s="95"/>
      <c r="AD57" s="95"/>
      <c r="AE57" s="95"/>
      <c r="AF57" s="95"/>
      <c r="AG57" s="95"/>
    </row>
    <row r="58" spans="1:33" ht="100.2" customHeight="1" x14ac:dyDescent="0.3">
      <c r="A58" s="96" t="s">
        <v>88</v>
      </c>
      <c r="B58" s="97" t="s">
        <v>22</v>
      </c>
      <c r="C58" s="26" t="s">
        <v>143</v>
      </c>
      <c r="D58" s="183" t="s">
        <v>144</v>
      </c>
      <c r="E58" s="99">
        <v>5</v>
      </c>
      <c r="F58" s="100">
        <v>9000</v>
      </c>
      <c r="G58" s="101">
        <f>E58*F58</f>
        <v>45000</v>
      </c>
      <c r="H58" s="99">
        <v>5</v>
      </c>
      <c r="I58" s="100">
        <v>9000</v>
      </c>
      <c r="J58" s="101">
        <f>H58*I58</f>
        <v>45000</v>
      </c>
      <c r="K58" s="102"/>
      <c r="L58" s="103"/>
      <c r="M58" s="101">
        <f>K58*L58</f>
        <v>0</v>
      </c>
      <c r="N58" s="102"/>
      <c r="O58" s="103"/>
      <c r="P58" s="101">
        <f>N58*O58</f>
        <v>0</v>
      </c>
      <c r="Q58" s="102"/>
      <c r="R58" s="103"/>
      <c r="S58" s="101">
        <f>Q58*R58</f>
        <v>0</v>
      </c>
      <c r="T58" s="102"/>
      <c r="U58" s="103"/>
      <c r="V58" s="101">
        <f>T58*U58</f>
        <v>0</v>
      </c>
      <c r="W58" s="104">
        <f>G58+M58+S58</f>
        <v>45000</v>
      </c>
      <c r="X58" s="105">
        <f>J58+P58+V58</f>
        <v>45000</v>
      </c>
      <c r="Y58" s="105">
        <f t="shared" si="14"/>
        <v>0</v>
      </c>
      <c r="Z58" s="106">
        <f t="shared" si="15"/>
        <v>0</v>
      </c>
      <c r="AA58" s="21" t="s">
        <v>445</v>
      </c>
      <c r="AB58" s="108"/>
      <c r="AC58" s="108"/>
      <c r="AD58" s="108"/>
      <c r="AE58" s="108"/>
      <c r="AF58" s="108"/>
      <c r="AG58" s="108"/>
    </row>
    <row r="59" spans="1:33" ht="84" customHeight="1" x14ac:dyDescent="0.3">
      <c r="A59" s="96" t="s">
        <v>88</v>
      </c>
      <c r="B59" s="97" t="s">
        <v>23</v>
      </c>
      <c r="C59" s="26" t="s">
        <v>145</v>
      </c>
      <c r="D59" s="183" t="s">
        <v>144</v>
      </c>
      <c r="E59" s="99">
        <v>1</v>
      </c>
      <c r="F59" s="100">
        <v>19000</v>
      </c>
      <c r="G59" s="101">
        <f>E59*F59</f>
        <v>19000</v>
      </c>
      <c r="H59" s="99">
        <v>1</v>
      </c>
      <c r="I59" s="100">
        <v>19000</v>
      </c>
      <c r="J59" s="101">
        <f>H59*I59</f>
        <v>19000</v>
      </c>
      <c r="K59" s="102"/>
      <c r="L59" s="103"/>
      <c r="M59" s="101">
        <f>K59*L59</f>
        <v>0</v>
      </c>
      <c r="N59" s="102"/>
      <c r="O59" s="103"/>
      <c r="P59" s="101">
        <f>N59*O59</f>
        <v>0</v>
      </c>
      <c r="Q59" s="102"/>
      <c r="R59" s="103"/>
      <c r="S59" s="101">
        <f>Q59*R59</f>
        <v>0</v>
      </c>
      <c r="T59" s="102"/>
      <c r="U59" s="103"/>
      <c r="V59" s="101">
        <f>T59*U59</f>
        <v>0</v>
      </c>
      <c r="W59" s="104">
        <f>G59+M59+S59</f>
        <v>19000</v>
      </c>
      <c r="X59" s="105">
        <f>J59+P59+V59</f>
        <v>19000</v>
      </c>
      <c r="Y59" s="105">
        <f t="shared" si="14"/>
        <v>0</v>
      </c>
      <c r="Z59" s="106">
        <f t="shared" si="15"/>
        <v>0</v>
      </c>
      <c r="AA59" s="21" t="s">
        <v>446</v>
      </c>
      <c r="AB59" s="108"/>
      <c r="AC59" s="108"/>
      <c r="AD59" s="108"/>
      <c r="AE59" s="108"/>
      <c r="AF59" s="108"/>
      <c r="AG59" s="108"/>
    </row>
    <row r="60" spans="1:33" ht="73.8" customHeight="1" thickBot="1" x14ac:dyDescent="0.35">
      <c r="A60" s="109" t="s">
        <v>88</v>
      </c>
      <c r="B60" s="133" t="s">
        <v>24</v>
      </c>
      <c r="C60" s="27" t="s">
        <v>146</v>
      </c>
      <c r="D60" s="183" t="s">
        <v>144</v>
      </c>
      <c r="E60" s="173">
        <v>6</v>
      </c>
      <c r="F60" s="112">
        <v>2100</v>
      </c>
      <c r="G60" s="113">
        <f>E60*F60</f>
        <v>12600</v>
      </c>
      <c r="H60" s="173">
        <v>6</v>
      </c>
      <c r="I60" s="112">
        <v>2100</v>
      </c>
      <c r="J60" s="113">
        <f>H60*I60</f>
        <v>12600</v>
      </c>
      <c r="K60" s="114"/>
      <c r="L60" s="115"/>
      <c r="M60" s="113">
        <f>K60*L60</f>
        <v>0</v>
      </c>
      <c r="N60" s="114"/>
      <c r="O60" s="115"/>
      <c r="P60" s="113">
        <f>N60*O60</f>
        <v>0</v>
      </c>
      <c r="Q60" s="114"/>
      <c r="R60" s="115"/>
      <c r="S60" s="113">
        <f>Q60*R60</f>
        <v>0</v>
      </c>
      <c r="T60" s="114"/>
      <c r="U60" s="115"/>
      <c r="V60" s="113">
        <f>T60*U60</f>
        <v>0</v>
      </c>
      <c r="W60" s="116">
        <f>G60+M60+S60</f>
        <v>12600</v>
      </c>
      <c r="X60" s="105">
        <f>J60+P60+V60</f>
        <v>12600</v>
      </c>
      <c r="Y60" s="105">
        <f t="shared" si="14"/>
        <v>0</v>
      </c>
      <c r="Z60" s="106">
        <f t="shared" si="15"/>
        <v>0</v>
      </c>
      <c r="AA60" s="22" t="s">
        <v>447</v>
      </c>
      <c r="AB60" s="108"/>
      <c r="AC60" s="108"/>
      <c r="AD60" s="108"/>
      <c r="AE60" s="108"/>
      <c r="AF60" s="108"/>
      <c r="AG60" s="108"/>
    </row>
    <row r="61" spans="1:33" ht="30" customHeight="1" x14ac:dyDescent="0.3">
      <c r="A61" s="86" t="s">
        <v>87</v>
      </c>
      <c r="B61" s="134" t="s">
        <v>147</v>
      </c>
      <c r="C61" s="131" t="s">
        <v>148</v>
      </c>
      <c r="D61" s="118"/>
      <c r="E61" s="119">
        <f>SUM(E62:E64)</f>
        <v>0</v>
      </c>
      <c r="F61" s="120"/>
      <c r="G61" s="121">
        <f>SUM(G62:G64)</f>
        <v>0</v>
      </c>
      <c r="H61" s="119">
        <f>SUM(H62:H64)</f>
        <v>0</v>
      </c>
      <c r="I61" s="120"/>
      <c r="J61" s="121">
        <f>SUM(J62:J64)</f>
        <v>0</v>
      </c>
      <c r="K61" s="119">
        <f>SUM(K62:K64)</f>
        <v>0</v>
      </c>
      <c r="L61" s="120"/>
      <c r="M61" s="121">
        <f>SUM(M62:M64)</f>
        <v>0</v>
      </c>
      <c r="N61" s="119">
        <f>SUM(N62:N64)</f>
        <v>0</v>
      </c>
      <c r="O61" s="120"/>
      <c r="P61" s="121">
        <f>SUM(P62:P64)</f>
        <v>0</v>
      </c>
      <c r="Q61" s="119">
        <f>SUM(Q62:Q64)</f>
        <v>0</v>
      </c>
      <c r="R61" s="120"/>
      <c r="S61" s="121">
        <f>SUM(S62:S64)</f>
        <v>0</v>
      </c>
      <c r="T61" s="119">
        <f>SUM(T62:T64)</f>
        <v>0</v>
      </c>
      <c r="U61" s="120"/>
      <c r="V61" s="121">
        <f>SUM(V62:V64)</f>
        <v>0</v>
      </c>
      <c r="W61" s="121">
        <f>SUM(W62:W64)</f>
        <v>0</v>
      </c>
      <c r="X61" s="121">
        <f>SUM(X62:X64)</f>
        <v>0</v>
      </c>
      <c r="Y61" s="121">
        <f t="shared" si="14"/>
        <v>0</v>
      </c>
      <c r="Z61" s="121" t="e">
        <f t="shared" si="15"/>
        <v>#DIV/0!</v>
      </c>
      <c r="AA61" s="123"/>
      <c r="AB61" s="95"/>
      <c r="AC61" s="95"/>
      <c r="AD61" s="95"/>
      <c r="AE61" s="95"/>
      <c r="AF61" s="95"/>
      <c r="AG61" s="95"/>
    </row>
    <row r="62" spans="1:33" ht="85.2" customHeight="1" x14ac:dyDescent="0.3">
      <c r="A62" s="96" t="s">
        <v>88</v>
      </c>
      <c r="B62" s="97" t="s">
        <v>25</v>
      </c>
      <c r="C62" s="184" t="s">
        <v>361</v>
      </c>
      <c r="D62" s="183" t="s">
        <v>149</v>
      </c>
      <c r="E62" s="99"/>
      <c r="F62" s="100"/>
      <c r="G62" s="101">
        <f>E62*F62</f>
        <v>0</v>
      </c>
      <c r="H62" s="102"/>
      <c r="I62" s="103"/>
      <c r="J62" s="101">
        <f>H62*I62</f>
        <v>0</v>
      </c>
      <c r="K62" s="102"/>
      <c r="L62" s="103"/>
      <c r="M62" s="101">
        <f>K62*L62</f>
        <v>0</v>
      </c>
      <c r="N62" s="102"/>
      <c r="O62" s="103"/>
      <c r="P62" s="101">
        <f>N62*O62</f>
        <v>0</v>
      </c>
      <c r="Q62" s="102"/>
      <c r="R62" s="103"/>
      <c r="S62" s="101">
        <f>Q62*R62</f>
        <v>0</v>
      </c>
      <c r="T62" s="102"/>
      <c r="U62" s="103"/>
      <c r="V62" s="101">
        <f>T62*U62</f>
        <v>0</v>
      </c>
      <c r="W62" s="104">
        <f>G62+M62+S62</f>
        <v>0</v>
      </c>
      <c r="X62" s="105">
        <f>J62+P62+V62</f>
        <v>0</v>
      </c>
      <c r="Y62" s="105">
        <f t="shared" si="14"/>
        <v>0</v>
      </c>
      <c r="Z62" s="106" t="e">
        <f t="shared" si="15"/>
        <v>#DIV/0!</v>
      </c>
      <c r="AA62" s="185"/>
      <c r="AB62" s="108"/>
      <c r="AC62" s="108"/>
      <c r="AD62" s="108"/>
      <c r="AE62" s="108"/>
      <c r="AF62" s="108"/>
      <c r="AG62" s="108"/>
    </row>
    <row r="63" spans="1:33" ht="30" customHeight="1" x14ac:dyDescent="0.3">
      <c r="A63" s="96" t="s">
        <v>88</v>
      </c>
      <c r="B63" s="97" t="s">
        <v>150</v>
      </c>
      <c r="C63" s="186" t="s">
        <v>151</v>
      </c>
      <c r="D63" s="183" t="s">
        <v>149</v>
      </c>
      <c r="E63" s="102"/>
      <c r="F63" s="103"/>
      <c r="G63" s="101">
        <f>E63*F63</f>
        <v>0</v>
      </c>
      <c r="H63" s="102"/>
      <c r="I63" s="103"/>
      <c r="J63" s="101">
        <f>H63*I63</f>
        <v>0</v>
      </c>
      <c r="K63" s="102"/>
      <c r="L63" s="103"/>
      <c r="M63" s="101">
        <f>K63*L63</f>
        <v>0</v>
      </c>
      <c r="N63" s="102"/>
      <c r="O63" s="103"/>
      <c r="P63" s="101">
        <f>N63*O63</f>
        <v>0</v>
      </c>
      <c r="Q63" s="102"/>
      <c r="R63" s="103"/>
      <c r="S63" s="101">
        <f>Q63*R63</f>
        <v>0</v>
      </c>
      <c r="T63" s="102"/>
      <c r="U63" s="103"/>
      <c r="V63" s="101">
        <f>T63*U63</f>
        <v>0</v>
      </c>
      <c r="W63" s="104">
        <f>G63+M63+S63</f>
        <v>0</v>
      </c>
      <c r="X63" s="105">
        <f>J63+P63+V63</f>
        <v>0</v>
      </c>
      <c r="Y63" s="105">
        <f t="shared" si="14"/>
        <v>0</v>
      </c>
      <c r="Z63" s="106" t="e">
        <f t="shared" si="15"/>
        <v>#DIV/0!</v>
      </c>
      <c r="AA63" s="124"/>
      <c r="AB63" s="108"/>
      <c r="AC63" s="108"/>
      <c r="AD63" s="108"/>
      <c r="AE63" s="108"/>
      <c r="AF63" s="108"/>
      <c r="AG63" s="108"/>
    </row>
    <row r="64" spans="1:33" ht="30" customHeight="1" thickBot="1" x14ac:dyDescent="0.35">
      <c r="A64" s="109" t="s">
        <v>88</v>
      </c>
      <c r="B64" s="133" t="s">
        <v>152</v>
      </c>
      <c r="C64" s="187" t="s">
        <v>153</v>
      </c>
      <c r="D64" s="188" t="s">
        <v>149</v>
      </c>
      <c r="E64" s="114"/>
      <c r="F64" s="115"/>
      <c r="G64" s="113">
        <f>E64*F64</f>
        <v>0</v>
      </c>
      <c r="H64" s="114"/>
      <c r="I64" s="115"/>
      <c r="J64" s="113">
        <f>H64*I64</f>
        <v>0</v>
      </c>
      <c r="K64" s="114"/>
      <c r="L64" s="115"/>
      <c r="M64" s="113">
        <f>K64*L64</f>
        <v>0</v>
      </c>
      <c r="N64" s="114"/>
      <c r="O64" s="115"/>
      <c r="P64" s="113">
        <f>N64*O64</f>
        <v>0</v>
      </c>
      <c r="Q64" s="114"/>
      <c r="R64" s="115"/>
      <c r="S64" s="113">
        <f>Q64*R64</f>
        <v>0</v>
      </c>
      <c r="T64" s="114"/>
      <c r="U64" s="115"/>
      <c r="V64" s="113">
        <f>T64*U64</f>
        <v>0</v>
      </c>
      <c r="W64" s="116">
        <f>G64+M64+S64</f>
        <v>0</v>
      </c>
      <c r="X64" s="105">
        <f>J64+P64+V64</f>
        <v>0</v>
      </c>
      <c r="Y64" s="105">
        <f t="shared" si="14"/>
        <v>0</v>
      </c>
      <c r="Z64" s="106" t="e">
        <f t="shared" si="15"/>
        <v>#DIV/0!</v>
      </c>
      <c r="AA64" s="143"/>
      <c r="AB64" s="108"/>
      <c r="AC64" s="108"/>
      <c r="AD64" s="108"/>
      <c r="AE64" s="108"/>
      <c r="AF64" s="108"/>
      <c r="AG64" s="108"/>
    </row>
    <row r="65" spans="1:33" ht="30" customHeight="1" x14ac:dyDescent="0.3">
      <c r="A65" s="86" t="s">
        <v>87</v>
      </c>
      <c r="B65" s="134" t="s">
        <v>154</v>
      </c>
      <c r="C65" s="131" t="s">
        <v>155</v>
      </c>
      <c r="D65" s="118"/>
      <c r="E65" s="119">
        <f>SUM(E66:E68)</f>
        <v>0</v>
      </c>
      <c r="F65" s="120"/>
      <c r="G65" s="121">
        <f>SUM(G66:G68)</f>
        <v>0</v>
      </c>
      <c r="H65" s="119">
        <f>SUM(H66:H68)</f>
        <v>0</v>
      </c>
      <c r="I65" s="120"/>
      <c r="J65" s="121">
        <f>SUM(J66:J68)</f>
        <v>0</v>
      </c>
      <c r="K65" s="119">
        <f>SUM(K66:K68)</f>
        <v>0</v>
      </c>
      <c r="L65" s="120"/>
      <c r="M65" s="121">
        <f>SUM(M66:M68)</f>
        <v>0</v>
      </c>
      <c r="N65" s="119">
        <f>SUM(N66:N68)</f>
        <v>0</v>
      </c>
      <c r="O65" s="120"/>
      <c r="P65" s="121">
        <f>SUM(P66:P68)</f>
        <v>0</v>
      </c>
      <c r="Q65" s="119">
        <f>SUM(Q66:Q68)</f>
        <v>0</v>
      </c>
      <c r="R65" s="120"/>
      <c r="S65" s="121">
        <f>SUM(S66:S68)</f>
        <v>0</v>
      </c>
      <c r="T65" s="119">
        <f>SUM(T66:T68)</f>
        <v>0</v>
      </c>
      <c r="U65" s="120"/>
      <c r="V65" s="121">
        <f>SUM(V66:V68)</f>
        <v>0</v>
      </c>
      <c r="W65" s="121">
        <f>SUM(W66:W68)</f>
        <v>0</v>
      </c>
      <c r="X65" s="121">
        <f>SUM(X66:X68)</f>
        <v>0</v>
      </c>
      <c r="Y65" s="121">
        <f t="shared" si="14"/>
        <v>0</v>
      </c>
      <c r="Z65" s="121" t="e">
        <f t="shared" si="15"/>
        <v>#DIV/0!</v>
      </c>
      <c r="AA65" s="123"/>
      <c r="AB65" s="95"/>
      <c r="AC65" s="95"/>
      <c r="AD65" s="95"/>
      <c r="AE65" s="95"/>
      <c r="AF65" s="95"/>
      <c r="AG65" s="95"/>
    </row>
    <row r="66" spans="1:33" ht="30" customHeight="1" x14ac:dyDescent="0.3">
      <c r="A66" s="96" t="s">
        <v>88</v>
      </c>
      <c r="B66" s="97" t="s">
        <v>156</v>
      </c>
      <c r="C66" s="167" t="s">
        <v>157</v>
      </c>
      <c r="D66" s="183" t="s">
        <v>111</v>
      </c>
      <c r="E66" s="102"/>
      <c r="F66" s="103"/>
      <c r="G66" s="101">
        <f>E66*F66</f>
        <v>0</v>
      </c>
      <c r="H66" s="102"/>
      <c r="I66" s="103"/>
      <c r="J66" s="101">
        <f>H66*I66</f>
        <v>0</v>
      </c>
      <c r="K66" s="102"/>
      <c r="L66" s="103"/>
      <c r="M66" s="101">
        <f>K66*L66</f>
        <v>0</v>
      </c>
      <c r="N66" s="102"/>
      <c r="O66" s="103"/>
      <c r="P66" s="101">
        <f>N66*O66</f>
        <v>0</v>
      </c>
      <c r="Q66" s="102"/>
      <c r="R66" s="103"/>
      <c r="S66" s="101">
        <f>Q66*R66</f>
        <v>0</v>
      </c>
      <c r="T66" s="102"/>
      <c r="U66" s="103"/>
      <c r="V66" s="101">
        <f>T66*U66</f>
        <v>0</v>
      </c>
      <c r="W66" s="104">
        <f>G66+M66+S66</f>
        <v>0</v>
      </c>
      <c r="X66" s="105">
        <f>J66+P66+V66</f>
        <v>0</v>
      </c>
      <c r="Y66" s="105">
        <f t="shared" si="14"/>
        <v>0</v>
      </c>
      <c r="Z66" s="106" t="e">
        <f t="shared" si="15"/>
        <v>#DIV/0!</v>
      </c>
      <c r="AA66" s="124"/>
      <c r="AB66" s="108"/>
      <c r="AC66" s="108"/>
      <c r="AD66" s="108"/>
      <c r="AE66" s="108"/>
      <c r="AF66" s="108"/>
      <c r="AG66" s="108"/>
    </row>
    <row r="67" spans="1:33" ht="30" customHeight="1" x14ac:dyDescent="0.3">
      <c r="A67" s="96" t="s">
        <v>88</v>
      </c>
      <c r="B67" s="97" t="s">
        <v>158</v>
      </c>
      <c r="C67" s="167" t="s">
        <v>157</v>
      </c>
      <c r="D67" s="183" t="s">
        <v>111</v>
      </c>
      <c r="E67" s="102"/>
      <c r="F67" s="103"/>
      <c r="G67" s="101">
        <f>E67*F67</f>
        <v>0</v>
      </c>
      <c r="H67" s="102"/>
      <c r="I67" s="103"/>
      <c r="J67" s="101">
        <f>H67*I67</f>
        <v>0</v>
      </c>
      <c r="K67" s="102"/>
      <c r="L67" s="103"/>
      <c r="M67" s="101">
        <f>K67*L67</f>
        <v>0</v>
      </c>
      <c r="N67" s="102"/>
      <c r="O67" s="103"/>
      <c r="P67" s="101">
        <f>N67*O67</f>
        <v>0</v>
      </c>
      <c r="Q67" s="102"/>
      <c r="R67" s="103"/>
      <c r="S67" s="101">
        <f>Q67*R67</f>
        <v>0</v>
      </c>
      <c r="T67" s="102"/>
      <c r="U67" s="103"/>
      <c r="V67" s="101">
        <f>T67*U67</f>
        <v>0</v>
      </c>
      <c r="W67" s="104">
        <f>G67+M67+S67</f>
        <v>0</v>
      </c>
      <c r="X67" s="105">
        <f>J67+P67+V67</f>
        <v>0</v>
      </c>
      <c r="Y67" s="105">
        <f t="shared" si="14"/>
        <v>0</v>
      </c>
      <c r="Z67" s="106" t="e">
        <f t="shared" si="15"/>
        <v>#DIV/0!</v>
      </c>
      <c r="AA67" s="124"/>
      <c r="AB67" s="108"/>
      <c r="AC67" s="108"/>
      <c r="AD67" s="108"/>
      <c r="AE67" s="108"/>
      <c r="AF67" s="108"/>
      <c r="AG67" s="108"/>
    </row>
    <row r="68" spans="1:33" ht="30" customHeight="1" thickBot="1" x14ac:dyDescent="0.35">
      <c r="A68" s="109" t="s">
        <v>88</v>
      </c>
      <c r="B68" s="110" t="s">
        <v>159</v>
      </c>
      <c r="C68" s="142" t="s">
        <v>157</v>
      </c>
      <c r="D68" s="188" t="s">
        <v>111</v>
      </c>
      <c r="E68" s="114"/>
      <c r="F68" s="115"/>
      <c r="G68" s="113">
        <f>E68*F68</f>
        <v>0</v>
      </c>
      <c r="H68" s="114"/>
      <c r="I68" s="115"/>
      <c r="J68" s="113">
        <f>H68*I68</f>
        <v>0</v>
      </c>
      <c r="K68" s="114"/>
      <c r="L68" s="115"/>
      <c r="M68" s="113">
        <f>K68*L68</f>
        <v>0</v>
      </c>
      <c r="N68" s="114"/>
      <c r="O68" s="115"/>
      <c r="P68" s="113">
        <f>N68*O68</f>
        <v>0</v>
      </c>
      <c r="Q68" s="114"/>
      <c r="R68" s="115"/>
      <c r="S68" s="113">
        <f>Q68*R68</f>
        <v>0</v>
      </c>
      <c r="T68" s="114"/>
      <c r="U68" s="115"/>
      <c r="V68" s="113">
        <f>T68*U68</f>
        <v>0</v>
      </c>
      <c r="W68" s="116">
        <f>G68+M68+S68</f>
        <v>0</v>
      </c>
      <c r="X68" s="105">
        <f>J68+P68+V68</f>
        <v>0</v>
      </c>
      <c r="Y68" s="105">
        <f t="shared" si="14"/>
        <v>0</v>
      </c>
      <c r="Z68" s="106" t="e">
        <f t="shared" si="15"/>
        <v>#DIV/0!</v>
      </c>
      <c r="AA68" s="143"/>
      <c r="AB68" s="108"/>
      <c r="AC68" s="108"/>
      <c r="AD68" s="108"/>
      <c r="AE68" s="108"/>
      <c r="AF68" s="108"/>
      <c r="AG68" s="108"/>
    </row>
    <row r="69" spans="1:33" ht="30" customHeight="1" x14ac:dyDescent="0.3">
      <c r="A69" s="86" t="s">
        <v>87</v>
      </c>
      <c r="B69" s="134" t="s">
        <v>160</v>
      </c>
      <c r="C69" s="131" t="s">
        <v>161</v>
      </c>
      <c r="D69" s="118"/>
      <c r="E69" s="119">
        <f>SUM(E70:E72)</f>
        <v>0</v>
      </c>
      <c r="F69" s="120"/>
      <c r="G69" s="121">
        <f>SUM(G70:G72)</f>
        <v>0</v>
      </c>
      <c r="H69" s="119">
        <f>SUM(H70:H72)</f>
        <v>0</v>
      </c>
      <c r="I69" s="120"/>
      <c r="J69" s="121">
        <f>SUM(J70:J72)</f>
        <v>0</v>
      </c>
      <c r="K69" s="119">
        <f>SUM(K70:K72)</f>
        <v>0</v>
      </c>
      <c r="L69" s="120"/>
      <c r="M69" s="121">
        <f>SUM(M70:M72)</f>
        <v>0</v>
      </c>
      <c r="N69" s="119">
        <f>SUM(N70:N72)</f>
        <v>0</v>
      </c>
      <c r="O69" s="120"/>
      <c r="P69" s="121">
        <f>SUM(P70:P72)</f>
        <v>0</v>
      </c>
      <c r="Q69" s="119">
        <f>SUM(Q70:Q72)</f>
        <v>0</v>
      </c>
      <c r="R69" s="120"/>
      <c r="S69" s="121">
        <f>SUM(S70:S72)</f>
        <v>0</v>
      </c>
      <c r="T69" s="119">
        <f>SUM(T70:T72)</f>
        <v>0</v>
      </c>
      <c r="U69" s="120"/>
      <c r="V69" s="121">
        <f>SUM(V70:V72)</f>
        <v>0</v>
      </c>
      <c r="W69" s="121">
        <f>SUM(W70:W72)</f>
        <v>0</v>
      </c>
      <c r="X69" s="121">
        <f>SUM(X70:X72)</f>
        <v>0</v>
      </c>
      <c r="Y69" s="121">
        <f t="shared" si="14"/>
        <v>0</v>
      </c>
      <c r="Z69" s="121" t="e">
        <f t="shared" si="15"/>
        <v>#DIV/0!</v>
      </c>
      <c r="AA69" s="123"/>
      <c r="AB69" s="95"/>
      <c r="AC69" s="95"/>
      <c r="AD69" s="95"/>
      <c r="AE69" s="95"/>
      <c r="AF69" s="95"/>
      <c r="AG69" s="95"/>
    </row>
    <row r="70" spans="1:33" ht="30" customHeight="1" x14ac:dyDescent="0.3">
      <c r="A70" s="96" t="s">
        <v>88</v>
      </c>
      <c r="B70" s="97" t="s">
        <v>162</v>
      </c>
      <c r="C70" s="167" t="s">
        <v>157</v>
      </c>
      <c r="D70" s="183" t="s">
        <v>111</v>
      </c>
      <c r="E70" s="102"/>
      <c r="F70" s="103"/>
      <c r="G70" s="101">
        <f>E70*F70</f>
        <v>0</v>
      </c>
      <c r="H70" s="102"/>
      <c r="I70" s="103"/>
      <c r="J70" s="101">
        <f>H70*I70</f>
        <v>0</v>
      </c>
      <c r="K70" s="102"/>
      <c r="L70" s="103"/>
      <c r="M70" s="101">
        <f>K70*L70</f>
        <v>0</v>
      </c>
      <c r="N70" s="102"/>
      <c r="O70" s="103"/>
      <c r="P70" s="101">
        <f>N70*O70</f>
        <v>0</v>
      </c>
      <c r="Q70" s="102"/>
      <c r="R70" s="103"/>
      <c r="S70" s="101">
        <f>Q70*R70</f>
        <v>0</v>
      </c>
      <c r="T70" s="102"/>
      <c r="U70" s="103"/>
      <c r="V70" s="101">
        <f>T70*U70</f>
        <v>0</v>
      </c>
      <c r="W70" s="104">
        <f>G70+M70+S70</f>
        <v>0</v>
      </c>
      <c r="X70" s="105">
        <f>J70+P70+V70</f>
        <v>0</v>
      </c>
      <c r="Y70" s="105">
        <f t="shared" si="14"/>
        <v>0</v>
      </c>
      <c r="Z70" s="106" t="e">
        <f t="shared" si="15"/>
        <v>#DIV/0!</v>
      </c>
      <c r="AA70" s="124"/>
      <c r="AB70" s="108"/>
      <c r="AC70" s="108"/>
      <c r="AD70" s="108"/>
      <c r="AE70" s="108"/>
      <c r="AF70" s="108"/>
      <c r="AG70" s="108"/>
    </row>
    <row r="71" spans="1:33" ht="30" customHeight="1" x14ac:dyDescent="0.3">
      <c r="A71" s="96" t="s">
        <v>88</v>
      </c>
      <c r="B71" s="97" t="s">
        <v>163</v>
      </c>
      <c r="C71" s="167" t="s">
        <v>157</v>
      </c>
      <c r="D71" s="183" t="s">
        <v>111</v>
      </c>
      <c r="E71" s="102"/>
      <c r="F71" s="103"/>
      <c r="G71" s="101">
        <f>E71*F71</f>
        <v>0</v>
      </c>
      <c r="H71" s="102"/>
      <c r="I71" s="103"/>
      <c r="J71" s="101">
        <f>H71*I71</f>
        <v>0</v>
      </c>
      <c r="K71" s="102"/>
      <c r="L71" s="103"/>
      <c r="M71" s="101">
        <f>K71*L71</f>
        <v>0</v>
      </c>
      <c r="N71" s="102"/>
      <c r="O71" s="103"/>
      <c r="P71" s="101">
        <f>N71*O71</f>
        <v>0</v>
      </c>
      <c r="Q71" s="102"/>
      <c r="R71" s="103"/>
      <c r="S71" s="101">
        <f>Q71*R71</f>
        <v>0</v>
      </c>
      <c r="T71" s="102"/>
      <c r="U71" s="103"/>
      <c r="V71" s="101">
        <f>T71*U71</f>
        <v>0</v>
      </c>
      <c r="W71" s="104">
        <f>G71+M71+S71</f>
        <v>0</v>
      </c>
      <c r="X71" s="105">
        <f>J71+P71+V71</f>
        <v>0</v>
      </c>
      <c r="Y71" s="105">
        <f t="shared" si="14"/>
        <v>0</v>
      </c>
      <c r="Z71" s="106" t="e">
        <f t="shared" si="15"/>
        <v>#DIV/0!</v>
      </c>
      <c r="AA71" s="124"/>
      <c r="AB71" s="108"/>
      <c r="AC71" s="108"/>
      <c r="AD71" s="108"/>
      <c r="AE71" s="108"/>
      <c r="AF71" s="108"/>
      <c r="AG71" s="108"/>
    </row>
    <row r="72" spans="1:33" ht="30" customHeight="1" thickBot="1" x14ac:dyDescent="0.35">
      <c r="A72" s="109" t="s">
        <v>88</v>
      </c>
      <c r="B72" s="133" t="s">
        <v>164</v>
      </c>
      <c r="C72" s="142" t="s">
        <v>157</v>
      </c>
      <c r="D72" s="188" t="s">
        <v>111</v>
      </c>
      <c r="E72" s="114"/>
      <c r="F72" s="115"/>
      <c r="G72" s="113">
        <f>E72*F72</f>
        <v>0</v>
      </c>
      <c r="H72" s="114"/>
      <c r="I72" s="115"/>
      <c r="J72" s="113">
        <f>H72*I72</f>
        <v>0</v>
      </c>
      <c r="K72" s="114"/>
      <c r="L72" s="115"/>
      <c r="M72" s="113">
        <f>K72*L72</f>
        <v>0</v>
      </c>
      <c r="N72" s="114"/>
      <c r="O72" s="115"/>
      <c r="P72" s="113">
        <f>N72*O72</f>
        <v>0</v>
      </c>
      <c r="Q72" s="114"/>
      <c r="R72" s="115"/>
      <c r="S72" s="113">
        <f>Q72*R72</f>
        <v>0</v>
      </c>
      <c r="T72" s="114"/>
      <c r="U72" s="115"/>
      <c r="V72" s="113">
        <f>T72*U72</f>
        <v>0</v>
      </c>
      <c r="W72" s="116">
        <f>G72+M72+S72</f>
        <v>0</v>
      </c>
      <c r="X72" s="105">
        <f>J72+P72+V72</f>
        <v>0</v>
      </c>
      <c r="Y72" s="145">
        <f t="shared" si="14"/>
        <v>0</v>
      </c>
      <c r="Z72" s="106" t="e">
        <f t="shared" si="15"/>
        <v>#DIV/0!</v>
      </c>
      <c r="AA72" s="143"/>
      <c r="AB72" s="108"/>
      <c r="AC72" s="108"/>
      <c r="AD72" s="108"/>
      <c r="AE72" s="108"/>
      <c r="AF72" s="108"/>
      <c r="AG72" s="108"/>
    </row>
    <row r="73" spans="1:33" ht="30" customHeight="1" thickBot="1" x14ac:dyDescent="0.35">
      <c r="A73" s="146" t="s">
        <v>362</v>
      </c>
      <c r="B73" s="147"/>
      <c r="C73" s="148"/>
      <c r="D73" s="149"/>
      <c r="E73" s="153">
        <f>E69+E65+E61+E57+E53</f>
        <v>12</v>
      </c>
      <c r="F73" s="169"/>
      <c r="G73" s="152">
        <f>G69+G65+G61+G57+G53</f>
        <v>76600</v>
      </c>
      <c r="H73" s="153">
        <f>H69+H65+H61+H57+H53</f>
        <v>12</v>
      </c>
      <c r="I73" s="169"/>
      <c r="J73" s="152">
        <f>J69+J65+J61+J57+J53</f>
        <v>76600</v>
      </c>
      <c r="K73" s="170">
        <f>K69+K65+K61+K57+K53</f>
        <v>0</v>
      </c>
      <c r="L73" s="169"/>
      <c r="M73" s="152">
        <f>M69+M65+M61+M57+M53</f>
        <v>0</v>
      </c>
      <c r="N73" s="170">
        <f>N69+N65+N61+N57+N53</f>
        <v>0</v>
      </c>
      <c r="O73" s="169"/>
      <c r="P73" s="152">
        <f>P69+P65+P61+P57+P53</f>
        <v>0</v>
      </c>
      <c r="Q73" s="170">
        <f>Q69+Q65+Q61+Q57+Q53</f>
        <v>0</v>
      </c>
      <c r="R73" s="169"/>
      <c r="S73" s="152">
        <f>S69+S65+S61+S57+S53</f>
        <v>0</v>
      </c>
      <c r="T73" s="170">
        <f>T69+T65+T61+T57+T53</f>
        <v>0</v>
      </c>
      <c r="U73" s="169"/>
      <c r="V73" s="152">
        <f>V69+V65+V61+V57+V53</f>
        <v>0</v>
      </c>
      <c r="W73" s="171">
        <f>W69+W65+W61+W57+W53</f>
        <v>76600</v>
      </c>
      <c r="X73" s="189">
        <f>X69+X65+X61+X57+X53</f>
        <v>76600</v>
      </c>
      <c r="Y73" s="190">
        <f t="shared" si="14"/>
        <v>0</v>
      </c>
      <c r="Z73" s="190">
        <f t="shared" si="15"/>
        <v>0</v>
      </c>
      <c r="AA73" s="157"/>
      <c r="AB73" s="50"/>
      <c r="AC73" s="50"/>
      <c r="AD73" s="50"/>
      <c r="AE73" s="50"/>
      <c r="AF73" s="50"/>
      <c r="AG73" s="50"/>
    </row>
    <row r="74" spans="1:33" ht="30" customHeight="1" thickBot="1" x14ac:dyDescent="0.35">
      <c r="A74" s="191" t="s">
        <v>86</v>
      </c>
      <c r="B74" s="192">
        <v>5</v>
      </c>
      <c r="C74" s="193" t="s">
        <v>363</v>
      </c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3"/>
      <c r="X74" s="83"/>
      <c r="Y74" s="194"/>
      <c r="Z74" s="83"/>
      <c r="AA74" s="84"/>
      <c r="AB74" s="50"/>
      <c r="AC74" s="50"/>
      <c r="AD74" s="50"/>
      <c r="AE74" s="50"/>
      <c r="AF74" s="50"/>
      <c r="AG74" s="50"/>
    </row>
    <row r="75" spans="1:33" ht="30" customHeight="1" x14ac:dyDescent="0.3">
      <c r="A75" s="86" t="s">
        <v>87</v>
      </c>
      <c r="B75" s="134" t="s">
        <v>165</v>
      </c>
      <c r="C75" s="117" t="s">
        <v>166</v>
      </c>
      <c r="D75" s="118"/>
      <c r="E75" s="119">
        <f>SUM(E76:E78)</f>
        <v>100</v>
      </c>
      <c r="F75" s="120"/>
      <c r="G75" s="121">
        <f>SUM(G76:G78)</f>
        <v>30000</v>
      </c>
      <c r="H75" s="119">
        <f>SUM(H76:H78)</f>
        <v>100</v>
      </c>
      <c r="I75" s="120"/>
      <c r="J75" s="121">
        <f>SUM(J76:J78)</f>
        <v>30000</v>
      </c>
      <c r="K75" s="119">
        <f>SUM(K76:K78)</f>
        <v>0</v>
      </c>
      <c r="L75" s="120"/>
      <c r="M75" s="121">
        <f>SUM(M76:M78)</f>
        <v>0</v>
      </c>
      <c r="N75" s="119">
        <f>SUM(N76:N78)</f>
        <v>0</v>
      </c>
      <c r="O75" s="120"/>
      <c r="P75" s="121">
        <f>SUM(P76:P78)</f>
        <v>0</v>
      </c>
      <c r="Q75" s="119">
        <f>SUM(Q76:Q78)</f>
        <v>0</v>
      </c>
      <c r="R75" s="120"/>
      <c r="S75" s="121">
        <f>SUM(S76:S78)</f>
        <v>0</v>
      </c>
      <c r="T75" s="119">
        <f>SUM(T76:T78)</f>
        <v>0</v>
      </c>
      <c r="U75" s="120"/>
      <c r="V75" s="121">
        <f>SUM(V76:V78)</f>
        <v>0</v>
      </c>
      <c r="W75" s="195">
        <f>SUM(W76:W78)</f>
        <v>30000</v>
      </c>
      <c r="X75" s="195">
        <f>SUM(X76:X78)</f>
        <v>30000</v>
      </c>
      <c r="Y75" s="195">
        <f t="shared" ref="Y75:Y87" si="16">W75-X75</f>
        <v>0</v>
      </c>
      <c r="Z75" s="93">
        <f t="shared" ref="Z75:Z87" si="17">Y75/W75</f>
        <v>0</v>
      </c>
      <c r="AA75" s="123"/>
      <c r="AB75" s="108"/>
      <c r="AC75" s="108"/>
      <c r="AD75" s="108"/>
      <c r="AE75" s="108"/>
      <c r="AF75" s="108"/>
      <c r="AG75" s="108"/>
    </row>
    <row r="76" spans="1:33" ht="148.80000000000001" customHeight="1" x14ac:dyDescent="0.3">
      <c r="A76" s="96" t="s">
        <v>88</v>
      </c>
      <c r="B76" s="97" t="s">
        <v>167</v>
      </c>
      <c r="C76" s="28" t="s">
        <v>168</v>
      </c>
      <c r="D76" s="183" t="s">
        <v>169</v>
      </c>
      <c r="E76" s="102">
        <v>100</v>
      </c>
      <c r="F76" s="103">
        <v>300</v>
      </c>
      <c r="G76" s="101">
        <f>E76*F76</f>
        <v>30000</v>
      </c>
      <c r="H76" s="102">
        <v>100</v>
      </c>
      <c r="I76" s="103">
        <v>300</v>
      </c>
      <c r="J76" s="101">
        <f>H76*I76</f>
        <v>30000</v>
      </c>
      <c r="K76" s="102"/>
      <c r="L76" s="103"/>
      <c r="M76" s="101">
        <f>K76*L76</f>
        <v>0</v>
      </c>
      <c r="N76" s="102"/>
      <c r="O76" s="103"/>
      <c r="P76" s="101">
        <f>N76*O76</f>
        <v>0</v>
      </c>
      <c r="Q76" s="102"/>
      <c r="R76" s="103"/>
      <c r="S76" s="101">
        <f>Q76*R76</f>
        <v>0</v>
      </c>
      <c r="T76" s="102"/>
      <c r="U76" s="103"/>
      <c r="V76" s="101">
        <f>T76*U76</f>
        <v>0</v>
      </c>
      <c r="W76" s="104">
        <f>G76+M76+S76</f>
        <v>30000</v>
      </c>
      <c r="X76" s="105">
        <f>J76+P76+V76</f>
        <v>30000</v>
      </c>
      <c r="Y76" s="105">
        <f t="shared" si="16"/>
        <v>0</v>
      </c>
      <c r="Z76" s="106">
        <f t="shared" si="17"/>
        <v>0</v>
      </c>
      <c r="AA76" s="21" t="s">
        <v>449</v>
      </c>
      <c r="AB76" s="108"/>
      <c r="AC76" s="108"/>
      <c r="AD76" s="108"/>
      <c r="AE76" s="108"/>
      <c r="AF76" s="108"/>
      <c r="AG76" s="108"/>
    </row>
    <row r="77" spans="1:33" ht="30" customHeight="1" x14ac:dyDescent="0.3">
      <c r="A77" s="96" t="s">
        <v>88</v>
      </c>
      <c r="B77" s="97" t="s">
        <v>170</v>
      </c>
      <c r="C77" s="196" t="s">
        <v>171</v>
      </c>
      <c r="D77" s="183" t="s">
        <v>169</v>
      </c>
      <c r="E77" s="102"/>
      <c r="F77" s="103"/>
      <c r="G77" s="101">
        <f>E77*F77</f>
        <v>0</v>
      </c>
      <c r="H77" s="102"/>
      <c r="I77" s="103"/>
      <c r="J77" s="101">
        <f>H77*I77</f>
        <v>0</v>
      </c>
      <c r="K77" s="102"/>
      <c r="L77" s="103"/>
      <c r="M77" s="101">
        <f>K77*L77</f>
        <v>0</v>
      </c>
      <c r="N77" s="102"/>
      <c r="O77" s="103"/>
      <c r="P77" s="101">
        <f>N77*O77</f>
        <v>0</v>
      </c>
      <c r="Q77" s="102"/>
      <c r="R77" s="103"/>
      <c r="S77" s="101">
        <f>Q77*R77</f>
        <v>0</v>
      </c>
      <c r="T77" s="102"/>
      <c r="U77" s="103"/>
      <c r="V77" s="101">
        <f>T77*U77</f>
        <v>0</v>
      </c>
      <c r="W77" s="104">
        <f>G77+M77+S77</f>
        <v>0</v>
      </c>
      <c r="X77" s="105">
        <f>J77+P77+V77</f>
        <v>0</v>
      </c>
      <c r="Y77" s="105">
        <f t="shared" si="16"/>
        <v>0</v>
      </c>
      <c r="Z77" s="106" t="e">
        <f t="shared" si="17"/>
        <v>#DIV/0!</v>
      </c>
      <c r="AA77" s="124"/>
      <c r="AB77" s="108"/>
      <c r="AC77" s="108"/>
      <c r="AD77" s="108"/>
      <c r="AE77" s="108"/>
      <c r="AF77" s="108"/>
      <c r="AG77" s="108"/>
    </row>
    <row r="78" spans="1:33" ht="30" customHeight="1" thickBot="1" x14ac:dyDescent="0.35">
      <c r="A78" s="109" t="s">
        <v>88</v>
      </c>
      <c r="B78" s="110" t="s">
        <v>172</v>
      </c>
      <c r="C78" s="196" t="s">
        <v>171</v>
      </c>
      <c r="D78" s="188" t="s">
        <v>169</v>
      </c>
      <c r="E78" s="114"/>
      <c r="F78" s="115"/>
      <c r="G78" s="113">
        <f>E78*F78</f>
        <v>0</v>
      </c>
      <c r="H78" s="114"/>
      <c r="I78" s="115"/>
      <c r="J78" s="113">
        <f>H78*I78</f>
        <v>0</v>
      </c>
      <c r="K78" s="114"/>
      <c r="L78" s="115"/>
      <c r="M78" s="113">
        <f>K78*L78</f>
        <v>0</v>
      </c>
      <c r="N78" s="114"/>
      <c r="O78" s="115"/>
      <c r="P78" s="113">
        <f>N78*O78</f>
        <v>0</v>
      </c>
      <c r="Q78" s="114"/>
      <c r="R78" s="115"/>
      <c r="S78" s="113">
        <f>Q78*R78</f>
        <v>0</v>
      </c>
      <c r="T78" s="114"/>
      <c r="U78" s="115"/>
      <c r="V78" s="113">
        <f>T78*U78</f>
        <v>0</v>
      </c>
      <c r="W78" s="116">
        <f>G78+M78+S78</f>
        <v>0</v>
      </c>
      <c r="X78" s="105">
        <f>J78+P78+V78</f>
        <v>0</v>
      </c>
      <c r="Y78" s="105">
        <f t="shared" si="16"/>
        <v>0</v>
      </c>
      <c r="Z78" s="106" t="e">
        <f t="shared" si="17"/>
        <v>#DIV/0!</v>
      </c>
      <c r="AA78" s="143"/>
      <c r="AB78" s="108"/>
      <c r="AC78" s="108"/>
      <c r="AD78" s="108"/>
      <c r="AE78" s="108"/>
      <c r="AF78" s="108"/>
      <c r="AG78" s="108"/>
    </row>
    <row r="79" spans="1:33" ht="30" customHeight="1" thickBot="1" x14ac:dyDescent="0.35">
      <c r="A79" s="86" t="s">
        <v>87</v>
      </c>
      <c r="B79" s="134" t="s">
        <v>173</v>
      </c>
      <c r="C79" s="117" t="s">
        <v>174</v>
      </c>
      <c r="D79" s="197"/>
      <c r="E79" s="198">
        <f>SUM(E80:E82)</f>
        <v>0</v>
      </c>
      <c r="F79" s="120"/>
      <c r="G79" s="121">
        <f>SUM(G80:G82)</f>
        <v>0</v>
      </c>
      <c r="H79" s="198">
        <f>SUM(H80:H82)</f>
        <v>0</v>
      </c>
      <c r="I79" s="120"/>
      <c r="J79" s="121">
        <f>SUM(J80:J82)</f>
        <v>0</v>
      </c>
      <c r="K79" s="198">
        <f>SUM(K80:K82)</f>
        <v>0</v>
      </c>
      <c r="L79" s="120"/>
      <c r="M79" s="121">
        <f>SUM(M80:M82)</f>
        <v>0</v>
      </c>
      <c r="N79" s="198">
        <f>SUM(N80:N82)</f>
        <v>0</v>
      </c>
      <c r="O79" s="120"/>
      <c r="P79" s="121">
        <f>SUM(P80:P82)</f>
        <v>0</v>
      </c>
      <c r="Q79" s="198">
        <f>SUM(Q80:Q82)</f>
        <v>0</v>
      </c>
      <c r="R79" s="120"/>
      <c r="S79" s="121">
        <f>SUM(S80:S82)</f>
        <v>0</v>
      </c>
      <c r="T79" s="198">
        <f>SUM(T80:T82)</f>
        <v>0</v>
      </c>
      <c r="U79" s="120"/>
      <c r="V79" s="121">
        <f>SUM(V80:V82)</f>
        <v>0</v>
      </c>
      <c r="W79" s="195">
        <f>SUM(W80:W82)</f>
        <v>0</v>
      </c>
      <c r="X79" s="195">
        <f>SUM(X80:X82)</f>
        <v>0</v>
      </c>
      <c r="Y79" s="195">
        <f t="shared" si="16"/>
        <v>0</v>
      </c>
      <c r="Z79" s="195" t="e">
        <f t="shared" si="17"/>
        <v>#DIV/0!</v>
      </c>
      <c r="AA79" s="123"/>
      <c r="AB79" s="108"/>
      <c r="AC79" s="108"/>
      <c r="AD79" s="108"/>
      <c r="AE79" s="108"/>
      <c r="AF79" s="108"/>
      <c r="AG79" s="108"/>
    </row>
    <row r="80" spans="1:33" ht="30" customHeight="1" x14ac:dyDescent="0.3">
      <c r="A80" s="96" t="s">
        <v>88</v>
      </c>
      <c r="B80" s="97" t="s">
        <v>175</v>
      </c>
      <c r="C80" s="196" t="s">
        <v>176</v>
      </c>
      <c r="D80" s="199" t="s">
        <v>111</v>
      </c>
      <c r="E80" s="102"/>
      <c r="F80" s="103"/>
      <c r="G80" s="101">
        <f>E80*F80</f>
        <v>0</v>
      </c>
      <c r="H80" s="102"/>
      <c r="I80" s="103"/>
      <c r="J80" s="101">
        <f>H80*I80</f>
        <v>0</v>
      </c>
      <c r="K80" s="102"/>
      <c r="L80" s="103"/>
      <c r="M80" s="101">
        <f>K80*L80</f>
        <v>0</v>
      </c>
      <c r="N80" s="102"/>
      <c r="O80" s="103"/>
      <c r="P80" s="101">
        <f>N80*O80</f>
        <v>0</v>
      </c>
      <c r="Q80" s="102"/>
      <c r="R80" s="103"/>
      <c r="S80" s="101">
        <f>Q80*R80</f>
        <v>0</v>
      </c>
      <c r="T80" s="102"/>
      <c r="U80" s="103"/>
      <c r="V80" s="101">
        <f>T80*U80</f>
        <v>0</v>
      </c>
      <c r="W80" s="104">
        <f>G80+M80+S80</f>
        <v>0</v>
      </c>
      <c r="X80" s="105">
        <f>J80+P80+V80</f>
        <v>0</v>
      </c>
      <c r="Y80" s="105">
        <f t="shared" si="16"/>
        <v>0</v>
      </c>
      <c r="Z80" s="106" t="e">
        <f t="shared" si="17"/>
        <v>#DIV/0!</v>
      </c>
      <c r="AA80" s="124"/>
      <c r="AB80" s="108"/>
      <c r="AC80" s="108"/>
      <c r="AD80" s="108"/>
      <c r="AE80" s="108"/>
      <c r="AF80" s="108"/>
      <c r="AG80" s="108"/>
    </row>
    <row r="81" spans="1:33" ht="30" customHeight="1" x14ac:dyDescent="0.3">
      <c r="A81" s="96" t="s">
        <v>88</v>
      </c>
      <c r="B81" s="97" t="s">
        <v>177</v>
      </c>
      <c r="C81" s="167" t="s">
        <v>176</v>
      </c>
      <c r="D81" s="183" t="s">
        <v>111</v>
      </c>
      <c r="E81" s="102"/>
      <c r="F81" s="103"/>
      <c r="G81" s="101">
        <f>E81*F81</f>
        <v>0</v>
      </c>
      <c r="H81" s="102"/>
      <c r="I81" s="103"/>
      <c r="J81" s="101">
        <f>H81*I81</f>
        <v>0</v>
      </c>
      <c r="K81" s="102"/>
      <c r="L81" s="103"/>
      <c r="M81" s="101">
        <f>K81*L81</f>
        <v>0</v>
      </c>
      <c r="N81" s="102"/>
      <c r="O81" s="103"/>
      <c r="P81" s="101">
        <f>N81*O81</f>
        <v>0</v>
      </c>
      <c r="Q81" s="102"/>
      <c r="R81" s="103"/>
      <c r="S81" s="101">
        <f>Q81*R81</f>
        <v>0</v>
      </c>
      <c r="T81" s="102"/>
      <c r="U81" s="103"/>
      <c r="V81" s="101">
        <f>T81*U81</f>
        <v>0</v>
      </c>
      <c r="W81" s="104">
        <f>G81+M81+S81</f>
        <v>0</v>
      </c>
      <c r="X81" s="105">
        <f>J81+P81+V81</f>
        <v>0</v>
      </c>
      <c r="Y81" s="105">
        <f t="shared" si="16"/>
        <v>0</v>
      </c>
      <c r="Z81" s="106" t="e">
        <f t="shared" si="17"/>
        <v>#DIV/0!</v>
      </c>
      <c r="AA81" s="124"/>
      <c r="AB81" s="108"/>
      <c r="AC81" s="108"/>
      <c r="AD81" s="108"/>
      <c r="AE81" s="108"/>
      <c r="AF81" s="108"/>
      <c r="AG81" s="108"/>
    </row>
    <row r="82" spans="1:33" ht="30" customHeight="1" thickBot="1" x14ac:dyDescent="0.35">
      <c r="A82" s="109" t="s">
        <v>88</v>
      </c>
      <c r="B82" s="110" t="s">
        <v>178</v>
      </c>
      <c r="C82" s="142" t="s">
        <v>176</v>
      </c>
      <c r="D82" s="188" t="s">
        <v>111</v>
      </c>
      <c r="E82" s="114"/>
      <c r="F82" s="115"/>
      <c r="G82" s="113">
        <f>E82*F82</f>
        <v>0</v>
      </c>
      <c r="H82" s="114"/>
      <c r="I82" s="115"/>
      <c r="J82" s="113">
        <f>H82*I82</f>
        <v>0</v>
      </c>
      <c r="K82" s="114"/>
      <c r="L82" s="115"/>
      <c r="M82" s="113">
        <f>K82*L82</f>
        <v>0</v>
      </c>
      <c r="N82" s="114"/>
      <c r="O82" s="115"/>
      <c r="P82" s="113">
        <f>N82*O82</f>
        <v>0</v>
      </c>
      <c r="Q82" s="114"/>
      <c r="R82" s="115"/>
      <c r="S82" s="113">
        <f>Q82*R82</f>
        <v>0</v>
      </c>
      <c r="T82" s="114"/>
      <c r="U82" s="115"/>
      <c r="V82" s="113">
        <f>T82*U82</f>
        <v>0</v>
      </c>
      <c r="W82" s="116">
        <f>G82+M82+S82</f>
        <v>0</v>
      </c>
      <c r="X82" s="105">
        <f>J82+P82+V82</f>
        <v>0</v>
      </c>
      <c r="Y82" s="105">
        <f t="shared" si="16"/>
        <v>0</v>
      </c>
      <c r="Z82" s="106" t="e">
        <f t="shared" si="17"/>
        <v>#DIV/0!</v>
      </c>
      <c r="AA82" s="143"/>
      <c r="AB82" s="108"/>
      <c r="AC82" s="108"/>
      <c r="AD82" s="108"/>
      <c r="AE82" s="108"/>
      <c r="AF82" s="108"/>
      <c r="AG82" s="108"/>
    </row>
    <row r="83" spans="1:33" ht="30" customHeight="1" x14ac:dyDescent="0.3">
      <c r="A83" s="86" t="s">
        <v>87</v>
      </c>
      <c r="B83" s="134" t="s">
        <v>179</v>
      </c>
      <c r="C83" s="200" t="s">
        <v>180</v>
      </c>
      <c r="D83" s="201"/>
      <c r="E83" s="198">
        <f>SUM(E84:E86)</f>
        <v>0</v>
      </c>
      <c r="F83" s="120"/>
      <c r="G83" s="121">
        <f>SUM(G84:G86)</f>
        <v>0</v>
      </c>
      <c r="H83" s="198">
        <f>SUM(H84:H86)</f>
        <v>0</v>
      </c>
      <c r="I83" s="120"/>
      <c r="J83" s="121">
        <f>SUM(J84:J86)</f>
        <v>0</v>
      </c>
      <c r="K83" s="198">
        <f>SUM(K84:K86)</f>
        <v>0</v>
      </c>
      <c r="L83" s="120"/>
      <c r="M83" s="121">
        <f>SUM(M84:M86)</f>
        <v>0</v>
      </c>
      <c r="N83" s="198">
        <f>SUM(N84:N86)</f>
        <v>0</v>
      </c>
      <c r="O83" s="120"/>
      <c r="P83" s="121">
        <f>SUM(P84:P86)</f>
        <v>0</v>
      </c>
      <c r="Q83" s="198">
        <f>SUM(Q84:Q86)</f>
        <v>0</v>
      </c>
      <c r="R83" s="120"/>
      <c r="S83" s="121">
        <f>SUM(S84:S86)</f>
        <v>0</v>
      </c>
      <c r="T83" s="198">
        <f>SUM(T84:T86)</f>
        <v>0</v>
      </c>
      <c r="U83" s="120"/>
      <c r="V83" s="121">
        <f>SUM(V84:V86)</f>
        <v>0</v>
      </c>
      <c r="W83" s="195">
        <f>SUM(W84:W86)</f>
        <v>0</v>
      </c>
      <c r="X83" s="195">
        <f>SUM(X84:X86)</f>
        <v>0</v>
      </c>
      <c r="Y83" s="195">
        <f t="shared" si="16"/>
        <v>0</v>
      </c>
      <c r="Z83" s="195" t="e">
        <f t="shared" si="17"/>
        <v>#DIV/0!</v>
      </c>
      <c r="AA83" s="123"/>
      <c r="AB83" s="108"/>
      <c r="AC83" s="108"/>
      <c r="AD83" s="108"/>
      <c r="AE83" s="108"/>
      <c r="AF83" s="108"/>
      <c r="AG83" s="108"/>
    </row>
    <row r="84" spans="1:33" ht="30" customHeight="1" x14ac:dyDescent="0.3">
      <c r="A84" s="96" t="s">
        <v>88</v>
      </c>
      <c r="B84" s="97" t="s">
        <v>181</v>
      </c>
      <c r="C84" s="202" t="s">
        <v>116</v>
      </c>
      <c r="D84" s="203" t="s">
        <v>117</v>
      </c>
      <c r="E84" s="102"/>
      <c r="F84" s="103"/>
      <c r="G84" s="101">
        <f>E84*F84</f>
        <v>0</v>
      </c>
      <c r="H84" s="102"/>
      <c r="I84" s="103"/>
      <c r="J84" s="101">
        <f>H84*I84</f>
        <v>0</v>
      </c>
      <c r="K84" s="102"/>
      <c r="L84" s="103"/>
      <c r="M84" s="101">
        <f>K84*L84</f>
        <v>0</v>
      </c>
      <c r="N84" s="102"/>
      <c r="O84" s="103"/>
      <c r="P84" s="101">
        <f>N84*O84</f>
        <v>0</v>
      </c>
      <c r="Q84" s="102"/>
      <c r="R84" s="103"/>
      <c r="S84" s="101">
        <f>Q84*R84</f>
        <v>0</v>
      </c>
      <c r="T84" s="102"/>
      <c r="U84" s="103"/>
      <c r="V84" s="101">
        <f>T84*U84</f>
        <v>0</v>
      </c>
      <c r="W84" s="104">
        <f>G84+M84+S84</f>
        <v>0</v>
      </c>
      <c r="X84" s="105">
        <f>J84+P84+V84</f>
        <v>0</v>
      </c>
      <c r="Y84" s="105">
        <f t="shared" si="16"/>
        <v>0</v>
      </c>
      <c r="Z84" s="106" t="e">
        <f t="shared" si="17"/>
        <v>#DIV/0!</v>
      </c>
      <c r="AA84" s="124"/>
      <c r="AB84" s="107"/>
      <c r="AC84" s="108"/>
      <c r="AD84" s="108"/>
      <c r="AE84" s="108"/>
      <c r="AF84" s="108"/>
      <c r="AG84" s="108"/>
    </row>
    <row r="85" spans="1:33" ht="30" customHeight="1" x14ac:dyDescent="0.3">
      <c r="A85" s="96" t="s">
        <v>88</v>
      </c>
      <c r="B85" s="97" t="s">
        <v>182</v>
      </c>
      <c r="C85" s="202" t="s">
        <v>116</v>
      </c>
      <c r="D85" s="203" t="s">
        <v>117</v>
      </c>
      <c r="E85" s="102"/>
      <c r="F85" s="103"/>
      <c r="G85" s="101">
        <f>E85*F85</f>
        <v>0</v>
      </c>
      <c r="H85" s="102"/>
      <c r="I85" s="103"/>
      <c r="J85" s="101">
        <f>H85*I85</f>
        <v>0</v>
      </c>
      <c r="K85" s="102"/>
      <c r="L85" s="103"/>
      <c r="M85" s="101">
        <f>K85*L85</f>
        <v>0</v>
      </c>
      <c r="N85" s="102"/>
      <c r="O85" s="103"/>
      <c r="P85" s="101">
        <f>N85*O85</f>
        <v>0</v>
      </c>
      <c r="Q85" s="102"/>
      <c r="R85" s="103"/>
      <c r="S85" s="101">
        <f>Q85*R85</f>
        <v>0</v>
      </c>
      <c r="T85" s="102"/>
      <c r="U85" s="103"/>
      <c r="V85" s="101">
        <f>T85*U85</f>
        <v>0</v>
      </c>
      <c r="W85" s="104">
        <f>G85+M85+S85</f>
        <v>0</v>
      </c>
      <c r="X85" s="105">
        <f>J85+P85+V85</f>
        <v>0</v>
      </c>
      <c r="Y85" s="105">
        <f t="shared" si="16"/>
        <v>0</v>
      </c>
      <c r="Z85" s="106" t="e">
        <f t="shared" si="17"/>
        <v>#DIV/0!</v>
      </c>
      <c r="AA85" s="124"/>
      <c r="AB85" s="108"/>
      <c r="AC85" s="108"/>
      <c r="AD85" s="108"/>
      <c r="AE85" s="108"/>
      <c r="AF85" s="108"/>
      <c r="AG85" s="108"/>
    </row>
    <row r="86" spans="1:33" ht="30" customHeight="1" thickBot="1" x14ac:dyDescent="0.35">
      <c r="A86" s="109" t="s">
        <v>88</v>
      </c>
      <c r="B86" s="110" t="s">
        <v>183</v>
      </c>
      <c r="C86" s="204" t="s">
        <v>116</v>
      </c>
      <c r="D86" s="203" t="s">
        <v>117</v>
      </c>
      <c r="E86" s="127"/>
      <c r="F86" s="128"/>
      <c r="G86" s="129">
        <f>E86*F86</f>
        <v>0</v>
      </c>
      <c r="H86" s="127"/>
      <c r="I86" s="128"/>
      <c r="J86" s="129">
        <f>H86*I86</f>
        <v>0</v>
      </c>
      <c r="K86" s="127"/>
      <c r="L86" s="128"/>
      <c r="M86" s="129">
        <f>K86*L86</f>
        <v>0</v>
      </c>
      <c r="N86" s="127"/>
      <c r="O86" s="128"/>
      <c r="P86" s="129">
        <f>N86*O86</f>
        <v>0</v>
      </c>
      <c r="Q86" s="127"/>
      <c r="R86" s="128"/>
      <c r="S86" s="129">
        <f>Q86*R86</f>
        <v>0</v>
      </c>
      <c r="T86" s="127"/>
      <c r="U86" s="128"/>
      <c r="V86" s="129">
        <f>T86*U86</f>
        <v>0</v>
      </c>
      <c r="W86" s="116">
        <f>G86+M86+S86</f>
        <v>0</v>
      </c>
      <c r="X86" s="105">
        <f>J86+P86+V86</f>
        <v>0</v>
      </c>
      <c r="Y86" s="105">
        <f t="shared" si="16"/>
        <v>0</v>
      </c>
      <c r="Z86" s="106" t="e">
        <f t="shared" si="17"/>
        <v>#DIV/0!</v>
      </c>
      <c r="AA86" s="130"/>
      <c r="AB86" s="108"/>
      <c r="AC86" s="108"/>
      <c r="AD86" s="108"/>
      <c r="AE86" s="108"/>
      <c r="AF86" s="108"/>
      <c r="AG86" s="108"/>
    </row>
    <row r="87" spans="1:33" ht="39.75" customHeight="1" thickBot="1" x14ac:dyDescent="0.35">
      <c r="A87" s="400" t="s">
        <v>364</v>
      </c>
      <c r="B87" s="400"/>
      <c r="C87" s="400"/>
      <c r="D87" s="400"/>
      <c r="E87" s="169"/>
      <c r="F87" s="169"/>
      <c r="G87" s="152">
        <f>G75+G79+G83</f>
        <v>30000</v>
      </c>
      <c r="H87" s="169"/>
      <c r="I87" s="169"/>
      <c r="J87" s="152">
        <f>J75+J79+J83</f>
        <v>30000</v>
      </c>
      <c r="K87" s="169"/>
      <c r="L87" s="169"/>
      <c r="M87" s="152">
        <f>M75+M79+M83</f>
        <v>0</v>
      </c>
      <c r="N87" s="169"/>
      <c r="O87" s="169"/>
      <c r="P87" s="152">
        <f>P75+P79+P83</f>
        <v>0</v>
      </c>
      <c r="Q87" s="169"/>
      <c r="R87" s="169"/>
      <c r="S87" s="152">
        <f>S75+S79+S83</f>
        <v>0</v>
      </c>
      <c r="T87" s="169"/>
      <c r="U87" s="169"/>
      <c r="V87" s="152">
        <f>V75+V79+V83</f>
        <v>0</v>
      </c>
      <c r="W87" s="171">
        <f>W75+W79+W83</f>
        <v>30000</v>
      </c>
      <c r="X87" s="171">
        <f>X75+X79+X83</f>
        <v>30000</v>
      </c>
      <c r="Y87" s="171">
        <f t="shared" si="16"/>
        <v>0</v>
      </c>
      <c r="Z87" s="171">
        <f t="shared" si="17"/>
        <v>0</v>
      </c>
      <c r="AA87" s="157"/>
      <c r="AC87" s="50"/>
      <c r="AD87" s="50"/>
      <c r="AE87" s="50"/>
      <c r="AF87" s="50"/>
      <c r="AG87" s="50"/>
    </row>
    <row r="88" spans="1:33" ht="30" customHeight="1" thickBot="1" x14ac:dyDescent="0.35">
      <c r="A88" s="158" t="s">
        <v>86</v>
      </c>
      <c r="B88" s="159">
        <v>6</v>
      </c>
      <c r="C88" s="160" t="s">
        <v>184</v>
      </c>
      <c r="D88" s="161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83"/>
      <c r="Y88" s="194"/>
      <c r="Z88" s="83"/>
      <c r="AA88" s="84"/>
      <c r="AB88" s="50"/>
      <c r="AC88" s="50"/>
      <c r="AD88" s="50"/>
      <c r="AE88" s="50"/>
      <c r="AF88" s="50"/>
      <c r="AG88" s="50"/>
    </row>
    <row r="89" spans="1:33" ht="30" customHeight="1" x14ac:dyDescent="0.3">
      <c r="A89" s="86" t="s">
        <v>87</v>
      </c>
      <c r="B89" s="134" t="s">
        <v>185</v>
      </c>
      <c r="C89" s="205" t="s">
        <v>186</v>
      </c>
      <c r="D89" s="89"/>
      <c r="E89" s="90">
        <f>SUM(E90:E92)</f>
        <v>30</v>
      </c>
      <c r="F89" s="91"/>
      <c r="G89" s="92">
        <f>SUM(G90:G92)</f>
        <v>2750</v>
      </c>
      <c r="H89" s="90">
        <f>SUM(H90:H92)</f>
        <v>30</v>
      </c>
      <c r="I89" s="91"/>
      <c r="J89" s="92">
        <f>SUM(J90:J92)</f>
        <v>2750</v>
      </c>
      <c r="K89" s="90">
        <f>SUM(K90:K92)</f>
        <v>0</v>
      </c>
      <c r="L89" s="91"/>
      <c r="M89" s="92">
        <f>SUM(M90:M92)</f>
        <v>0</v>
      </c>
      <c r="N89" s="90">
        <f>SUM(N90:N92)</f>
        <v>0</v>
      </c>
      <c r="O89" s="91"/>
      <c r="P89" s="92">
        <f>SUM(P90:P92)</f>
        <v>0</v>
      </c>
      <c r="Q89" s="90">
        <f>SUM(Q90:Q92)</f>
        <v>0</v>
      </c>
      <c r="R89" s="91"/>
      <c r="S89" s="92">
        <f>SUM(S90:S92)</f>
        <v>0</v>
      </c>
      <c r="T89" s="90">
        <f>SUM(T90:T92)</f>
        <v>0</v>
      </c>
      <c r="U89" s="91"/>
      <c r="V89" s="92">
        <f>SUM(V90:V92)</f>
        <v>0</v>
      </c>
      <c r="W89" s="92">
        <f>SUM(W90:W92)</f>
        <v>2750</v>
      </c>
      <c r="X89" s="92">
        <f>SUM(X90:X92)</f>
        <v>2750</v>
      </c>
      <c r="Y89" s="92">
        <f t="shared" ref="Y89:Y102" si="18">W89-X89</f>
        <v>0</v>
      </c>
      <c r="Z89" s="93">
        <f t="shared" ref="Z89:Z102" si="19">Y89/W89</f>
        <v>0</v>
      </c>
      <c r="AA89" s="94"/>
      <c r="AB89" s="95"/>
      <c r="AC89" s="95"/>
      <c r="AD89" s="95"/>
      <c r="AE89" s="95"/>
      <c r="AF89" s="95"/>
      <c r="AG89" s="95"/>
    </row>
    <row r="90" spans="1:33" ht="51" customHeight="1" x14ac:dyDescent="0.3">
      <c r="A90" s="96" t="s">
        <v>88</v>
      </c>
      <c r="B90" s="97" t="s">
        <v>187</v>
      </c>
      <c r="C90" s="25" t="s">
        <v>188</v>
      </c>
      <c r="D90" s="98" t="s">
        <v>111</v>
      </c>
      <c r="E90" s="102">
        <v>5</v>
      </c>
      <c r="F90" s="103">
        <v>200</v>
      </c>
      <c r="G90" s="101">
        <f>E90*F90</f>
        <v>1000</v>
      </c>
      <c r="H90" s="102">
        <v>5</v>
      </c>
      <c r="I90" s="103">
        <v>200</v>
      </c>
      <c r="J90" s="101">
        <f>H90*I90</f>
        <v>1000</v>
      </c>
      <c r="K90" s="102"/>
      <c r="L90" s="103"/>
      <c r="M90" s="101">
        <f>K90*L90</f>
        <v>0</v>
      </c>
      <c r="N90" s="102"/>
      <c r="O90" s="103"/>
      <c r="P90" s="101">
        <f>N90*O90</f>
        <v>0</v>
      </c>
      <c r="Q90" s="102"/>
      <c r="R90" s="103"/>
      <c r="S90" s="101">
        <f>Q90*R90</f>
        <v>0</v>
      </c>
      <c r="T90" s="102"/>
      <c r="U90" s="103"/>
      <c r="V90" s="101">
        <f>T90*U90</f>
        <v>0</v>
      </c>
      <c r="W90" s="104">
        <f>G90+M90+S90</f>
        <v>1000</v>
      </c>
      <c r="X90" s="105">
        <f>J90+P90+V90</f>
        <v>1000</v>
      </c>
      <c r="Y90" s="105">
        <f t="shared" si="18"/>
        <v>0</v>
      </c>
      <c r="Z90" s="106">
        <f t="shared" si="19"/>
        <v>0</v>
      </c>
      <c r="AA90" s="21" t="s">
        <v>450</v>
      </c>
      <c r="AB90" s="108"/>
      <c r="AC90" s="108"/>
      <c r="AD90" s="108"/>
      <c r="AE90" s="108"/>
      <c r="AF90" s="108"/>
      <c r="AG90" s="108"/>
    </row>
    <row r="91" spans="1:33" ht="20.399999999999999" customHeight="1" x14ac:dyDescent="0.3">
      <c r="A91" s="96" t="s">
        <v>88</v>
      </c>
      <c r="B91" s="97" t="s">
        <v>189</v>
      </c>
      <c r="C91" s="25" t="s">
        <v>190</v>
      </c>
      <c r="D91" s="98" t="s">
        <v>111</v>
      </c>
      <c r="E91" s="102">
        <v>25</v>
      </c>
      <c r="F91" s="103">
        <v>70</v>
      </c>
      <c r="G91" s="101">
        <f>E91*F91</f>
        <v>1750</v>
      </c>
      <c r="H91" s="102">
        <v>25</v>
      </c>
      <c r="I91" s="103">
        <v>70</v>
      </c>
      <c r="J91" s="101">
        <f>H91*I91</f>
        <v>1750</v>
      </c>
      <c r="K91" s="102"/>
      <c r="L91" s="103"/>
      <c r="M91" s="101">
        <f>K91*L91</f>
        <v>0</v>
      </c>
      <c r="N91" s="102"/>
      <c r="O91" s="103"/>
      <c r="P91" s="101">
        <f>N91*O91</f>
        <v>0</v>
      </c>
      <c r="Q91" s="102"/>
      <c r="R91" s="103"/>
      <c r="S91" s="101">
        <f>Q91*R91</f>
        <v>0</v>
      </c>
      <c r="T91" s="102"/>
      <c r="U91" s="103"/>
      <c r="V91" s="101">
        <f>T91*U91</f>
        <v>0</v>
      </c>
      <c r="W91" s="104">
        <f>G91+M91+S91</f>
        <v>1750</v>
      </c>
      <c r="X91" s="105">
        <f>J91+P91+V91</f>
        <v>1750</v>
      </c>
      <c r="Y91" s="105">
        <f t="shared" si="18"/>
        <v>0</v>
      </c>
      <c r="Z91" s="106">
        <f t="shared" si="19"/>
        <v>0</v>
      </c>
      <c r="AA91" s="21" t="s">
        <v>451</v>
      </c>
      <c r="AB91" s="108"/>
      <c r="AC91" s="108"/>
      <c r="AD91" s="108"/>
      <c r="AE91" s="108"/>
      <c r="AF91" s="108"/>
      <c r="AG91" s="108"/>
    </row>
    <row r="92" spans="1:33" ht="30" customHeight="1" thickBot="1" x14ac:dyDescent="0.35">
      <c r="A92" s="109" t="s">
        <v>88</v>
      </c>
      <c r="B92" s="110" t="s">
        <v>191</v>
      </c>
      <c r="C92" s="142" t="s">
        <v>192</v>
      </c>
      <c r="D92" s="111" t="s">
        <v>111</v>
      </c>
      <c r="E92" s="114"/>
      <c r="F92" s="115"/>
      <c r="G92" s="113">
        <f>E92*F92</f>
        <v>0</v>
      </c>
      <c r="H92" s="114"/>
      <c r="I92" s="115"/>
      <c r="J92" s="113">
        <f>H92*I92</f>
        <v>0</v>
      </c>
      <c r="K92" s="114"/>
      <c r="L92" s="115"/>
      <c r="M92" s="113">
        <f>K92*L92</f>
        <v>0</v>
      </c>
      <c r="N92" s="114"/>
      <c r="O92" s="115"/>
      <c r="P92" s="113">
        <f>N92*O92</f>
        <v>0</v>
      </c>
      <c r="Q92" s="114"/>
      <c r="R92" s="115"/>
      <c r="S92" s="113">
        <f>Q92*R92</f>
        <v>0</v>
      </c>
      <c r="T92" s="114"/>
      <c r="U92" s="115"/>
      <c r="V92" s="113">
        <f>T92*U92</f>
        <v>0</v>
      </c>
      <c r="W92" s="116">
        <f>G92+M92+S92</f>
        <v>0</v>
      </c>
      <c r="X92" s="105">
        <f>J92+P92+V92</f>
        <v>0</v>
      </c>
      <c r="Y92" s="105">
        <f t="shared" si="18"/>
        <v>0</v>
      </c>
      <c r="Z92" s="106" t="e">
        <f t="shared" si="19"/>
        <v>#DIV/0!</v>
      </c>
      <c r="AA92" s="143"/>
      <c r="AB92" s="108"/>
      <c r="AC92" s="108"/>
      <c r="AD92" s="108"/>
      <c r="AE92" s="108"/>
      <c r="AF92" s="108"/>
      <c r="AG92" s="108"/>
    </row>
    <row r="93" spans="1:33" ht="30" customHeight="1" x14ac:dyDescent="0.3">
      <c r="A93" s="86" t="s">
        <v>86</v>
      </c>
      <c r="B93" s="134" t="s">
        <v>193</v>
      </c>
      <c r="C93" s="206" t="s">
        <v>194</v>
      </c>
      <c r="D93" s="118"/>
      <c r="E93" s="119">
        <f>SUM(E94:E96)</f>
        <v>0</v>
      </c>
      <c r="F93" s="120"/>
      <c r="G93" s="121">
        <f>SUM(G94:G96)</f>
        <v>0</v>
      </c>
      <c r="H93" s="119">
        <f>SUM(H94:H96)</f>
        <v>0</v>
      </c>
      <c r="I93" s="120"/>
      <c r="J93" s="121">
        <f>SUM(J94:J96)</f>
        <v>0</v>
      </c>
      <c r="K93" s="119">
        <f>SUM(K94:K96)</f>
        <v>0</v>
      </c>
      <c r="L93" s="120"/>
      <c r="M93" s="121">
        <f>SUM(M94:M96)</f>
        <v>0</v>
      </c>
      <c r="N93" s="119">
        <f>SUM(N94:N96)</f>
        <v>0</v>
      </c>
      <c r="O93" s="120"/>
      <c r="P93" s="121">
        <f>SUM(P94:P96)</f>
        <v>0</v>
      </c>
      <c r="Q93" s="119">
        <f>SUM(Q94:Q96)</f>
        <v>0</v>
      </c>
      <c r="R93" s="120"/>
      <c r="S93" s="121">
        <f>SUM(S94:S96)</f>
        <v>0</v>
      </c>
      <c r="T93" s="119">
        <f>SUM(T94:T96)</f>
        <v>0</v>
      </c>
      <c r="U93" s="120"/>
      <c r="V93" s="121">
        <f>SUM(V94:V96)</f>
        <v>0</v>
      </c>
      <c r="W93" s="121">
        <f>SUM(W94:W96)</f>
        <v>0</v>
      </c>
      <c r="X93" s="121">
        <f>SUM(X94:X96)</f>
        <v>0</v>
      </c>
      <c r="Y93" s="121">
        <f t="shared" si="18"/>
        <v>0</v>
      </c>
      <c r="Z93" s="121" t="e">
        <f t="shared" si="19"/>
        <v>#DIV/0!</v>
      </c>
      <c r="AA93" s="123"/>
      <c r="AB93" s="95"/>
      <c r="AC93" s="95"/>
      <c r="AD93" s="95"/>
      <c r="AE93" s="95"/>
      <c r="AF93" s="95"/>
      <c r="AG93" s="95"/>
    </row>
    <row r="94" spans="1:33" ht="30" customHeight="1" x14ac:dyDescent="0.3">
      <c r="A94" s="96" t="s">
        <v>88</v>
      </c>
      <c r="B94" s="97" t="s">
        <v>195</v>
      </c>
      <c r="C94" s="167" t="s">
        <v>192</v>
      </c>
      <c r="D94" s="98" t="s">
        <v>111</v>
      </c>
      <c r="E94" s="102"/>
      <c r="F94" s="103"/>
      <c r="G94" s="101">
        <f>E94*F94</f>
        <v>0</v>
      </c>
      <c r="H94" s="102"/>
      <c r="I94" s="103"/>
      <c r="J94" s="101">
        <f>H94*I94</f>
        <v>0</v>
      </c>
      <c r="K94" s="102"/>
      <c r="L94" s="103"/>
      <c r="M94" s="101">
        <f>K94*L94</f>
        <v>0</v>
      </c>
      <c r="N94" s="102"/>
      <c r="O94" s="103"/>
      <c r="P94" s="101">
        <f>N94*O94</f>
        <v>0</v>
      </c>
      <c r="Q94" s="102"/>
      <c r="R94" s="103"/>
      <c r="S94" s="101">
        <f>Q94*R94</f>
        <v>0</v>
      </c>
      <c r="T94" s="102"/>
      <c r="U94" s="103"/>
      <c r="V94" s="101">
        <f>T94*U94</f>
        <v>0</v>
      </c>
      <c r="W94" s="104">
        <f>G94+M94+S94</f>
        <v>0</v>
      </c>
      <c r="X94" s="105">
        <f>J94+P94+V94</f>
        <v>0</v>
      </c>
      <c r="Y94" s="105">
        <f t="shared" si="18"/>
        <v>0</v>
      </c>
      <c r="Z94" s="106" t="e">
        <f t="shared" si="19"/>
        <v>#DIV/0!</v>
      </c>
      <c r="AA94" s="124"/>
      <c r="AB94" s="108"/>
      <c r="AC94" s="108"/>
      <c r="AD94" s="108"/>
      <c r="AE94" s="108"/>
      <c r="AF94" s="108"/>
      <c r="AG94" s="108"/>
    </row>
    <row r="95" spans="1:33" ht="30" customHeight="1" x14ac:dyDescent="0.3">
      <c r="A95" s="96" t="s">
        <v>88</v>
      </c>
      <c r="B95" s="97" t="s">
        <v>196</v>
      </c>
      <c r="C95" s="167" t="s">
        <v>192</v>
      </c>
      <c r="D95" s="98" t="s">
        <v>111</v>
      </c>
      <c r="E95" s="102"/>
      <c r="F95" s="103"/>
      <c r="G95" s="101">
        <f>E95*F95</f>
        <v>0</v>
      </c>
      <c r="H95" s="102"/>
      <c r="I95" s="103"/>
      <c r="J95" s="101">
        <f>H95*I95</f>
        <v>0</v>
      </c>
      <c r="K95" s="102"/>
      <c r="L95" s="103"/>
      <c r="M95" s="101">
        <f>K95*L95</f>
        <v>0</v>
      </c>
      <c r="N95" s="102"/>
      <c r="O95" s="103"/>
      <c r="P95" s="101">
        <f>N95*O95</f>
        <v>0</v>
      </c>
      <c r="Q95" s="102"/>
      <c r="R95" s="103"/>
      <c r="S95" s="101">
        <f>Q95*R95</f>
        <v>0</v>
      </c>
      <c r="T95" s="102"/>
      <c r="U95" s="103"/>
      <c r="V95" s="101">
        <f>T95*U95</f>
        <v>0</v>
      </c>
      <c r="W95" s="104">
        <f>G95+M95+S95</f>
        <v>0</v>
      </c>
      <c r="X95" s="105">
        <f>J95+P95+V95</f>
        <v>0</v>
      </c>
      <c r="Y95" s="105">
        <f t="shared" si="18"/>
        <v>0</v>
      </c>
      <c r="Z95" s="106" t="e">
        <f t="shared" si="19"/>
        <v>#DIV/0!</v>
      </c>
      <c r="AA95" s="124"/>
      <c r="AB95" s="108"/>
      <c r="AC95" s="108"/>
      <c r="AD95" s="108"/>
      <c r="AE95" s="108"/>
      <c r="AF95" s="108"/>
      <c r="AG95" s="108"/>
    </row>
    <row r="96" spans="1:33" ht="30" customHeight="1" thickBot="1" x14ac:dyDescent="0.35">
      <c r="A96" s="109" t="s">
        <v>88</v>
      </c>
      <c r="B96" s="110" t="s">
        <v>197</v>
      </c>
      <c r="C96" s="142" t="s">
        <v>192</v>
      </c>
      <c r="D96" s="111" t="s">
        <v>111</v>
      </c>
      <c r="E96" s="114"/>
      <c r="F96" s="115"/>
      <c r="G96" s="113">
        <f>E96*F96</f>
        <v>0</v>
      </c>
      <c r="H96" s="114"/>
      <c r="I96" s="115"/>
      <c r="J96" s="113">
        <f>H96*I96</f>
        <v>0</v>
      </c>
      <c r="K96" s="114"/>
      <c r="L96" s="115"/>
      <c r="M96" s="113">
        <f>K96*L96</f>
        <v>0</v>
      </c>
      <c r="N96" s="114"/>
      <c r="O96" s="115"/>
      <c r="P96" s="113">
        <f>N96*O96</f>
        <v>0</v>
      </c>
      <c r="Q96" s="114"/>
      <c r="R96" s="115"/>
      <c r="S96" s="113">
        <f>Q96*R96</f>
        <v>0</v>
      </c>
      <c r="T96" s="114"/>
      <c r="U96" s="115"/>
      <c r="V96" s="113">
        <f>T96*U96</f>
        <v>0</v>
      </c>
      <c r="W96" s="116">
        <f>G96+M96+S96</f>
        <v>0</v>
      </c>
      <c r="X96" s="105">
        <f>J96+P96+V96</f>
        <v>0</v>
      </c>
      <c r="Y96" s="105">
        <f t="shared" si="18"/>
        <v>0</v>
      </c>
      <c r="Z96" s="106" t="e">
        <f t="shared" si="19"/>
        <v>#DIV/0!</v>
      </c>
      <c r="AA96" s="143"/>
      <c r="AB96" s="108"/>
      <c r="AC96" s="108"/>
      <c r="AD96" s="108"/>
      <c r="AE96" s="108"/>
      <c r="AF96" s="108"/>
      <c r="AG96" s="108"/>
    </row>
    <row r="97" spans="1:33" ht="30" customHeight="1" x14ac:dyDescent="0.3">
      <c r="A97" s="86" t="s">
        <v>86</v>
      </c>
      <c r="B97" s="134" t="s">
        <v>198</v>
      </c>
      <c r="C97" s="206" t="s">
        <v>199</v>
      </c>
      <c r="D97" s="118"/>
      <c r="E97" s="119">
        <f>SUM(E98:E101)</f>
        <v>315</v>
      </c>
      <c r="F97" s="120"/>
      <c r="G97" s="121">
        <f>SUM(G98:G101)</f>
        <v>25635</v>
      </c>
      <c r="H97" s="119">
        <f>SUM(H98:H101)</f>
        <v>315</v>
      </c>
      <c r="I97" s="120"/>
      <c r="J97" s="121">
        <f>SUM(J98:J101)</f>
        <v>25635</v>
      </c>
      <c r="K97" s="119">
        <f>SUM(K98:K101)</f>
        <v>0</v>
      </c>
      <c r="L97" s="120"/>
      <c r="M97" s="121">
        <f>SUM(M98:M101)</f>
        <v>0</v>
      </c>
      <c r="N97" s="119">
        <f>SUM(N98:N101)</f>
        <v>0</v>
      </c>
      <c r="O97" s="120"/>
      <c r="P97" s="121">
        <f>SUM(P98:P101)</f>
        <v>0</v>
      </c>
      <c r="Q97" s="119">
        <f>SUM(Q98:Q101)</f>
        <v>0</v>
      </c>
      <c r="R97" s="120"/>
      <c r="S97" s="121">
        <f>SUM(S98:S101)</f>
        <v>0</v>
      </c>
      <c r="T97" s="119">
        <f>SUM(T98:T101)</f>
        <v>0</v>
      </c>
      <c r="U97" s="120"/>
      <c r="V97" s="121">
        <f>SUM(V98:V101)</f>
        <v>0</v>
      </c>
      <c r="W97" s="121">
        <f>SUM(W98:W101)</f>
        <v>25635</v>
      </c>
      <c r="X97" s="121">
        <f>SUM(X98:X101)</f>
        <v>25635</v>
      </c>
      <c r="Y97" s="121">
        <f t="shared" si="18"/>
        <v>0</v>
      </c>
      <c r="Z97" s="121">
        <f t="shared" si="19"/>
        <v>0</v>
      </c>
      <c r="AA97" s="123"/>
      <c r="AB97" s="95"/>
      <c r="AC97" s="95"/>
      <c r="AD97" s="95"/>
      <c r="AE97" s="95"/>
      <c r="AF97" s="95"/>
      <c r="AG97" s="95"/>
    </row>
    <row r="98" spans="1:33" ht="85.95" customHeight="1" x14ac:dyDescent="0.3">
      <c r="A98" s="96" t="s">
        <v>88</v>
      </c>
      <c r="B98" s="97" t="s">
        <v>200</v>
      </c>
      <c r="C98" s="25" t="s">
        <v>201</v>
      </c>
      <c r="D98" s="98" t="s">
        <v>111</v>
      </c>
      <c r="E98" s="102">
        <v>105</v>
      </c>
      <c r="F98" s="103">
        <v>110</v>
      </c>
      <c r="G98" s="101">
        <f>E98*F98</f>
        <v>11550</v>
      </c>
      <c r="H98" s="102">
        <v>105</v>
      </c>
      <c r="I98" s="103">
        <v>110</v>
      </c>
      <c r="J98" s="101">
        <f>H98*I98</f>
        <v>11550</v>
      </c>
      <c r="K98" s="102"/>
      <c r="L98" s="103"/>
      <c r="M98" s="101">
        <f>K98*L98</f>
        <v>0</v>
      </c>
      <c r="N98" s="102"/>
      <c r="O98" s="103"/>
      <c r="P98" s="101">
        <f>N98*O98</f>
        <v>0</v>
      </c>
      <c r="Q98" s="102"/>
      <c r="R98" s="103"/>
      <c r="S98" s="101">
        <f>Q98*R98</f>
        <v>0</v>
      </c>
      <c r="T98" s="102"/>
      <c r="U98" s="103"/>
      <c r="V98" s="101">
        <f>T98*U98</f>
        <v>0</v>
      </c>
      <c r="W98" s="104">
        <f>G98+M98+S98</f>
        <v>11550</v>
      </c>
      <c r="X98" s="105">
        <f>J98+P98+V98</f>
        <v>11550</v>
      </c>
      <c r="Y98" s="105">
        <f t="shared" si="18"/>
        <v>0</v>
      </c>
      <c r="Z98" s="106">
        <f t="shared" si="19"/>
        <v>0</v>
      </c>
      <c r="AA98" s="21" t="s">
        <v>202</v>
      </c>
      <c r="AB98" s="108"/>
      <c r="AC98" s="108"/>
      <c r="AD98" s="108"/>
      <c r="AE98" s="108"/>
      <c r="AF98" s="108"/>
      <c r="AG98" s="108"/>
    </row>
    <row r="99" spans="1:33" ht="79.05" customHeight="1" x14ac:dyDescent="0.3">
      <c r="A99" s="96" t="s">
        <v>88</v>
      </c>
      <c r="B99" s="97" t="s">
        <v>203</v>
      </c>
      <c r="C99" s="25" t="s">
        <v>204</v>
      </c>
      <c r="D99" s="98" t="s">
        <v>111</v>
      </c>
      <c r="E99" s="102">
        <v>100</v>
      </c>
      <c r="F99" s="103">
        <v>120</v>
      </c>
      <c r="G99" s="101">
        <f>E99*F99</f>
        <v>12000</v>
      </c>
      <c r="H99" s="102">
        <v>100</v>
      </c>
      <c r="I99" s="103">
        <v>120</v>
      </c>
      <c r="J99" s="101">
        <f>H99*I99</f>
        <v>12000</v>
      </c>
      <c r="K99" s="102"/>
      <c r="L99" s="103"/>
      <c r="M99" s="101">
        <f>K99*L99</f>
        <v>0</v>
      </c>
      <c r="N99" s="102"/>
      <c r="O99" s="103"/>
      <c r="P99" s="101">
        <f>N99*O99</f>
        <v>0</v>
      </c>
      <c r="Q99" s="102"/>
      <c r="R99" s="103"/>
      <c r="S99" s="101">
        <f>Q99*R99</f>
        <v>0</v>
      </c>
      <c r="T99" s="102"/>
      <c r="U99" s="103"/>
      <c r="V99" s="101">
        <f>T99*U99</f>
        <v>0</v>
      </c>
      <c r="W99" s="104">
        <f>G99+M99+S99</f>
        <v>12000</v>
      </c>
      <c r="X99" s="105">
        <f>J99+P99+V99</f>
        <v>12000</v>
      </c>
      <c r="Y99" s="105">
        <f t="shared" si="18"/>
        <v>0</v>
      </c>
      <c r="Z99" s="106">
        <f t="shared" si="19"/>
        <v>0</v>
      </c>
      <c r="AA99" s="21" t="s">
        <v>205</v>
      </c>
      <c r="AB99" s="108"/>
      <c r="AC99" s="108"/>
      <c r="AD99" s="108"/>
      <c r="AE99" s="108"/>
      <c r="AF99" s="108"/>
      <c r="AG99" s="108"/>
    </row>
    <row r="100" spans="1:33" ht="45.6" customHeight="1" thickBot="1" x14ac:dyDescent="0.35">
      <c r="A100" s="109" t="s">
        <v>88</v>
      </c>
      <c r="B100" s="110" t="s">
        <v>206</v>
      </c>
      <c r="C100" s="24" t="s">
        <v>207</v>
      </c>
      <c r="D100" s="111" t="s">
        <v>111</v>
      </c>
      <c r="E100" s="127">
        <v>105</v>
      </c>
      <c r="F100" s="128">
        <v>17</v>
      </c>
      <c r="G100" s="129">
        <f>E100*F100</f>
        <v>1785</v>
      </c>
      <c r="H100" s="127">
        <v>105</v>
      </c>
      <c r="I100" s="128">
        <v>17</v>
      </c>
      <c r="J100" s="129">
        <f>H100*I100</f>
        <v>1785</v>
      </c>
      <c r="K100" s="127"/>
      <c r="L100" s="128"/>
      <c r="M100" s="129">
        <f>K100*L100</f>
        <v>0</v>
      </c>
      <c r="N100" s="127"/>
      <c r="O100" s="128"/>
      <c r="P100" s="129">
        <f>N100*O100</f>
        <v>0</v>
      </c>
      <c r="Q100" s="127"/>
      <c r="R100" s="128"/>
      <c r="S100" s="129">
        <f>Q100*R100</f>
        <v>0</v>
      </c>
      <c r="T100" s="127"/>
      <c r="U100" s="128"/>
      <c r="V100" s="129">
        <f>T100*U100</f>
        <v>0</v>
      </c>
      <c r="W100" s="116">
        <f>G100+M100+S100</f>
        <v>1785</v>
      </c>
      <c r="X100" s="145">
        <f>J100+P100+V100</f>
        <v>1785</v>
      </c>
      <c r="Y100" s="145">
        <f t="shared" ref="Y100" si="20">W100-X100</f>
        <v>0</v>
      </c>
      <c r="Z100" s="207">
        <f t="shared" ref="Z100" si="21">Y100/W100</f>
        <v>0</v>
      </c>
      <c r="AA100" s="22" t="s">
        <v>452</v>
      </c>
      <c r="AB100" s="108"/>
      <c r="AC100" s="108"/>
      <c r="AD100" s="108"/>
      <c r="AE100" s="108"/>
      <c r="AF100" s="108"/>
      <c r="AG100" s="108"/>
    </row>
    <row r="101" spans="1:33" ht="45" customHeight="1" thickBot="1" x14ac:dyDescent="0.35">
      <c r="A101" s="109" t="s">
        <v>88</v>
      </c>
      <c r="B101" s="110" t="s">
        <v>206</v>
      </c>
      <c r="C101" s="24" t="s">
        <v>209</v>
      </c>
      <c r="D101" s="111" t="s">
        <v>111</v>
      </c>
      <c r="E101" s="127">
        <v>5</v>
      </c>
      <c r="F101" s="128">
        <v>60</v>
      </c>
      <c r="G101" s="129">
        <f>E101*F101</f>
        <v>300</v>
      </c>
      <c r="H101" s="127">
        <v>5</v>
      </c>
      <c r="I101" s="128">
        <v>60</v>
      </c>
      <c r="J101" s="129">
        <f>H101*I101</f>
        <v>300</v>
      </c>
      <c r="K101" s="127"/>
      <c r="L101" s="128"/>
      <c r="M101" s="129">
        <f>K101*L101</f>
        <v>0</v>
      </c>
      <c r="N101" s="127"/>
      <c r="O101" s="128"/>
      <c r="P101" s="129">
        <f>N101*O101</f>
        <v>0</v>
      </c>
      <c r="Q101" s="127"/>
      <c r="R101" s="128"/>
      <c r="S101" s="129">
        <f>Q101*R101</f>
        <v>0</v>
      </c>
      <c r="T101" s="127"/>
      <c r="U101" s="128"/>
      <c r="V101" s="129">
        <f>T101*U101</f>
        <v>0</v>
      </c>
      <c r="W101" s="116">
        <f>G101+M101+S101</f>
        <v>300</v>
      </c>
      <c r="X101" s="145">
        <f>J101+P101+V101</f>
        <v>300</v>
      </c>
      <c r="Y101" s="145">
        <f t="shared" si="18"/>
        <v>0</v>
      </c>
      <c r="Z101" s="207">
        <f t="shared" si="19"/>
        <v>0</v>
      </c>
      <c r="AA101" s="23" t="s">
        <v>453</v>
      </c>
      <c r="AB101" s="108"/>
      <c r="AC101" s="108"/>
      <c r="AD101" s="108"/>
      <c r="AE101" s="108"/>
      <c r="AF101" s="108"/>
      <c r="AG101" s="108"/>
    </row>
    <row r="102" spans="1:33" ht="30" customHeight="1" thickBot="1" x14ac:dyDescent="0.35">
      <c r="A102" s="146" t="s">
        <v>365</v>
      </c>
      <c r="B102" s="147"/>
      <c r="C102" s="148"/>
      <c r="D102" s="149"/>
      <c r="E102" s="153">
        <f>E97+E93+E89</f>
        <v>345</v>
      </c>
      <c r="F102" s="169"/>
      <c r="G102" s="152">
        <f>G97+G93+G89</f>
        <v>28385</v>
      </c>
      <c r="H102" s="153">
        <f>H97+H93+H89</f>
        <v>345</v>
      </c>
      <c r="I102" s="169"/>
      <c r="J102" s="152">
        <f>J97+J93+J89</f>
        <v>28385</v>
      </c>
      <c r="K102" s="170">
        <f>K97+K93+K89</f>
        <v>0</v>
      </c>
      <c r="L102" s="169"/>
      <c r="M102" s="152">
        <f>M97+M93+M89</f>
        <v>0</v>
      </c>
      <c r="N102" s="170">
        <f>N97+N93+N89</f>
        <v>0</v>
      </c>
      <c r="O102" s="169"/>
      <c r="P102" s="152">
        <f>P97+P93+P89</f>
        <v>0</v>
      </c>
      <c r="Q102" s="170">
        <f>Q97+Q93+Q89</f>
        <v>0</v>
      </c>
      <c r="R102" s="169"/>
      <c r="S102" s="152">
        <f>S97+S93+S89</f>
        <v>0</v>
      </c>
      <c r="T102" s="170">
        <f>T97+T93+T89</f>
        <v>0</v>
      </c>
      <c r="U102" s="169"/>
      <c r="V102" s="154">
        <f>V97+V93+V89</f>
        <v>0</v>
      </c>
      <c r="W102" s="208">
        <f>W97+W93+W89</f>
        <v>28385</v>
      </c>
      <c r="X102" s="209">
        <f>X97+X93+X89</f>
        <v>28385</v>
      </c>
      <c r="Y102" s="209">
        <f t="shared" si="18"/>
        <v>0</v>
      </c>
      <c r="Z102" s="209">
        <f t="shared" si="19"/>
        <v>0</v>
      </c>
      <c r="AA102" s="210"/>
      <c r="AB102" s="50"/>
      <c r="AC102" s="50"/>
      <c r="AD102" s="50"/>
      <c r="AE102" s="50"/>
      <c r="AF102" s="50"/>
      <c r="AG102" s="50"/>
    </row>
    <row r="103" spans="1:33" ht="30" customHeight="1" thickBot="1" x14ac:dyDescent="0.35">
      <c r="A103" s="158" t="s">
        <v>86</v>
      </c>
      <c r="B103" s="192">
        <v>7</v>
      </c>
      <c r="C103" s="160" t="s">
        <v>210</v>
      </c>
      <c r="D103" s="161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211"/>
      <c r="X103" s="211"/>
      <c r="Y103" s="162"/>
      <c r="Z103" s="211"/>
      <c r="AA103" s="212"/>
      <c r="AB103" s="50"/>
      <c r="AC103" s="50"/>
      <c r="AD103" s="50"/>
      <c r="AE103" s="50"/>
      <c r="AF103" s="50"/>
      <c r="AG103" s="50"/>
    </row>
    <row r="104" spans="1:33" ht="87.6" customHeight="1" x14ac:dyDescent="0.3">
      <c r="A104" s="96" t="s">
        <v>88</v>
      </c>
      <c r="B104" s="97" t="s">
        <v>26</v>
      </c>
      <c r="C104" s="25" t="s">
        <v>211</v>
      </c>
      <c r="D104" s="98" t="s">
        <v>111</v>
      </c>
      <c r="E104" s="99">
        <v>3</v>
      </c>
      <c r="F104" s="100">
        <v>1300</v>
      </c>
      <c r="G104" s="101">
        <f t="shared" ref="G104:G114" si="22">E104*F104</f>
        <v>3900</v>
      </c>
      <c r="H104" s="99">
        <v>3</v>
      </c>
      <c r="I104" s="100">
        <v>1300</v>
      </c>
      <c r="J104" s="101">
        <f t="shared" ref="J104:J114" si="23">H104*I104</f>
        <v>3900</v>
      </c>
      <c r="K104" s="102"/>
      <c r="L104" s="103"/>
      <c r="M104" s="101">
        <f t="shared" ref="M104:M114" si="24">K104*L104</f>
        <v>0</v>
      </c>
      <c r="N104" s="102"/>
      <c r="O104" s="103"/>
      <c r="P104" s="101">
        <f t="shared" ref="P104:P114" si="25">N104*O104</f>
        <v>0</v>
      </c>
      <c r="Q104" s="102"/>
      <c r="R104" s="103"/>
      <c r="S104" s="101">
        <f t="shared" ref="S104:S114" si="26">Q104*R104</f>
        <v>0</v>
      </c>
      <c r="T104" s="102"/>
      <c r="U104" s="103"/>
      <c r="V104" s="213">
        <f t="shared" ref="V104:V114" si="27">T104*U104</f>
        <v>0</v>
      </c>
      <c r="W104" s="214">
        <f t="shared" ref="W104:W114" si="28">G104+M104+S104</f>
        <v>3900</v>
      </c>
      <c r="X104" s="215">
        <f t="shared" ref="X104:X114" si="29">J104+P104+V104</f>
        <v>3900</v>
      </c>
      <c r="Y104" s="215">
        <f t="shared" ref="Y104:Y115" si="30">W104-X104</f>
        <v>0</v>
      </c>
      <c r="Z104" s="216">
        <f t="shared" ref="Z104:Z115" si="31">Y104/W104</f>
        <v>0</v>
      </c>
      <c r="AA104" s="21" t="s">
        <v>212</v>
      </c>
      <c r="AB104" s="108"/>
      <c r="AC104" s="108"/>
      <c r="AD104" s="108"/>
      <c r="AE104" s="108"/>
      <c r="AF104" s="108"/>
      <c r="AG104" s="108"/>
    </row>
    <row r="105" spans="1:33" ht="30" customHeight="1" x14ac:dyDescent="0.3">
      <c r="A105" s="96" t="s">
        <v>88</v>
      </c>
      <c r="B105" s="97" t="s">
        <v>213</v>
      </c>
      <c r="C105" s="16" t="s">
        <v>214</v>
      </c>
      <c r="D105" s="98" t="s">
        <v>111</v>
      </c>
      <c r="E105" s="99"/>
      <c r="F105" s="100"/>
      <c r="G105" s="101">
        <f t="shared" si="22"/>
        <v>0</v>
      </c>
      <c r="H105" s="99"/>
      <c r="I105" s="100"/>
      <c r="J105" s="101">
        <f t="shared" si="23"/>
        <v>0</v>
      </c>
      <c r="K105" s="102"/>
      <c r="L105" s="103"/>
      <c r="M105" s="101">
        <f t="shared" si="24"/>
        <v>0</v>
      </c>
      <c r="N105" s="102"/>
      <c r="O105" s="103"/>
      <c r="P105" s="101">
        <f t="shared" si="25"/>
        <v>0</v>
      </c>
      <c r="Q105" s="102"/>
      <c r="R105" s="103"/>
      <c r="S105" s="101">
        <f t="shared" si="26"/>
        <v>0</v>
      </c>
      <c r="T105" s="102"/>
      <c r="U105" s="103"/>
      <c r="V105" s="213">
        <f t="shared" si="27"/>
        <v>0</v>
      </c>
      <c r="W105" s="218">
        <f t="shared" si="28"/>
        <v>0</v>
      </c>
      <c r="X105" s="105">
        <f t="shared" si="29"/>
        <v>0</v>
      </c>
      <c r="Y105" s="105">
        <f t="shared" si="30"/>
        <v>0</v>
      </c>
      <c r="Z105" s="106" t="e">
        <f t="shared" si="31"/>
        <v>#DIV/0!</v>
      </c>
      <c r="AA105" s="124"/>
      <c r="AB105" s="108"/>
      <c r="AC105" s="108"/>
      <c r="AD105" s="108"/>
      <c r="AE105" s="108"/>
      <c r="AF105" s="108"/>
      <c r="AG105" s="108"/>
    </row>
    <row r="106" spans="1:33" ht="34.049999999999997" customHeight="1" x14ac:dyDescent="0.3">
      <c r="A106" s="96" t="s">
        <v>88</v>
      </c>
      <c r="B106" s="97" t="s">
        <v>27</v>
      </c>
      <c r="C106" s="16"/>
      <c r="D106" s="98" t="s">
        <v>111</v>
      </c>
      <c r="E106" s="99"/>
      <c r="F106" s="100"/>
      <c r="G106" s="101">
        <f t="shared" si="22"/>
        <v>0</v>
      </c>
      <c r="H106" s="99"/>
      <c r="I106" s="100"/>
      <c r="J106" s="101">
        <f t="shared" si="23"/>
        <v>0</v>
      </c>
      <c r="K106" s="102"/>
      <c r="L106" s="103"/>
      <c r="M106" s="101">
        <f t="shared" si="24"/>
        <v>0</v>
      </c>
      <c r="N106" s="102"/>
      <c r="O106" s="103"/>
      <c r="P106" s="101">
        <f t="shared" si="25"/>
        <v>0</v>
      </c>
      <c r="Q106" s="102"/>
      <c r="R106" s="103"/>
      <c r="S106" s="101">
        <f t="shared" si="26"/>
        <v>0</v>
      </c>
      <c r="T106" s="102"/>
      <c r="U106" s="103"/>
      <c r="V106" s="213">
        <f t="shared" si="27"/>
        <v>0</v>
      </c>
      <c r="W106" s="218">
        <f t="shared" si="28"/>
        <v>0</v>
      </c>
      <c r="X106" s="105">
        <f t="shared" si="29"/>
        <v>0</v>
      </c>
      <c r="Y106" s="105">
        <f t="shared" si="30"/>
        <v>0</v>
      </c>
      <c r="Z106" s="106" t="e">
        <f t="shared" si="31"/>
        <v>#DIV/0!</v>
      </c>
      <c r="AA106" s="217"/>
      <c r="AB106" s="108"/>
      <c r="AC106" s="108"/>
      <c r="AD106" s="108"/>
      <c r="AE106" s="108"/>
      <c r="AF106" s="108"/>
      <c r="AG106" s="108"/>
    </row>
    <row r="107" spans="1:33" ht="84.6" customHeight="1" x14ac:dyDescent="0.3">
      <c r="A107" s="96" t="s">
        <v>88</v>
      </c>
      <c r="B107" s="97" t="s">
        <v>29</v>
      </c>
      <c r="C107" s="16" t="s">
        <v>30</v>
      </c>
      <c r="D107" s="98" t="s">
        <v>111</v>
      </c>
      <c r="E107" s="99">
        <v>200</v>
      </c>
      <c r="F107" s="100">
        <v>59</v>
      </c>
      <c r="G107" s="101">
        <f t="shared" si="22"/>
        <v>11800</v>
      </c>
      <c r="H107" s="99">
        <v>200</v>
      </c>
      <c r="I107" s="100">
        <v>59</v>
      </c>
      <c r="J107" s="101">
        <f t="shared" si="23"/>
        <v>11800</v>
      </c>
      <c r="K107" s="102"/>
      <c r="L107" s="103"/>
      <c r="M107" s="101">
        <f t="shared" si="24"/>
        <v>0</v>
      </c>
      <c r="N107" s="102"/>
      <c r="O107" s="103"/>
      <c r="P107" s="101">
        <f t="shared" si="25"/>
        <v>0</v>
      </c>
      <c r="Q107" s="102"/>
      <c r="R107" s="103"/>
      <c r="S107" s="101">
        <f t="shared" si="26"/>
        <v>0</v>
      </c>
      <c r="T107" s="102"/>
      <c r="U107" s="103"/>
      <c r="V107" s="213">
        <f t="shared" si="27"/>
        <v>0</v>
      </c>
      <c r="W107" s="218">
        <f t="shared" si="28"/>
        <v>11800</v>
      </c>
      <c r="X107" s="105">
        <f t="shared" si="29"/>
        <v>11800</v>
      </c>
      <c r="Y107" s="105">
        <f t="shared" si="30"/>
        <v>0</v>
      </c>
      <c r="Z107" s="106">
        <f t="shared" si="31"/>
        <v>0</v>
      </c>
      <c r="AA107" s="21" t="s">
        <v>215</v>
      </c>
      <c r="AB107" s="108"/>
      <c r="AC107" s="108"/>
      <c r="AD107" s="108"/>
      <c r="AE107" s="108"/>
      <c r="AF107" s="108"/>
      <c r="AG107" s="108"/>
    </row>
    <row r="108" spans="1:33" ht="28.05" customHeight="1" x14ac:dyDescent="0.3">
      <c r="A108" s="96" t="s">
        <v>88</v>
      </c>
      <c r="B108" s="97" t="s">
        <v>31</v>
      </c>
      <c r="C108" s="16" t="s">
        <v>366</v>
      </c>
      <c r="D108" s="98" t="s">
        <v>111</v>
      </c>
      <c r="E108" s="99"/>
      <c r="F108" s="100"/>
      <c r="G108" s="101">
        <f t="shared" si="22"/>
        <v>0</v>
      </c>
      <c r="H108" s="99"/>
      <c r="I108" s="100"/>
      <c r="J108" s="101">
        <f t="shared" si="23"/>
        <v>0</v>
      </c>
      <c r="K108" s="102"/>
      <c r="L108" s="103"/>
      <c r="M108" s="101">
        <f t="shared" si="24"/>
        <v>0</v>
      </c>
      <c r="N108" s="102"/>
      <c r="O108" s="103"/>
      <c r="P108" s="101">
        <f t="shared" si="25"/>
        <v>0</v>
      </c>
      <c r="Q108" s="102"/>
      <c r="R108" s="103"/>
      <c r="S108" s="101">
        <f t="shared" si="26"/>
        <v>0</v>
      </c>
      <c r="T108" s="102"/>
      <c r="U108" s="103"/>
      <c r="V108" s="213">
        <f t="shared" si="27"/>
        <v>0</v>
      </c>
      <c r="W108" s="218">
        <f t="shared" si="28"/>
        <v>0</v>
      </c>
      <c r="X108" s="105">
        <f t="shared" si="29"/>
        <v>0</v>
      </c>
      <c r="Y108" s="105">
        <f t="shared" si="30"/>
        <v>0</v>
      </c>
      <c r="Z108" s="106" t="e">
        <f t="shared" si="31"/>
        <v>#DIV/0!</v>
      </c>
      <c r="AA108" s="217"/>
      <c r="AB108" s="108"/>
      <c r="AC108" s="108"/>
      <c r="AD108" s="108"/>
      <c r="AE108" s="108"/>
      <c r="AF108" s="108"/>
      <c r="AG108" s="108"/>
    </row>
    <row r="109" spans="1:33" ht="28.05" customHeight="1" x14ac:dyDescent="0.3">
      <c r="A109" s="96" t="s">
        <v>88</v>
      </c>
      <c r="B109" s="97" t="s">
        <v>32</v>
      </c>
      <c r="C109" s="16" t="s">
        <v>367</v>
      </c>
      <c r="D109" s="98" t="s">
        <v>111</v>
      </c>
      <c r="E109" s="99"/>
      <c r="F109" s="100"/>
      <c r="G109" s="101">
        <f t="shared" si="22"/>
        <v>0</v>
      </c>
      <c r="H109" s="102"/>
      <c r="I109" s="103"/>
      <c r="J109" s="101">
        <f t="shared" si="23"/>
        <v>0</v>
      </c>
      <c r="K109" s="102"/>
      <c r="L109" s="103"/>
      <c r="M109" s="101">
        <f t="shared" si="24"/>
        <v>0</v>
      </c>
      <c r="N109" s="102"/>
      <c r="O109" s="103"/>
      <c r="P109" s="101">
        <f t="shared" si="25"/>
        <v>0</v>
      </c>
      <c r="Q109" s="102"/>
      <c r="R109" s="103"/>
      <c r="S109" s="101">
        <f t="shared" si="26"/>
        <v>0</v>
      </c>
      <c r="T109" s="102"/>
      <c r="U109" s="103"/>
      <c r="V109" s="213">
        <f t="shared" si="27"/>
        <v>0</v>
      </c>
      <c r="W109" s="218">
        <f t="shared" si="28"/>
        <v>0</v>
      </c>
      <c r="X109" s="105">
        <f t="shared" si="29"/>
        <v>0</v>
      </c>
      <c r="Y109" s="105">
        <f t="shared" si="30"/>
        <v>0</v>
      </c>
      <c r="Z109" s="106" t="e">
        <f t="shared" si="31"/>
        <v>#DIV/0!</v>
      </c>
      <c r="AA109" s="185"/>
      <c r="AB109" s="108"/>
      <c r="AC109" s="108"/>
      <c r="AD109" s="108"/>
      <c r="AE109" s="108"/>
      <c r="AF109" s="108"/>
      <c r="AG109" s="108"/>
    </row>
    <row r="110" spans="1:33" ht="79.95" customHeight="1" x14ac:dyDescent="0.3">
      <c r="A110" s="96" t="s">
        <v>88</v>
      </c>
      <c r="B110" s="97" t="s">
        <v>33</v>
      </c>
      <c r="C110" s="25" t="s">
        <v>28</v>
      </c>
      <c r="D110" s="98" t="s">
        <v>111</v>
      </c>
      <c r="E110" s="99">
        <v>1</v>
      </c>
      <c r="F110" s="100">
        <v>3200</v>
      </c>
      <c r="G110" s="101">
        <f t="shared" si="22"/>
        <v>3200</v>
      </c>
      <c r="H110" s="99">
        <v>1</v>
      </c>
      <c r="I110" s="100">
        <v>3200</v>
      </c>
      <c r="J110" s="101">
        <f t="shared" si="23"/>
        <v>3200</v>
      </c>
      <c r="K110" s="102"/>
      <c r="L110" s="103"/>
      <c r="M110" s="101">
        <f t="shared" si="24"/>
        <v>0</v>
      </c>
      <c r="N110" s="102"/>
      <c r="O110" s="103"/>
      <c r="P110" s="101">
        <f t="shared" si="25"/>
        <v>0</v>
      </c>
      <c r="Q110" s="102"/>
      <c r="R110" s="103"/>
      <c r="S110" s="101">
        <f t="shared" si="26"/>
        <v>0</v>
      </c>
      <c r="T110" s="102"/>
      <c r="U110" s="103"/>
      <c r="V110" s="213">
        <f t="shared" si="27"/>
        <v>0</v>
      </c>
      <c r="W110" s="218">
        <f t="shared" si="28"/>
        <v>3200</v>
      </c>
      <c r="X110" s="105">
        <f t="shared" si="29"/>
        <v>3200</v>
      </c>
      <c r="Y110" s="105">
        <f t="shared" si="30"/>
        <v>0</v>
      </c>
      <c r="Z110" s="106">
        <f t="shared" si="31"/>
        <v>0</v>
      </c>
      <c r="AA110" s="21" t="s">
        <v>216</v>
      </c>
      <c r="AB110" s="108"/>
      <c r="AC110" s="108"/>
      <c r="AD110" s="108"/>
      <c r="AE110" s="108"/>
      <c r="AF110" s="108"/>
      <c r="AG110" s="108"/>
    </row>
    <row r="111" spans="1:33" ht="30" customHeight="1" x14ac:dyDescent="0.3">
      <c r="A111" s="96" t="s">
        <v>88</v>
      </c>
      <c r="B111" s="97" t="s">
        <v>217</v>
      </c>
      <c r="C111" s="167" t="s">
        <v>218</v>
      </c>
      <c r="D111" s="98" t="s">
        <v>111</v>
      </c>
      <c r="E111" s="102"/>
      <c r="F111" s="103"/>
      <c r="G111" s="101">
        <f t="shared" si="22"/>
        <v>0</v>
      </c>
      <c r="H111" s="102"/>
      <c r="I111" s="103"/>
      <c r="J111" s="101">
        <f t="shared" si="23"/>
        <v>0</v>
      </c>
      <c r="K111" s="102"/>
      <c r="L111" s="103"/>
      <c r="M111" s="101">
        <f t="shared" si="24"/>
        <v>0</v>
      </c>
      <c r="N111" s="102"/>
      <c r="O111" s="103"/>
      <c r="P111" s="101">
        <f t="shared" si="25"/>
        <v>0</v>
      </c>
      <c r="Q111" s="102"/>
      <c r="R111" s="103"/>
      <c r="S111" s="101">
        <f t="shared" si="26"/>
        <v>0</v>
      </c>
      <c r="T111" s="102"/>
      <c r="U111" s="103"/>
      <c r="V111" s="213">
        <f t="shared" si="27"/>
        <v>0</v>
      </c>
      <c r="W111" s="218">
        <f t="shared" si="28"/>
        <v>0</v>
      </c>
      <c r="X111" s="105">
        <f t="shared" si="29"/>
        <v>0</v>
      </c>
      <c r="Y111" s="105">
        <f t="shared" si="30"/>
        <v>0</v>
      </c>
      <c r="Z111" s="106" t="e">
        <f t="shared" si="31"/>
        <v>#DIV/0!</v>
      </c>
      <c r="AA111" s="124"/>
      <c r="AB111" s="108"/>
      <c r="AC111" s="108"/>
      <c r="AD111" s="108"/>
      <c r="AE111" s="108"/>
      <c r="AF111" s="108"/>
      <c r="AG111" s="108"/>
    </row>
    <row r="112" spans="1:33" ht="30" customHeight="1" x14ac:dyDescent="0.3">
      <c r="A112" s="109" t="s">
        <v>88</v>
      </c>
      <c r="B112" s="97" t="s">
        <v>219</v>
      </c>
      <c r="C112" s="142" t="s">
        <v>220</v>
      </c>
      <c r="D112" s="98" t="s">
        <v>111</v>
      </c>
      <c r="E112" s="114"/>
      <c r="F112" s="115"/>
      <c r="G112" s="101">
        <f t="shared" si="22"/>
        <v>0</v>
      </c>
      <c r="H112" s="114"/>
      <c r="I112" s="115"/>
      <c r="J112" s="101">
        <f t="shared" si="23"/>
        <v>0</v>
      </c>
      <c r="K112" s="102"/>
      <c r="L112" s="103"/>
      <c r="M112" s="101">
        <f t="shared" si="24"/>
        <v>0</v>
      </c>
      <c r="N112" s="102"/>
      <c r="O112" s="103"/>
      <c r="P112" s="101">
        <f t="shared" si="25"/>
        <v>0</v>
      </c>
      <c r="Q112" s="102"/>
      <c r="R112" s="103"/>
      <c r="S112" s="101">
        <f t="shared" si="26"/>
        <v>0</v>
      </c>
      <c r="T112" s="102"/>
      <c r="U112" s="103"/>
      <c r="V112" s="213">
        <f t="shared" si="27"/>
        <v>0</v>
      </c>
      <c r="W112" s="218">
        <f t="shared" si="28"/>
        <v>0</v>
      </c>
      <c r="X112" s="105">
        <f t="shared" si="29"/>
        <v>0</v>
      </c>
      <c r="Y112" s="105">
        <f t="shared" si="30"/>
        <v>0</v>
      </c>
      <c r="Z112" s="106" t="e">
        <f t="shared" si="31"/>
        <v>#DIV/0!</v>
      </c>
      <c r="AA112" s="143"/>
      <c r="AB112" s="108"/>
      <c r="AC112" s="108"/>
      <c r="AD112" s="108"/>
      <c r="AE112" s="108"/>
      <c r="AF112" s="108"/>
      <c r="AG112" s="108"/>
    </row>
    <row r="113" spans="1:33" ht="30" customHeight="1" x14ac:dyDescent="0.3">
      <c r="A113" s="109" t="s">
        <v>88</v>
      </c>
      <c r="B113" s="97" t="s">
        <v>221</v>
      </c>
      <c r="C113" s="142" t="s">
        <v>222</v>
      </c>
      <c r="D113" s="111" t="s">
        <v>111</v>
      </c>
      <c r="E113" s="102"/>
      <c r="F113" s="103"/>
      <c r="G113" s="101">
        <f t="shared" si="22"/>
        <v>0</v>
      </c>
      <c r="H113" s="102"/>
      <c r="I113" s="103"/>
      <c r="J113" s="101">
        <f t="shared" si="23"/>
        <v>0</v>
      </c>
      <c r="K113" s="102"/>
      <c r="L113" s="103"/>
      <c r="M113" s="101">
        <f t="shared" si="24"/>
        <v>0</v>
      </c>
      <c r="N113" s="102"/>
      <c r="O113" s="103"/>
      <c r="P113" s="101">
        <f t="shared" si="25"/>
        <v>0</v>
      </c>
      <c r="Q113" s="102"/>
      <c r="R113" s="103"/>
      <c r="S113" s="101">
        <f t="shared" si="26"/>
        <v>0</v>
      </c>
      <c r="T113" s="102"/>
      <c r="U113" s="103"/>
      <c r="V113" s="213">
        <f t="shared" si="27"/>
        <v>0</v>
      </c>
      <c r="W113" s="218">
        <f t="shared" si="28"/>
        <v>0</v>
      </c>
      <c r="X113" s="105">
        <f t="shared" si="29"/>
        <v>0</v>
      </c>
      <c r="Y113" s="105">
        <f t="shared" si="30"/>
        <v>0</v>
      </c>
      <c r="Z113" s="106" t="e">
        <f t="shared" si="31"/>
        <v>#DIV/0!</v>
      </c>
      <c r="AA113" s="124"/>
      <c r="AB113" s="108"/>
      <c r="AC113" s="108"/>
      <c r="AD113" s="108"/>
      <c r="AE113" s="108"/>
      <c r="AF113" s="108"/>
      <c r="AG113" s="108"/>
    </row>
    <row r="114" spans="1:33" ht="30" customHeight="1" thickBot="1" x14ac:dyDescent="0.35">
      <c r="A114" s="109" t="s">
        <v>88</v>
      </c>
      <c r="B114" s="97" t="s">
        <v>223</v>
      </c>
      <c r="C114" s="219" t="s">
        <v>368</v>
      </c>
      <c r="D114" s="111"/>
      <c r="E114" s="114"/>
      <c r="F114" s="115">
        <v>0.22</v>
      </c>
      <c r="G114" s="113">
        <f t="shared" si="22"/>
        <v>0</v>
      </c>
      <c r="H114" s="114"/>
      <c r="I114" s="115">
        <v>0.22</v>
      </c>
      <c r="J114" s="113">
        <f t="shared" si="23"/>
        <v>0</v>
      </c>
      <c r="K114" s="114"/>
      <c r="L114" s="115">
        <v>0.22</v>
      </c>
      <c r="M114" s="113">
        <f t="shared" si="24"/>
        <v>0</v>
      </c>
      <c r="N114" s="114"/>
      <c r="O114" s="115">
        <v>0.22</v>
      </c>
      <c r="P114" s="113">
        <f t="shared" si="25"/>
        <v>0</v>
      </c>
      <c r="Q114" s="114"/>
      <c r="R114" s="115">
        <v>0.22</v>
      </c>
      <c r="S114" s="113">
        <f t="shared" si="26"/>
        <v>0</v>
      </c>
      <c r="T114" s="114"/>
      <c r="U114" s="115">
        <v>0.22</v>
      </c>
      <c r="V114" s="220">
        <f t="shared" si="27"/>
        <v>0</v>
      </c>
      <c r="W114" s="221">
        <f t="shared" si="28"/>
        <v>0</v>
      </c>
      <c r="X114" s="222">
        <f t="shared" si="29"/>
        <v>0</v>
      </c>
      <c r="Y114" s="222">
        <f t="shared" si="30"/>
        <v>0</v>
      </c>
      <c r="Z114" s="223" t="e">
        <f t="shared" si="31"/>
        <v>#DIV/0!</v>
      </c>
      <c r="AA114" s="130"/>
      <c r="AB114" s="50"/>
      <c r="AC114" s="50"/>
      <c r="AD114" s="50"/>
      <c r="AE114" s="50"/>
      <c r="AF114" s="50"/>
      <c r="AG114" s="50"/>
    </row>
    <row r="115" spans="1:33" ht="30" customHeight="1" thickBot="1" x14ac:dyDescent="0.35">
      <c r="A115" s="146" t="s">
        <v>369</v>
      </c>
      <c r="B115" s="224"/>
      <c r="C115" s="148"/>
      <c r="D115" s="149"/>
      <c r="E115" s="153">
        <f>SUM(E104:E113)</f>
        <v>204</v>
      </c>
      <c r="F115" s="169"/>
      <c r="G115" s="152">
        <f>SUM(G104:G114)</f>
        <v>18900</v>
      </c>
      <c r="H115" s="153">
        <f>SUM(H104:H113)</f>
        <v>204</v>
      </c>
      <c r="I115" s="169"/>
      <c r="J115" s="152">
        <f>SUM(J104:J114)</f>
        <v>18900</v>
      </c>
      <c r="K115" s="170">
        <f>SUM(K104:K113)</f>
        <v>0</v>
      </c>
      <c r="L115" s="169"/>
      <c r="M115" s="152">
        <f>SUM(M104:M114)</f>
        <v>0</v>
      </c>
      <c r="N115" s="170">
        <f>SUM(N104:N113)</f>
        <v>0</v>
      </c>
      <c r="O115" s="169"/>
      <c r="P115" s="152">
        <f>SUM(P104:P114)</f>
        <v>0</v>
      </c>
      <c r="Q115" s="170">
        <f>SUM(Q104:Q113)</f>
        <v>0</v>
      </c>
      <c r="R115" s="169"/>
      <c r="S115" s="152">
        <f>SUM(S104:S114)</f>
        <v>0</v>
      </c>
      <c r="T115" s="170">
        <f>SUM(T104:T113)</f>
        <v>0</v>
      </c>
      <c r="U115" s="169"/>
      <c r="V115" s="154">
        <f>SUM(V104:V114)</f>
        <v>0</v>
      </c>
      <c r="W115" s="208">
        <f>SUM(W104:W114)</f>
        <v>18900</v>
      </c>
      <c r="X115" s="209">
        <f>SUM(X104:X114)</f>
        <v>18900</v>
      </c>
      <c r="Y115" s="209">
        <f t="shared" si="30"/>
        <v>0</v>
      </c>
      <c r="Z115" s="209">
        <f t="shared" si="31"/>
        <v>0</v>
      </c>
      <c r="AA115" s="210"/>
      <c r="AB115" s="50"/>
      <c r="AC115" s="50"/>
      <c r="AD115" s="50"/>
      <c r="AE115" s="50"/>
      <c r="AF115" s="50"/>
      <c r="AG115" s="50"/>
    </row>
    <row r="116" spans="1:33" ht="30" customHeight="1" thickBot="1" x14ac:dyDescent="0.35">
      <c r="A116" s="158" t="s">
        <v>86</v>
      </c>
      <c r="B116" s="192">
        <v>8</v>
      </c>
      <c r="C116" s="225" t="s">
        <v>224</v>
      </c>
      <c r="D116" s="161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211"/>
      <c r="X116" s="211"/>
      <c r="Y116" s="162"/>
      <c r="Z116" s="211"/>
      <c r="AA116" s="212"/>
      <c r="AB116" s="95"/>
      <c r="AC116" s="95"/>
      <c r="AD116" s="95"/>
      <c r="AE116" s="95"/>
      <c r="AF116" s="95"/>
      <c r="AG116" s="95"/>
    </row>
    <row r="117" spans="1:33" ht="30" customHeight="1" x14ac:dyDescent="0.3">
      <c r="A117" s="96" t="s">
        <v>88</v>
      </c>
      <c r="B117" s="97" t="s">
        <v>225</v>
      </c>
      <c r="C117" s="167" t="s">
        <v>226</v>
      </c>
      <c r="D117" s="98" t="s">
        <v>227</v>
      </c>
      <c r="E117" s="102"/>
      <c r="F117" s="103"/>
      <c r="G117" s="101">
        <f t="shared" ref="G117:G122" si="32">E117*F117</f>
        <v>0</v>
      </c>
      <c r="H117" s="102"/>
      <c r="I117" s="103"/>
      <c r="J117" s="101">
        <f t="shared" ref="J117:J122" si="33">H117*I117</f>
        <v>0</v>
      </c>
      <c r="K117" s="102"/>
      <c r="L117" s="103"/>
      <c r="M117" s="101">
        <f t="shared" ref="M117:M122" si="34">K117*L117</f>
        <v>0</v>
      </c>
      <c r="N117" s="102"/>
      <c r="O117" s="103"/>
      <c r="P117" s="101">
        <f t="shared" ref="P117:P122" si="35">N117*O117</f>
        <v>0</v>
      </c>
      <c r="Q117" s="102"/>
      <c r="R117" s="103"/>
      <c r="S117" s="101">
        <f t="shared" ref="S117:S122" si="36">Q117*R117</f>
        <v>0</v>
      </c>
      <c r="T117" s="102"/>
      <c r="U117" s="103"/>
      <c r="V117" s="213">
        <f t="shared" ref="V117:V122" si="37">T117*U117</f>
        <v>0</v>
      </c>
      <c r="W117" s="214">
        <f t="shared" ref="W117:W122" si="38">G117+M117+S117</f>
        <v>0</v>
      </c>
      <c r="X117" s="215">
        <f t="shared" ref="X117:X122" si="39">J117+P117+V117</f>
        <v>0</v>
      </c>
      <c r="Y117" s="215">
        <f t="shared" ref="Y117:Y123" si="40">W117-X117</f>
        <v>0</v>
      </c>
      <c r="Z117" s="216" t="e">
        <f t="shared" ref="Z117:Z123" si="41">Y117/W117</f>
        <v>#DIV/0!</v>
      </c>
      <c r="AA117" s="226"/>
      <c r="AB117" s="108"/>
      <c r="AC117" s="108"/>
      <c r="AD117" s="108"/>
      <c r="AE117" s="108"/>
      <c r="AF117" s="108"/>
      <c r="AG117" s="108"/>
    </row>
    <row r="118" spans="1:33" ht="30" customHeight="1" x14ac:dyDescent="0.3">
      <c r="A118" s="96" t="s">
        <v>88</v>
      </c>
      <c r="B118" s="97" t="s">
        <v>228</v>
      </c>
      <c r="C118" s="167" t="s">
        <v>229</v>
      </c>
      <c r="D118" s="98" t="s">
        <v>227</v>
      </c>
      <c r="E118" s="102"/>
      <c r="F118" s="103"/>
      <c r="G118" s="101">
        <f t="shared" si="32"/>
        <v>0</v>
      </c>
      <c r="H118" s="102"/>
      <c r="I118" s="103"/>
      <c r="J118" s="101">
        <f t="shared" si="33"/>
        <v>0</v>
      </c>
      <c r="K118" s="102"/>
      <c r="L118" s="103"/>
      <c r="M118" s="101">
        <f t="shared" si="34"/>
        <v>0</v>
      </c>
      <c r="N118" s="102"/>
      <c r="O118" s="103"/>
      <c r="P118" s="101">
        <f t="shared" si="35"/>
        <v>0</v>
      </c>
      <c r="Q118" s="102"/>
      <c r="R118" s="103"/>
      <c r="S118" s="101">
        <f t="shared" si="36"/>
        <v>0</v>
      </c>
      <c r="T118" s="102"/>
      <c r="U118" s="103"/>
      <c r="V118" s="213">
        <f t="shared" si="37"/>
        <v>0</v>
      </c>
      <c r="W118" s="218">
        <f t="shared" si="38"/>
        <v>0</v>
      </c>
      <c r="X118" s="105">
        <f t="shared" si="39"/>
        <v>0</v>
      </c>
      <c r="Y118" s="105">
        <f t="shared" si="40"/>
        <v>0</v>
      </c>
      <c r="Z118" s="106" t="e">
        <f t="shared" si="41"/>
        <v>#DIV/0!</v>
      </c>
      <c r="AA118" s="124"/>
      <c r="AB118" s="108"/>
      <c r="AC118" s="108"/>
      <c r="AD118" s="108"/>
      <c r="AE118" s="108"/>
      <c r="AF118" s="108"/>
      <c r="AG118" s="108"/>
    </row>
    <row r="119" spans="1:33" ht="30" customHeight="1" x14ac:dyDescent="0.3">
      <c r="A119" s="96" t="s">
        <v>88</v>
      </c>
      <c r="B119" s="97" t="s">
        <v>230</v>
      </c>
      <c r="C119" s="167" t="s">
        <v>231</v>
      </c>
      <c r="D119" s="98" t="s">
        <v>232</v>
      </c>
      <c r="E119" s="99"/>
      <c r="F119" s="100"/>
      <c r="G119" s="101">
        <f t="shared" si="32"/>
        <v>0</v>
      </c>
      <c r="H119" s="99"/>
      <c r="I119" s="100"/>
      <c r="J119" s="101">
        <f t="shared" si="33"/>
        <v>0</v>
      </c>
      <c r="K119" s="102"/>
      <c r="L119" s="103"/>
      <c r="M119" s="101">
        <f t="shared" si="34"/>
        <v>0</v>
      </c>
      <c r="N119" s="102"/>
      <c r="O119" s="103"/>
      <c r="P119" s="101">
        <f t="shared" si="35"/>
        <v>0</v>
      </c>
      <c r="Q119" s="102"/>
      <c r="R119" s="103"/>
      <c r="S119" s="101">
        <f t="shared" si="36"/>
        <v>0</v>
      </c>
      <c r="T119" s="102"/>
      <c r="U119" s="103"/>
      <c r="V119" s="213">
        <f t="shared" si="37"/>
        <v>0</v>
      </c>
      <c r="W119" s="227">
        <f t="shared" si="38"/>
        <v>0</v>
      </c>
      <c r="X119" s="105">
        <f t="shared" si="39"/>
        <v>0</v>
      </c>
      <c r="Y119" s="105">
        <f t="shared" si="40"/>
        <v>0</v>
      </c>
      <c r="Z119" s="106" t="e">
        <f t="shared" si="41"/>
        <v>#DIV/0!</v>
      </c>
      <c r="AA119" s="124"/>
      <c r="AB119" s="108"/>
      <c r="AC119" s="108"/>
      <c r="AD119" s="108"/>
      <c r="AE119" s="108"/>
      <c r="AF119" s="108"/>
      <c r="AG119" s="108"/>
    </row>
    <row r="120" spans="1:33" ht="30" customHeight="1" x14ac:dyDescent="0.3">
      <c r="A120" s="96" t="s">
        <v>88</v>
      </c>
      <c r="B120" s="97" t="s">
        <v>233</v>
      </c>
      <c r="C120" s="167" t="s">
        <v>234</v>
      </c>
      <c r="D120" s="98" t="s">
        <v>232</v>
      </c>
      <c r="E120" s="102"/>
      <c r="F120" s="103"/>
      <c r="G120" s="101">
        <f t="shared" si="32"/>
        <v>0</v>
      </c>
      <c r="H120" s="102"/>
      <c r="I120" s="103"/>
      <c r="J120" s="101">
        <f t="shared" si="33"/>
        <v>0</v>
      </c>
      <c r="K120" s="99"/>
      <c r="L120" s="100"/>
      <c r="M120" s="101">
        <f t="shared" si="34"/>
        <v>0</v>
      </c>
      <c r="N120" s="99"/>
      <c r="O120" s="100"/>
      <c r="P120" s="101">
        <f t="shared" si="35"/>
        <v>0</v>
      </c>
      <c r="Q120" s="99"/>
      <c r="R120" s="100"/>
      <c r="S120" s="101">
        <f t="shared" si="36"/>
        <v>0</v>
      </c>
      <c r="T120" s="99"/>
      <c r="U120" s="100"/>
      <c r="V120" s="213">
        <f t="shared" si="37"/>
        <v>0</v>
      </c>
      <c r="W120" s="227">
        <f t="shared" si="38"/>
        <v>0</v>
      </c>
      <c r="X120" s="105">
        <f t="shared" si="39"/>
        <v>0</v>
      </c>
      <c r="Y120" s="105">
        <f t="shared" si="40"/>
        <v>0</v>
      </c>
      <c r="Z120" s="106" t="e">
        <f t="shared" si="41"/>
        <v>#DIV/0!</v>
      </c>
      <c r="AA120" s="124"/>
      <c r="AB120" s="108"/>
      <c r="AC120" s="108"/>
      <c r="AD120" s="108"/>
      <c r="AE120" s="108"/>
      <c r="AF120" s="108"/>
      <c r="AG120" s="108"/>
    </row>
    <row r="121" spans="1:33" ht="30" customHeight="1" x14ac:dyDescent="0.3">
      <c r="A121" s="96" t="s">
        <v>88</v>
      </c>
      <c r="B121" s="97" t="s">
        <v>235</v>
      </c>
      <c r="C121" s="167" t="s">
        <v>236</v>
      </c>
      <c r="D121" s="98" t="s">
        <v>232</v>
      </c>
      <c r="E121" s="102"/>
      <c r="F121" s="103"/>
      <c r="G121" s="101">
        <f t="shared" si="32"/>
        <v>0</v>
      </c>
      <c r="H121" s="102"/>
      <c r="I121" s="103"/>
      <c r="J121" s="101">
        <f t="shared" si="33"/>
        <v>0</v>
      </c>
      <c r="K121" s="102"/>
      <c r="L121" s="103"/>
      <c r="M121" s="101">
        <f t="shared" si="34"/>
        <v>0</v>
      </c>
      <c r="N121" s="102"/>
      <c r="O121" s="103"/>
      <c r="P121" s="101">
        <f t="shared" si="35"/>
        <v>0</v>
      </c>
      <c r="Q121" s="102"/>
      <c r="R121" s="103"/>
      <c r="S121" s="101">
        <f t="shared" si="36"/>
        <v>0</v>
      </c>
      <c r="T121" s="102"/>
      <c r="U121" s="103"/>
      <c r="V121" s="213">
        <f t="shared" si="37"/>
        <v>0</v>
      </c>
      <c r="W121" s="218">
        <f t="shared" si="38"/>
        <v>0</v>
      </c>
      <c r="X121" s="105">
        <f t="shared" si="39"/>
        <v>0</v>
      </c>
      <c r="Y121" s="105">
        <f t="shared" si="40"/>
        <v>0</v>
      </c>
      <c r="Z121" s="106" t="e">
        <f t="shared" si="41"/>
        <v>#DIV/0!</v>
      </c>
      <c r="AA121" s="124"/>
      <c r="AB121" s="108"/>
      <c r="AC121" s="108"/>
      <c r="AD121" s="108"/>
      <c r="AE121" s="108"/>
      <c r="AF121" s="108"/>
      <c r="AG121" s="108"/>
    </row>
    <row r="122" spans="1:33" ht="30" customHeight="1" thickBot="1" x14ac:dyDescent="0.35">
      <c r="A122" s="109" t="s">
        <v>88</v>
      </c>
      <c r="B122" s="133" t="s">
        <v>237</v>
      </c>
      <c r="C122" s="144" t="s">
        <v>370</v>
      </c>
      <c r="D122" s="111"/>
      <c r="E122" s="114"/>
      <c r="F122" s="115">
        <v>0.22</v>
      </c>
      <c r="G122" s="113">
        <f t="shared" si="32"/>
        <v>0</v>
      </c>
      <c r="H122" s="114"/>
      <c r="I122" s="115">
        <v>0.22</v>
      </c>
      <c r="J122" s="113">
        <f t="shared" si="33"/>
        <v>0</v>
      </c>
      <c r="K122" s="114"/>
      <c r="L122" s="115">
        <v>0.22</v>
      </c>
      <c r="M122" s="113">
        <f t="shared" si="34"/>
        <v>0</v>
      </c>
      <c r="N122" s="114"/>
      <c r="O122" s="115">
        <v>0.22</v>
      </c>
      <c r="P122" s="113">
        <f t="shared" si="35"/>
        <v>0</v>
      </c>
      <c r="Q122" s="114"/>
      <c r="R122" s="115">
        <v>0.22</v>
      </c>
      <c r="S122" s="113">
        <f t="shared" si="36"/>
        <v>0</v>
      </c>
      <c r="T122" s="114"/>
      <c r="U122" s="115">
        <v>0.22</v>
      </c>
      <c r="V122" s="220">
        <f t="shared" si="37"/>
        <v>0</v>
      </c>
      <c r="W122" s="221">
        <f t="shared" si="38"/>
        <v>0</v>
      </c>
      <c r="X122" s="222">
        <f t="shared" si="39"/>
        <v>0</v>
      </c>
      <c r="Y122" s="222">
        <f t="shared" si="40"/>
        <v>0</v>
      </c>
      <c r="Z122" s="223" t="e">
        <f t="shared" si="41"/>
        <v>#DIV/0!</v>
      </c>
      <c r="AA122" s="130"/>
      <c r="AB122" s="50"/>
      <c r="AC122" s="50"/>
      <c r="AD122" s="50"/>
      <c r="AE122" s="50"/>
      <c r="AF122" s="50"/>
      <c r="AG122" s="50"/>
    </row>
    <row r="123" spans="1:33" ht="30" customHeight="1" thickBot="1" x14ac:dyDescent="0.35">
      <c r="A123" s="146" t="s">
        <v>371</v>
      </c>
      <c r="B123" s="228"/>
      <c r="C123" s="148"/>
      <c r="D123" s="149"/>
      <c r="E123" s="153">
        <f>SUM(E117:E121)</f>
        <v>0</v>
      </c>
      <c r="F123" s="169"/>
      <c r="G123" s="153">
        <f>SUM(G117:G122)</f>
        <v>0</v>
      </c>
      <c r="H123" s="153">
        <f>SUM(H117:H121)</f>
        <v>0</v>
      </c>
      <c r="I123" s="169"/>
      <c r="J123" s="153">
        <f>SUM(J117:J122)</f>
        <v>0</v>
      </c>
      <c r="K123" s="153">
        <f>SUM(K117:K121)</f>
        <v>0</v>
      </c>
      <c r="L123" s="169"/>
      <c r="M123" s="153">
        <f>SUM(M117:M122)</f>
        <v>0</v>
      </c>
      <c r="N123" s="153">
        <f>SUM(N117:N121)</f>
        <v>0</v>
      </c>
      <c r="O123" s="169"/>
      <c r="P123" s="153">
        <f>SUM(P117:P122)</f>
        <v>0</v>
      </c>
      <c r="Q123" s="153">
        <f>SUM(Q117:Q121)</f>
        <v>0</v>
      </c>
      <c r="R123" s="169"/>
      <c r="S123" s="153">
        <f>SUM(S117:S122)</f>
        <v>0</v>
      </c>
      <c r="T123" s="153">
        <f>SUM(T117:T121)</f>
        <v>0</v>
      </c>
      <c r="U123" s="169"/>
      <c r="V123" s="229">
        <f>SUM(V117:V122)</f>
        <v>0</v>
      </c>
      <c r="W123" s="208">
        <f>SUM(W117:W122)</f>
        <v>0</v>
      </c>
      <c r="X123" s="209">
        <f>SUM(X117:X122)</f>
        <v>0</v>
      </c>
      <c r="Y123" s="209">
        <f t="shared" si="40"/>
        <v>0</v>
      </c>
      <c r="Z123" s="209" t="e">
        <f t="shared" si="41"/>
        <v>#DIV/0!</v>
      </c>
      <c r="AA123" s="210"/>
      <c r="AB123" s="50"/>
      <c r="AC123" s="50"/>
      <c r="AD123" s="50"/>
      <c r="AE123" s="50"/>
      <c r="AF123" s="50"/>
      <c r="AG123" s="50"/>
    </row>
    <row r="124" spans="1:33" ht="30" customHeight="1" thickBot="1" x14ac:dyDescent="0.35">
      <c r="A124" s="158" t="s">
        <v>86</v>
      </c>
      <c r="B124" s="159">
        <v>9</v>
      </c>
      <c r="C124" s="160" t="s">
        <v>238</v>
      </c>
      <c r="D124" s="161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230"/>
      <c r="X124" s="230"/>
      <c r="Y124" s="194"/>
      <c r="Z124" s="230"/>
      <c r="AA124" s="231"/>
      <c r="AB124" s="50"/>
      <c r="AC124" s="50"/>
      <c r="AD124" s="50"/>
      <c r="AE124" s="50"/>
      <c r="AF124" s="50"/>
      <c r="AG124" s="50"/>
    </row>
    <row r="125" spans="1:33" ht="139.19999999999999" customHeight="1" x14ac:dyDescent="0.3">
      <c r="A125" s="232" t="s">
        <v>88</v>
      </c>
      <c r="B125" s="233">
        <v>43839</v>
      </c>
      <c r="C125" s="234" t="s">
        <v>34</v>
      </c>
      <c r="D125" s="235" t="s">
        <v>131</v>
      </c>
      <c r="E125" s="236">
        <v>1</v>
      </c>
      <c r="F125" s="237">
        <v>5205</v>
      </c>
      <c r="G125" s="238">
        <f t="shared" ref="G125:G130" si="42">E125*F125</f>
        <v>5205</v>
      </c>
      <c r="H125" s="236">
        <v>1</v>
      </c>
      <c r="I125" s="237">
        <v>5205</v>
      </c>
      <c r="J125" s="238">
        <f t="shared" ref="J125:J130" si="43">H125*I125</f>
        <v>5205</v>
      </c>
      <c r="K125" s="239"/>
      <c r="L125" s="240"/>
      <c r="M125" s="238">
        <f t="shared" ref="M125:M130" si="44">K125*L125</f>
        <v>0</v>
      </c>
      <c r="N125" s="239"/>
      <c r="O125" s="240"/>
      <c r="P125" s="238">
        <f t="shared" ref="P125:P130" si="45">N125*O125</f>
        <v>0</v>
      </c>
      <c r="Q125" s="239"/>
      <c r="R125" s="240"/>
      <c r="S125" s="238">
        <f t="shared" ref="S125:S130" si="46">Q125*R125</f>
        <v>0</v>
      </c>
      <c r="T125" s="239"/>
      <c r="U125" s="240"/>
      <c r="V125" s="238">
        <f t="shared" ref="V125:V130" si="47">T125*U125</f>
        <v>0</v>
      </c>
      <c r="W125" s="215">
        <f t="shared" ref="W125:W130" si="48">G125+M125+S125</f>
        <v>5205</v>
      </c>
      <c r="X125" s="105">
        <f t="shared" ref="X125:X130" si="49">J125+P125+V125</f>
        <v>5205</v>
      </c>
      <c r="Y125" s="105">
        <f t="shared" ref="Y125:Y131" si="50">W125-X125</f>
        <v>0</v>
      </c>
      <c r="Z125" s="106">
        <f t="shared" ref="Z125:Z131" si="51">Y125/W125</f>
        <v>0</v>
      </c>
      <c r="AA125" s="29" t="s">
        <v>454</v>
      </c>
      <c r="AB125" s="107"/>
      <c r="AC125" s="108"/>
      <c r="AD125" s="108"/>
      <c r="AE125" s="108"/>
      <c r="AF125" s="108"/>
      <c r="AG125" s="108"/>
    </row>
    <row r="126" spans="1:33" ht="30" customHeight="1" x14ac:dyDescent="0.3">
      <c r="A126" s="96" t="s">
        <v>88</v>
      </c>
      <c r="B126" s="241">
        <v>43870</v>
      </c>
      <c r="C126" s="16" t="s">
        <v>239</v>
      </c>
      <c r="D126" s="242"/>
      <c r="E126" s="243"/>
      <c r="F126" s="100"/>
      <c r="G126" s="101">
        <f t="shared" si="42"/>
        <v>0</v>
      </c>
      <c r="H126" s="243"/>
      <c r="I126" s="100"/>
      <c r="J126" s="101">
        <f t="shared" si="43"/>
        <v>0</v>
      </c>
      <c r="K126" s="102"/>
      <c r="L126" s="103"/>
      <c r="M126" s="101">
        <f t="shared" si="44"/>
        <v>0</v>
      </c>
      <c r="N126" s="102"/>
      <c r="O126" s="103"/>
      <c r="P126" s="101">
        <f t="shared" si="45"/>
        <v>0</v>
      </c>
      <c r="Q126" s="102"/>
      <c r="R126" s="103"/>
      <c r="S126" s="101">
        <f t="shared" si="46"/>
        <v>0</v>
      </c>
      <c r="T126" s="102"/>
      <c r="U126" s="103"/>
      <c r="V126" s="101">
        <f t="shared" si="47"/>
        <v>0</v>
      </c>
      <c r="W126" s="104">
        <f t="shared" si="48"/>
        <v>0</v>
      </c>
      <c r="X126" s="105">
        <f t="shared" si="49"/>
        <v>0</v>
      </c>
      <c r="Y126" s="105">
        <f t="shared" si="50"/>
        <v>0</v>
      </c>
      <c r="Z126" s="106" t="e">
        <f t="shared" si="51"/>
        <v>#DIV/0!</v>
      </c>
      <c r="AA126" s="124"/>
      <c r="AB126" s="108"/>
      <c r="AC126" s="108"/>
      <c r="AD126" s="108"/>
      <c r="AE126" s="108"/>
      <c r="AF126" s="108"/>
      <c r="AG126" s="108"/>
    </row>
    <row r="127" spans="1:33" ht="147" customHeight="1" x14ac:dyDescent="0.3">
      <c r="A127" s="96" t="s">
        <v>88</v>
      </c>
      <c r="B127" s="241">
        <v>43899</v>
      </c>
      <c r="C127" s="25" t="s">
        <v>240</v>
      </c>
      <c r="D127" s="244" t="s">
        <v>131</v>
      </c>
      <c r="E127" s="243">
        <v>6</v>
      </c>
      <c r="F127" s="100">
        <v>3000</v>
      </c>
      <c r="G127" s="101">
        <f t="shared" si="42"/>
        <v>18000</v>
      </c>
      <c r="H127" s="243">
        <v>4</v>
      </c>
      <c r="I127" s="100">
        <v>3000</v>
      </c>
      <c r="J127" s="101">
        <f t="shared" si="43"/>
        <v>12000</v>
      </c>
      <c r="K127" s="102"/>
      <c r="L127" s="103"/>
      <c r="M127" s="101">
        <f t="shared" si="44"/>
        <v>0</v>
      </c>
      <c r="N127" s="102"/>
      <c r="O127" s="103"/>
      <c r="P127" s="101">
        <f t="shared" si="45"/>
        <v>0</v>
      </c>
      <c r="Q127" s="102"/>
      <c r="R127" s="103"/>
      <c r="S127" s="101">
        <f t="shared" si="46"/>
        <v>0</v>
      </c>
      <c r="T127" s="102"/>
      <c r="U127" s="103"/>
      <c r="V127" s="101">
        <f t="shared" si="47"/>
        <v>0</v>
      </c>
      <c r="W127" s="104">
        <f t="shared" si="48"/>
        <v>18000</v>
      </c>
      <c r="X127" s="105">
        <f t="shared" si="49"/>
        <v>12000</v>
      </c>
      <c r="Y127" s="105">
        <f t="shared" si="50"/>
        <v>6000</v>
      </c>
      <c r="Z127" s="106">
        <f t="shared" si="51"/>
        <v>0.33333333333333331</v>
      </c>
      <c r="AA127" s="21" t="s">
        <v>455</v>
      </c>
      <c r="AB127" s="108"/>
      <c r="AC127" s="108"/>
      <c r="AD127" s="108"/>
      <c r="AE127" s="108"/>
      <c r="AF127" s="108"/>
      <c r="AG127" s="108"/>
    </row>
    <row r="128" spans="1:33" ht="30" customHeight="1" x14ac:dyDescent="0.3">
      <c r="A128" s="96" t="s">
        <v>88</v>
      </c>
      <c r="B128" s="241">
        <v>43930</v>
      </c>
      <c r="C128" s="16" t="s">
        <v>241</v>
      </c>
      <c r="D128" s="242"/>
      <c r="E128" s="243"/>
      <c r="F128" s="100"/>
      <c r="G128" s="101">
        <f t="shared" si="42"/>
        <v>0</v>
      </c>
      <c r="H128" s="243"/>
      <c r="I128" s="100"/>
      <c r="J128" s="101">
        <f t="shared" si="43"/>
        <v>0</v>
      </c>
      <c r="K128" s="102"/>
      <c r="L128" s="103"/>
      <c r="M128" s="101">
        <f t="shared" si="44"/>
        <v>0</v>
      </c>
      <c r="N128" s="102"/>
      <c r="O128" s="103"/>
      <c r="P128" s="101">
        <f t="shared" si="45"/>
        <v>0</v>
      </c>
      <c r="Q128" s="102"/>
      <c r="R128" s="103"/>
      <c r="S128" s="101">
        <f t="shared" si="46"/>
        <v>0</v>
      </c>
      <c r="T128" s="102"/>
      <c r="U128" s="103"/>
      <c r="V128" s="101">
        <f t="shared" si="47"/>
        <v>0</v>
      </c>
      <c r="W128" s="104">
        <f t="shared" si="48"/>
        <v>0</v>
      </c>
      <c r="X128" s="105">
        <f t="shared" si="49"/>
        <v>0</v>
      </c>
      <c r="Y128" s="105">
        <f t="shared" si="50"/>
        <v>0</v>
      </c>
      <c r="Z128" s="106" t="e">
        <f t="shared" si="51"/>
        <v>#DIV/0!</v>
      </c>
      <c r="AA128" s="124"/>
      <c r="AB128" s="108"/>
      <c r="AC128" s="108"/>
      <c r="AD128" s="108"/>
      <c r="AE128" s="108"/>
      <c r="AF128" s="108"/>
      <c r="AG128" s="108"/>
    </row>
    <row r="129" spans="1:33" ht="29.55" customHeight="1" x14ac:dyDescent="0.3">
      <c r="A129" s="109" t="s">
        <v>88</v>
      </c>
      <c r="B129" s="241">
        <v>43960</v>
      </c>
      <c r="C129" s="144" t="s">
        <v>372</v>
      </c>
      <c r="D129" s="245" t="s">
        <v>90</v>
      </c>
      <c r="E129" s="246"/>
      <c r="F129" s="112"/>
      <c r="G129" s="113">
        <f t="shared" si="42"/>
        <v>0</v>
      </c>
      <c r="H129" s="246"/>
      <c r="I129" s="112"/>
      <c r="J129" s="113">
        <f t="shared" si="43"/>
        <v>0</v>
      </c>
      <c r="K129" s="114"/>
      <c r="L129" s="115"/>
      <c r="M129" s="113">
        <f t="shared" si="44"/>
        <v>0</v>
      </c>
      <c r="N129" s="114"/>
      <c r="O129" s="115"/>
      <c r="P129" s="113">
        <f t="shared" si="45"/>
        <v>0</v>
      </c>
      <c r="Q129" s="114"/>
      <c r="R129" s="115"/>
      <c r="S129" s="113">
        <f t="shared" si="46"/>
        <v>0</v>
      </c>
      <c r="T129" s="114"/>
      <c r="U129" s="115"/>
      <c r="V129" s="113">
        <f t="shared" si="47"/>
        <v>0</v>
      </c>
      <c r="W129" s="116">
        <f t="shared" si="48"/>
        <v>0</v>
      </c>
      <c r="X129" s="105">
        <f t="shared" si="49"/>
        <v>0</v>
      </c>
      <c r="Y129" s="105">
        <f t="shared" si="50"/>
        <v>0</v>
      </c>
      <c r="Z129" s="106" t="e">
        <f t="shared" si="51"/>
        <v>#DIV/0!</v>
      </c>
      <c r="AA129" s="247"/>
      <c r="AB129" s="108"/>
      <c r="AC129" s="108"/>
      <c r="AD129" s="108"/>
      <c r="AE129" s="108"/>
      <c r="AF129" s="108"/>
      <c r="AG129" s="108"/>
    </row>
    <row r="130" spans="1:33" ht="30" customHeight="1" thickBot="1" x14ac:dyDescent="0.35">
      <c r="A130" s="109" t="s">
        <v>88</v>
      </c>
      <c r="B130" s="241">
        <v>43991</v>
      </c>
      <c r="C130" s="219" t="s">
        <v>373</v>
      </c>
      <c r="D130" s="126"/>
      <c r="E130" s="114"/>
      <c r="F130" s="115">
        <v>0.22</v>
      </c>
      <c r="G130" s="113">
        <f t="shared" si="42"/>
        <v>0</v>
      </c>
      <c r="H130" s="114"/>
      <c r="I130" s="115">
        <v>0.22</v>
      </c>
      <c r="J130" s="113">
        <f t="shared" si="43"/>
        <v>0</v>
      </c>
      <c r="K130" s="114"/>
      <c r="L130" s="115">
        <v>0.22</v>
      </c>
      <c r="M130" s="113">
        <f t="shared" si="44"/>
        <v>0</v>
      </c>
      <c r="N130" s="114"/>
      <c r="O130" s="115">
        <v>0.22</v>
      </c>
      <c r="P130" s="113">
        <f t="shared" si="45"/>
        <v>0</v>
      </c>
      <c r="Q130" s="114"/>
      <c r="R130" s="115">
        <v>0.22</v>
      </c>
      <c r="S130" s="113">
        <f t="shared" si="46"/>
        <v>0</v>
      </c>
      <c r="T130" s="114"/>
      <c r="U130" s="115">
        <v>0.22</v>
      </c>
      <c r="V130" s="113">
        <f t="shared" si="47"/>
        <v>0</v>
      </c>
      <c r="W130" s="116">
        <f t="shared" si="48"/>
        <v>0</v>
      </c>
      <c r="X130" s="145">
        <f t="shared" si="49"/>
        <v>0</v>
      </c>
      <c r="Y130" s="145">
        <f t="shared" si="50"/>
        <v>0</v>
      </c>
      <c r="Z130" s="207" t="e">
        <f t="shared" si="51"/>
        <v>#DIV/0!</v>
      </c>
      <c r="AA130" s="143"/>
      <c r="AB130" s="50"/>
      <c r="AC130" s="50"/>
      <c r="AD130" s="50"/>
      <c r="AE130" s="50"/>
      <c r="AF130" s="50"/>
      <c r="AG130" s="50"/>
    </row>
    <row r="131" spans="1:33" ht="30" customHeight="1" thickBot="1" x14ac:dyDescent="0.35">
      <c r="A131" s="146" t="s">
        <v>374</v>
      </c>
      <c r="B131" s="147"/>
      <c r="C131" s="148"/>
      <c r="D131" s="149"/>
      <c r="E131" s="153">
        <f>SUM(E125:E129)</f>
        <v>7</v>
      </c>
      <c r="F131" s="169"/>
      <c r="G131" s="152">
        <f>SUM(G125:G130)</f>
        <v>23205</v>
      </c>
      <c r="H131" s="153">
        <f>SUM(H125:H129)</f>
        <v>5</v>
      </c>
      <c r="I131" s="169"/>
      <c r="J131" s="152">
        <f>SUM(J125:J130)</f>
        <v>17205</v>
      </c>
      <c r="K131" s="170">
        <f>SUM(K125:K129)</f>
        <v>0</v>
      </c>
      <c r="L131" s="169"/>
      <c r="M131" s="152">
        <f>SUM(M125:M130)</f>
        <v>0</v>
      </c>
      <c r="N131" s="170">
        <f>SUM(N125:N129)</f>
        <v>0</v>
      </c>
      <c r="O131" s="169"/>
      <c r="P131" s="152">
        <f>SUM(P125:P130)</f>
        <v>0</v>
      </c>
      <c r="Q131" s="170">
        <f>SUM(Q125:Q129)</f>
        <v>0</v>
      </c>
      <c r="R131" s="169"/>
      <c r="S131" s="152">
        <f>SUM(S125:S130)</f>
        <v>0</v>
      </c>
      <c r="T131" s="170">
        <f>SUM(T125:T129)</f>
        <v>0</v>
      </c>
      <c r="U131" s="169"/>
      <c r="V131" s="154">
        <f>SUM(V125:V130)</f>
        <v>0</v>
      </c>
      <c r="W131" s="208">
        <f>SUM(W125:W130)</f>
        <v>23205</v>
      </c>
      <c r="X131" s="209">
        <f>SUM(X125:X130)</f>
        <v>17205</v>
      </c>
      <c r="Y131" s="209">
        <f t="shared" si="50"/>
        <v>6000</v>
      </c>
      <c r="Z131" s="209">
        <f t="shared" si="51"/>
        <v>0.25856496444731741</v>
      </c>
      <c r="AA131" s="210"/>
      <c r="AB131" s="50"/>
      <c r="AC131" s="50"/>
      <c r="AD131" s="50"/>
      <c r="AE131" s="50"/>
      <c r="AF131" s="50"/>
      <c r="AG131" s="50"/>
    </row>
    <row r="132" spans="1:33" ht="30" customHeight="1" thickBot="1" x14ac:dyDescent="0.35">
      <c r="A132" s="158" t="s">
        <v>86</v>
      </c>
      <c r="B132" s="192">
        <v>10</v>
      </c>
      <c r="C132" s="225" t="s">
        <v>375</v>
      </c>
      <c r="D132" s="161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211"/>
      <c r="X132" s="211"/>
      <c r="Y132" s="162"/>
      <c r="Z132" s="211"/>
      <c r="AA132" s="212"/>
      <c r="AB132" s="50"/>
      <c r="AC132" s="50"/>
      <c r="AD132" s="50"/>
      <c r="AE132" s="50"/>
      <c r="AF132" s="50"/>
      <c r="AG132" s="50"/>
    </row>
    <row r="133" spans="1:33" ht="30" customHeight="1" x14ac:dyDescent="0.3">
      <c r="A133" s="96" t="s">
        <v>88</v>
      </c>
      <c r="B133" s="241">
        <v>43840</v>
      </c>
      <c r="C133" s="248" t="s">
        <v>242</v>
      </c>
      <c r="D133" s="249"/>
      <c r="E133" s="250"/>
      <c r="F133" s="139"/>
      <c r="G133" s="140">
        <f>E133*F133</f>
        <v>0</v>
      </c>
      <c r="H133" s="250"/>
      <c r="I133" s="139"/>
      <c r="J133" s="140">
        <f>H133*I133</f>
        <v>0</v>
      </c>
      <c r="K133" s="138"/>
      <c r="L133" s="139"/>
      <c r="M133" s="140">
        <f>K133*L133</f>
        <v>0</v>
      </c>
      <c r="N133" s="138"/>
      <c r="O133" s="139"/>
      <c r="P133" s="140">
        <f>N133*O133</f>
        <v>0</v>
      </c>
      <c r="Q133" s="138"/>
      <c r="R133" s="139"/>
      <c r="S133" s="140">
        <f>Q133*R133</f>
        <v>0</v>
      </c>
      <c r="T133" s="138"/>
      <c r="U133" s="139"/>
      <c r="V133" s="251">
        <f>T133*U133</f>
        <v>0</v>
      </c>
      <c r="W133" s="252">
        <f>G133+M133+S133</f>
        <v>0</v>
      </c>
      <c r="X133" s="215">
        <f>J133+P133+V133</f>
        <v>0</v>
      </c>
      <c r="Y133" s="215">
        <f t="shared" ref="Y133:Y138" si="52">W133-X133</f>
        <v>0</v>
      </c>
      <c r="Z133" s="216" t="e">
        <f t="shared" ref="Z133:Z138" si="53">Y133/W133</f>
        <v>#DIV/0!</v>
      </c>
      <c r="AA133" s="253"/>
      <c r="AB133" s="108"/>
      <c r="AC133" s="108"/>
      <c r="AD133" s="108"/>
      <c r="AE133" s="108"/>
      <c r="AF133" s="108"/>
      <c r="AG133" s="108"/>
    </row>
    <row r="134" spans="1:33" ht="30" customHeight="1" x14ac:dyDescent="0.3">
      <c r="A134" s="96" t="s">
        <v>88</v>
      </c>
      <c r="B134" s="241">
        <v>43871</v>
      </c>
      <c r="C134" s="248" t="s">
        <v>242</v>
      </c>
      <c r="D134" s="242"/>
      <c r="E134" s="254"/>
      <c r="F134" s="103"/>
      <c r="G134" s="101">
        <f>E134*F134</f>
        <v>0</v>
      </c>
      <c r="H134" s="254"/>
      <c r="I134" s="103"/>
      <c r="J134" s="101">
        <f>H134*I134</f>
        <v>0</v>
      </c>
      <c r="K134" s="102"/>
      <c r="L134" s="103"/>
      <c r="M134" s="101">
        <f>K134*L134</f>
        <v>0</v>
      </c>
      <c r="N134" s="102"/>
      <c r="O134" s="103"/>
      <c r="P134" s="101">
        <f>N134*O134</f>
        <v>0</v>
      </c>
      <c r="Q134" s="102"/>
      <c r="R134" s="103"/>
      <c r="S134" s="101">
        <f>Q134*R134</f>
        <v>0</v>
      </c>
      <c r="T134" s="102"/>
      <c r="U134" s="103"/>
      <c r="V134" s="213">
        <f>T134*U134</f>
        <v>0</v>
      </c>
      <c r="W134" s="218">
        <f>G134+M134+S134</f>
        <v>0</v>
      </c>
      <c r="X134" s="105">
        <f>J134+P134+V134</f>
        <v>0</v>
      </c>
      <c r="Y134" s="105">
        <f t="shared" si="52"/>
        <v>0</v>
      </c>
      <c r="Z134" s="106" t="e">
        <f t="shared" si="53"/>
        <v>#DIV/0!</v>
      </c>
      <c r="AA134" s="124"/>
      <c r="AB134" s="108"/>
      <c r="AC134" s="108"/>
      <c r="AD134" s="108"/>
      <c r="AE134" s="108"/>
      <c r="AF134" s="108"/>
      <c r="AG134" s="108"/>
    </row>
    <row r="135" spans="1:33" ht="30" customHeight="1" x14ac:dyDescent="0.3">
      <c r="A135" s="96" t="s">
        <v>88</v>
      </c>
      <c r="B135" s="241">
        <v>43900</v>
      </c>
      <c r="C135" s="248" t="s">
        <v>242</v>
      </c>
      <c r="D135" s="242"/>
      <c r="E135" s="254"/>
      <c r="F135" s="103"/>
      <c r="G135" s="101">
        <f>E135*F135</f>
        <v>0</v>
      </c>
      <c r="H135" s="254"/>
      <c r="I135" s="103"/>
      <c r="J135" s="101">
        <f>H135*I135</f>
        <v>0</v>
      </c>
      <c r="K135" s="102"/>
      <c r="L135" s="103"/>
      <c r="M135" s="101">
        <f>K135*L135</f>
        <v>0</v>
      </c>
      <c r="N135" s="102"/>
      <c r="O135" s="103"/>
      <c r="P135" s="101">
        <f>N135*O135</f>
        <v>0</v>
      </c>
      <c r="Q135" s="102"/>
      <c r="R135" s="103"/>
      <c r="S135" s="101">
        <f>Q135*R135</f>
        <v>0</v>
      </c>
      <c r="T135" s="102"/>
      <c r="U135" s="103"/>
      <c r="V135" s="213">
        <f>T135*U135</f>
        <v>0</v>
      </c>
      <c r="W135" s="218">
        <f>G135+M135+S135</f>
        <v>0</v>
      </c>
      <c r="X135" s="105">
        <f>J135+P135+V135</f>
        <v>0</v>
      </c>
      <c r="Y135" s="105">
        <f t="shared" si="52"/>
        <v>0</v>
      </c>
      <c r="Z135" s="106" t="e">
        <f t="shared" si="53"/>
        <v>#DIV/0!</v>
      </c>
      <c r="AA135" s="124"/>
      <c r="AB135" s="108"/>
      <c r="AC135" s="108"/>
      <c r="AD135" s="108"/>
      <c r="AE135" s="108"/>
      <c r="AF135" s="108"/>
      <c r="AG135" s="108"/>
    </row>
    <row r="136" spans="1:33" ht="30" customHeight="1" x14ac:dyDescent="0.3">
      <c r="A136" s="109" t="s">
        <v>88</v>
      </c>
      <c r="B136" s="255">
        <v>43931</v>
      </c>
      <c r="C136" s="142" t="s">
        <v>243</v>
      </c>
      <c r="D136" s="245" t="s">
        <v>90</v>
      </c>
      <c r="E136" s="256"/>
      <c r="F136" s="115"/>
      <c r="G136" s="101">
        <f>E136*F136</f>
        <v>0</v>
      </c>
      <c r="H136" s="256"/>
      <c r="I136" s="115"/>
      <c r="J136" s="101">
        <f>H136*I136</f>
        <v>0</v>
      </c>
      <c r="K136" s="114"/>
      <c r="L136" s="115"/>
      <c r="M136" s="113">
        <f>K136*L136</f>
        <v>0</v>
      </c>
      <c r="N136" s="114"/>
      <c r="O136" s="115"/>
      <c r="P136" s="113">
        <f>N136*O136</f>
        <v>0</v>
      </c>
      <c r="Q136" s="114"/>
      <c r="R136" s="115"/>
      <c r="S136" s="113">
        <f>Q136*R136</f>
        <v>0</v>
      </c>
      <c r="T136" s="114"/>
      <c r="U136" s="115"/>
      <c r="V136" s="220">
        <f>T136*U136</f>
        <v>0</v>
      </c>
      <c r="W136" s="257">
        <f>G136+M136+S136</f>
        <v>0</v>
      </c>
      <c r="X136" s="105">
        <f>J136+P136+V136</f>
        <v>0</v>
      </c>
      <c r="Y136" s="105">
        <f t="shared" si="52"/>
        <v>0</v>
      </c>
      <c r="Z136" s="106" t="e">
        <f t="shared" si="53"/>
        <v>#DIV/0!</v>
      </c>
      <c r="AA136" s="204"/>
      <c r="AB136" s="108"/>
      <c r="AC136" s="108"/>
      <c r="AD136" s="108"/>
      <c r="AE136" s="108"/>
      <c r="AF136" s="108"/>
      <c r="AG136" s="108"/>
    </row>
    <row r="137" spans="1:33" ht="30" customHeight="1" thickBot="1" x14ac:dyDescent="0.35">
      <c r="A137" s="109" t="s">
        <v>88</v>
      </c>
      <c r="B137" s="258">
        <v>43961</v>
      </c>
      <c r="C137" s="219" t="s">
        <v>376</v>
      </c>
      <c r="D137" s="259"/>
      <c r="E137" s="114"/>
      <c r="F137" s="115">
        <v>0.22</v>
      </c>
      <c r="G137" s="113">
        <f>E137*F137</f>
        <v>0</v>
      </c>
      <c r="H137" s="114"/>
      <c r="I137" s="115">
        <v>0.22</v>
      </c>
      <c r="J137" s="113">
        <f>H137*I137</f>
        <v>0</v>
      </c>
      <c r="K137" s="114"/>
      <c r="L137" s="115">
        <v>0.22</v>
      </c>
      <c r="M137" s="113">
        <f>K137*L137</f>
        <v>0</v>
      </c>
      <c r="N137" s="114"/>
      <c r="O137" s="115">
        <v>0.22</v>
      </c>
      <c r="P137" s="113">
        <f>N137*O137</f>
        <v>0</v>
      </c>
      <c r="Q137" s="114"/>
      <c r="R137" s="115">
        <v>0.22</v>
      </c>
      <c r="S137" s="113">
        <f>Q137*R137</f>
        <v>0</v>
      </c>
      <c r="T137" s="114"/>
      <c r="U137" s="115">
        <v>0.22</v>
      </c>
      <c r="V137" s="220">
        <f>T137*U137</f>
        <v>0</v>
      </c>
      <c r="W137" s="221">
        <f>G137+M137+S137</f>
        <v>0</v>
      </c>
      <c r="X137" s="222">
        <f>J137+P137+V137</f>
        <v>0</v>
      </c>
      <c r="Y137" s="222">
        <f t="shared" si="52"/>
        <v>0</v>
      </c>
      <c r="Z137" s="223" t="e">
        <f t="shared" si="53"/>
        <v>#DIV/0!</v>
      </c>
      <c r="AA137" s="260"/>
      <c r="AB137" s="50"/>
      <c r="AC137" s="50"/>
      <c r="AD137" s="50"/>
      <c r="AE137" s="50"/>
      <c r="AF137" s="50"/>
      <c r="AG137" s="50"/>
    </row>
    <row r="138" spans="1:33" ht="30" customHeight="1" thickBot="1" x14ac:dyDescent="0.35">
      <c r="A138" s="146" t="s">
        <v>377</v>
      </c>
      <c r="B138" s="147"/>
      <c r="C138" s="148"/>
      <c r="D138" s="149"/>
      <c r="E138" s="153">
        <f>SUM(E133:E136)</f>
        <v>0</v>
      </c>
      <c r="F138" s="169"/>
      <c r="G138" s="152">
        <f>SUM(G133:G137)</f>
        <v>0</v>
      </c>
      <c r="H138" s="153">
        <f>SUM(H133:H136)</f>
        <v>0</v>
      </c>
      <c r="I138" s="169"/>
      <c r="J138" s="152">
        <f>SUM(J133:J137)</f>
        <v>0</v>
      </c>
      <c r="K138" s="170">
        <f>SUM(K133:K136)</f>
        <v>0</v>
      </c>
      <c r="L138" s="169"/>
      <c r="M138" s="152">
        <f>SUM(M133:M137)</f>
        <v>0</v>
      </c>
      <c r="N138" s="170">
        <f>SUM(N133:N136)</f>
        <v>0</v>
      </c>
      <c r="O138" s="169"/>
      <c r="P138" s="152">
        <f>SUM(P133:P137)</f>
        <v>0</v>
      </c>
      <c r="Q138" s="170">
        <f>SUM(Q133:Q136)</f>
        <v>0</v>
      </c>
      <c r="R138" s="169"/>
      <c r="S138" s="152">
        <f>SUM(S133:S137)</f>
        <v>0</v>
      </c>
      <c r="T138" s="170">
        <f>SUM(T133:T136)</f>
        <v>0</v>
      </c>
      <c r="U138" s="169"/>
      <c r="V138" s="154">
        <f>SUM(V133:V137)</f>
        <v>0</v>
      </c>
      <c r="W138" s="208">
        <f>SUM(W133:W137)</f>
        <v>0</v>
      </c>
      <c r="X138" s="209">
        <f>SUM(X133:X137)</f>
        <v>0</v>
      </c>
      <c r="Y138" s="209">
        <f t="shared" si="52"/>
        <v>0</v>
      </c>
      <c r="Z138" s="209" t="e">
        <f t="shared" si="53"/>
        <v>#DIV/0!</v>
      </c>
      <c r="AA138" s="210"/>
      <c r="AB138" s="50"/>
      <c r="AC138" s="50"/>
      <c r="AD138" s="50"/>
      <c r="AE138" s="50"/>
      <c r="AF138" s="50"/>
      <c r="AG138" s="50"/>
    </row>
    <row r="139" spans="1:33" ht="30" customHeight="1" thickBot="1" x14ac:dyDescent="0.35">
      <c r="A139" s="158" t="s">
        <v>86</v>
      </c>
      <c r="B139" s="192">
        <v>11</v>
      </c>
      <c r="C139" s="160" t="s">
        <v>244</v>
      </c>
      <c r="D139" s="161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211"/>
      <c r="X139" s="211"/>
      <c r="Y139" s="162"/>
      <c r="Z139" s="211"/>
      <c r="AA139" s="212"/>
      <c r="AB139" s="50"/>
      <c r="AC139" s="50"/>
      <c r="AD139" s="50"/>
      <c r="AE139" s="50"/>
      <c r="AF139" s="50"/>
      <c r="AG139" s="50"/>
    </row>
    <row r="140" spans="1:33" ht="30" customHeight="1" x14ac:dyDescent="0.3">
      <c r="A140" s="261" t="s">
        <v>88</v>
      </c>
      <c r="B140" s="241">
        <v>43841</v>
      </c>
      <c r="C140" s="248" t="s">
        <v>245</v>
      </c>
      <c r="D140" s="137" t="s">
        <v>111</v>
      </c>
      <c r="E140" s="138"/>
      <c r="F140" s="139"/>
      <c r="G140" s="140">
        <f>E140*F140</f>
        <v>0</v>
      </c>
      <c r="H140" s="138"/>
      <c r="I140" s="139"/>
      <c r="J140" s="140">
        <f>H140*I140</f>
        <v>0</v>
      </c>
      <c r="K140" s="138"/>
      <c r="L140" s="139"/>
      <c r="M140" s="140">
        <f>K140*L140</f>
        <v>0</v>
      </c>
      <c r="N140" s="138"/>
      <c r="O140" s="139"/>
      <c r="P140" s="140">
        <f>N140*O140</f>
        <v>0</v>
      </c>
      <c r="Q140" s="138"/>
      <c r="R140" s="139"/>
      <c r="S140" s="140">
        <f>Q140*R140</f>
        <v>0</v>
      </c>
      <c r="T140" s="138"/>
      <c r="U140" s="139"/>
      <c r="V140" s="251">
        <f>T140*U140</f>
        <v>0</v>
      </c>
      <c r="W140" s="252">
        <f>G140+M140+S140</f>
        <v>0</v>
      </c>
      <c r="X140" s="215">
        <f>J140+P140+V140</f>
        <v>0</v>
      </c>
      <c r="Y140" s="215">
        <f>W140-X140</f>
        <v>0</v>
      </c>
      <c r="Z140" s="216" t="e">
        <f>Y140/W140</f>
        <v>#DIV/0!</v>
      </c>
      <c r="AA140" s="253"/>
      <c r="AB140" s="108"/>
      <c r="AC140" s="108"/>
      <c r="AD140" s="108"/>
      <c r="AE140" s="108"/>
      <c r="AF140" s="108"/>
      <c r="AG140" s="108"/>
    </row>
    <row r="141" spans="1:33" ht="30" customHeight="1" thickBot="1" x14ac:dyDescent="0.35">
      <c r="A141" s="262" t="s">
        <v>88</v>
      </c>
      <c r="B141" s="241">
        <v>43872</v>
      </c>
      <c r="C141" s="142" t="s">
        <v>245</v>
      </c>
      <c r="D141" s="111" t="s">
        <v>111</v>
      </c>
      <c r="E141" s="114"/>
      <c r="F141" s="115"/>
      <c r="G141" s="101">
        <f>E141*F141</f>
        <v>0</v>
      </c>
      <c r="H141" s="114"/>
      <c r="I141" s="115"/>
      <c r="J141" s="101">
        <f>H141*I141</f>
        <v>0</v>
      </c>
      <c r="K141" s="114"/>
      <c r="L141" s="115"/>
      <c r="M141" s="113">
        <f>K141*L141</f>
        <v>0</v>
      </c>
      <c r="N141" s="114"/>
      <c r="O141" s="115"/>
      <c r="P141" s="113">
        <f>N141*O141</f>
        <v>0</v>
      </c>
      <c r="Q141" s="114"/>
      <c r="R141" s="115"/>
      <c r="S141" s="113">
        <f>Q141*R141</f>
        <v>0</v>
      </c>
      <c r="T141" s="114"/>
      <c r="U141" s="115"/>
      <c r="V141" s="220">
        <f>T141*U141</f>
        <v>0</v>
      </c>
      <c r="W141" s="263">
        <f>G141+M141+S141</f>
        <v>0</v>
      </c>
      <c r="X141" s="222">
        <f>J141+P141+V141</f>
        <v>0</v>
      </c>
      <c r="Y141" s="222">
        <f>W141-X141</f>
        <v>0</v>
      </c>
      <c r="Z141" s="223" t="e">
        <f>Y141/W141</f>
        <v>#DIV/0!</v>
      </c>
      <c r="AA141" s="260"/>
      <c r="AB141" s="107"/>
      <c r="AC141" s="108"/>
      <c r="AD141" s="108"/>
      <c r="AE141" s="108"/>
      <c r="AF141" s="108"/>
      <c r="AG141" s="108"/>
    </row>
    <row r="142" spans="1:33" ht="30" customHeight="1" thickBot="1" x14ac:dyDescent="0.35">
      <c r="A142" s="395" t="s">
        <v>378</v>
      </c>
      <c r="B142" s="395"/>
      <c r="C142" s="395"/>
      <c r="D142" s="395"/>
      <c r="E142" s="153">
        <f>SUM(E140:E141)</f>
        <v>0</v>
      </c>
      <c r="F142" s="169"/>
      <c r="G142" s="152">
        <f>SUM(G140:G141)</f>
        <v>0</v>
      </c>
      <c r="H142" s="153">
        <f>SUM(H140:H141)</f>
        <v>0</v>
      </c>
      <c r="I142" s="169"/>
      <c r="J142" s="152">
        <f>SUM(J140:J141)</f>
        <v>0</v>
      </c>
      <c r="K142" s="170">
        <f>SUM(K140:K141)</f>
        <v>0</v>
      </c>
      <c r="L142" s="169"/>
      <c r="M142" s="152">
        <f>SUM(M140:M141)</f>
        <v>0</v>
      </c>
      <c r="N142" s="170">
        <f>SUM(N140:N141)</f>
        <v>0</v>
      </c>
      <c r="O142" s="169"/>
      <c r="P142" s="152">
        <f>SUM(P140:P141)</f>
        <v>0</v>
      </c>
      <c r="Q142" s="170">
        <f>SUM(Q140:Q141)</f>
        <v>0</v>
      </c>
      <c r="R142" s="169"/>
      <c r="S142" s="152">
        <f>SUM(S140:S141)</f>
        <v>0</v>
      </c>
      <c r="T142" s="170">
        <f>SUM(T140:T141)</f>
        <v>0</v>
      </c>
      <c r="U142" s="169"/>
      <c r="V142" s="154">
        <f>SUM(V140:V141)</f>
        <v>0</v>
      </c>
      <c r="W142" s="208">
        <f>SUM(W140:W141)</f>
        <v>0</v>
      </c>
      <c r="X142" s="209">
        <f>SUM(X140:X141)</f>
        <v>0</v>
      </c>
      <c r="Y142" s="209">
        <f>W142-X142</f>
        <v>0</v>
      </c>
      <c r="Z142" s="209" t="e">
        <f>Y142/W142</f>
        <v>#DIV/0!</v>
      </c>
      <c r="AA142" s="210"/>
      <c r="AB142" s="50"/>
      <c r="AC142" s="50"/>
      <c r="AD142" s="50"/>
      <c r="AE142" s="50"/>
      <c r="AF142" s="50"/>
      <c r="AG142" s="50"/>
    </row>
    <row r="143" spans="1:33" ht="30" customHeight="1" thickBot="1" x14ac:dyDescent="0.35">
      <c r="A143" s="191" t="s">
        <v>86</v>
      </c>
      <c r="B143" s="192">
        <v>12</v>
      </c>
      <c r="C143" s="193" t="s">
        <v>246</v>
      </c>
      <c r="D143" s="264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211"/>
      <c r="X143" s="211"/>
      <c r="Y143" s="162"/>
      <c r="Z143" s="211"/>
      <c r="AA143" s="212"/>
      <c r="AB143" s="50"/>
      <c r="AC143" s="50"/>
      <c r="AD143" s="50"/>
      <c r="AE143" s="50"/>
      <c r="AF143" s="50"/>
      <c r="AG143" s="50"/>
    </row>
    <row r="144" spans="1:33" ht="30" customHeight="1" x14ac:dyDescent="0.3">
      <c r="A144" s="135" t="s">
        <v>88</v>
      </c>
      <c r="B144" s="265">
        <v>43842</v>
      </c>
      <c r="C144" s="266" t="s">
        <v>247</v>
      </c>
      <c r="D144" s="249" t="s">
        <v>248</v>
      </c>
      <c r="E144" s="250"/>
      <c r="F144" s="139"/>
      <c r="G144" s="140">
        <f>E144*F144</f>
        <v>0</v>
      </c>
      <c r="H144" s="250"/>
      <c r="I144" s="139"/>
      <c r="J144" s="140">
        <f>H144*I144</f>
        <v>0</v>
      </c>
      <c r="K144" s="138"/>
      <c r="L144" s="139"/>
      <c r="M144" s="140">
        <f>K144*L144</f>
        <v>0</v>
      </c>
      <c r="N144" s="138"/>
      <c r="O144" s="139"/>
      <c r="P144" s="140">
        <f>N144*O144</f>
        <v>0</v>
      </c>
      <c r="Q144" s="138"/>
      <c r="R144" s="139"/>
      <c r="S144" s="140">
        <f>Q144*R144</f>
        <v>0</v>
      </c>
      <c r="T144" s="138"/>
      <c r="U144" s="139"/>
      <c r="V144" s="251">
        <f>T144*U144</f>
        <v>0</v>
      </c>
      <c r="W144" s="252">
        <f>G144+M144+S144</f>
        <v>0</v>
      </c>
      <c r="X144" s="215">
        <f>J144+P144+V144</f>
        <v>0</v>
      </c>
      <c r="Y144" s="215">
        <f>W144-X144</f>
        <v>0</v>
      </c>
      <c r="Z144" s="216" t="e">
        <f>Y144/W144</f>
        <v>#DIV/0!</v>
      </c>
      <c r="AA144" s="267"/>
      <c r="AB144" s="107"/>
      <c r="AC144" s="108"/>
      <c r="AD144" s="108"/>
      <c r="AE144" s="108"/>
      <c r="AF144" s="108"/>
      <c r="AG144" s="108"/>
    </row>
    <row r="145" spans="1:33" ht="30" customHeight="1" x14ac:dyDescent="0.3">
      <c r="A145" s="96" t="s">
        <v>88</v>
      </c>
      <c r="B145" s="241">
        <v>43873</v>
      </c>
      <c r="C145" s="167" t="s">
        <v>379</v>
      </c>
      <c r="D145" s="242" t="s">
        <v>227</v>
      </c>
      <c r="E145" s="254"/>
      <c r="F145" s="103"/>
      <c r="G145" s="101">
        <f>E145*F145</f>
        <v>0</v>
      </c>
      <c r="H145" s="254"/>
      <c r="I145" s="103"/>
      <c r="J145" s="101">
        <f>H145*I145</f>
        <v>0</v>
      </c>
      <c r="K145" s="102"/>
      <c r="L145" s="103"/>
      <c r="M145" s="101">
        <f>K145*L145</f>
        <v>0</v>
      </c>
      <c r="N145" s="102"/>
      <c r="O145" s="103"/>
      <c r="P145" s="101">
        <f>N145*O145</f>
        <v>0</v>
      </c>
      <c r="Q145" s="102"/>
      <c r="R145" s="103"/>
      <c r="S145" s="101">
        <f>Q145*R145</f>
        <v>0</v>
      </c>
      <c r="T145" s="102"/>
      <c r="U145" s="103"/>
      <c r="V145" s="213">
        <f>T145*U145</f>
        <v>0</v>
      </c>
      <c r="W145" s="268">
        <f>G145+M145+S145</f>
        <v>0</v>
      </c>
      <c r="X145" s="105">
        <f>J145+P145+V145</f>
        <v>0</v>
      </c>
      <c r="Y145" s="105">
        <f>W145-X145</f>
        <v>0</v>
      </c>
      <c r="Z145" s="106" t="e">
        <f>Y145/W145</f>
        <v>#DIV/0!</v>
      </c>
      <c r="AA145" s="269"/>
      <c r="AB145" s="108"/>
      <c r="AC145" s="108"/>
      <c r="AD145" s="108"/>
      <c r="AE145" s="108"/>
      <c r="AF145" s="108"/>
      <c r="AG145" s="108"/>
    </row>
    <row r="146" spans="1:33" ht="30" customHeight="1" x14ac:dyDescent="0.3">
      <c r="A146" s="109" t="s">
        <v>88</v>
      </c>
      <c r="B146" s="255">
        <v>43902</v>
      </c>
      <c r="C146" s="142" t="s">
        <v>249</v>
      </c>
      <c r="D146" s="245" t="s">
        <v>227</v>
      </c>
      <c r="E146" s="256"/>
      <c r="F146" s="115"/>
      <c r="G146" s="113">
        <f>E146*F146</f>
        <v>0</v>
      </c>
      <c r="H146" s="256"/>
      <c r="I146" s="115"/>
      <c r="J146" s="113">
        <f>H146*I146</f>
        <v>0</v>
      </c>
      <c r="K146" s="114"/>
      <c r="L146" s="115"/>
      <c r="M146" s="113">
        <f>K146*L146</f>
        <v>0</v>
      </c>
      <c r="N146" s="114"/>
      <c r="O146" s="115"/>
      <c r="P146" s="113">
        <f>N146*O146</f>
        <v>0</v>
      </c>
      <c r="Q146" s="114"/>
      <c r="R146" s="115"/>
      <c r="S146" s="113">
        <f>Q146*R146</f>
        <v>0</v>
      </c>
      <c r="T146" s="114"/>
      <c r="U146" s="115"/>
      <c r="V146" s="220">
        <f>T146*U146</f>
        <v>0</v>
      </c>
      <c r="W146" s="257">
        <f>G146+M146+S146</f>
        <v>0</v>
      </c>
      <c r="X146" s="105">
        <f>J146+P146+V146</f>
        <v>0</v>
      </c>
      <c r="Y146" s="105">
        <f>W146-X146</f>
        <v>0</v>
      </c>
      <c r="Z146" s="106" t="e">
        <f>Y146/W146</f>
        <v>#DIV/0!</v>
      </c>
      <c r="AA146" s="270"/>
      <c r="AB146" s="108"/>
      <c r="AC146" s="108"/>
      <c r="AD146" s="108"/>
      <c r="AE146" s="108"/>
      <c r="AF146" s="108"/>
      <c r="AG146" s="108"/>
    </row>
    <row r="147" spans="1:33" ht="30" customHeight="1" thickBot="1" x14ac:dyDescent="0.35">
      <c r="A147" s="109" t="s">
        <v>88</v>
      </c>
      <c r="B147" s="255">
        <v>43933</v>
      </c>
      <c r="C147" s="219" t="s">
        <v>380</v>
      </c>
      <c r="D147" s="259"/>
      <c r="E147" s="256"/>
      <c r="F147" s="115">
        <v>0.22</v>
      </c>
      <c r="G147" s="113">
        <f>E147*F147</f>
        <v>0</v>
      </c>
      <c r="H147" s="256"/>
      <c r="I147" s="115">
        <v>0.22</v>
      </c>
      <c r="J147" s="113">
        <f>H147*I147</f>
        <v>0</v>
      </c>
      <c r="K147" s="114"/>
      <c r="L147" s="115">
        <v>0.22</v>
      </c>
      <c r="M147" s="113">
        <f>K147*L147</f>
        <v>0</v>
      </c>
      <c r="N147" s="114"/>
      <c r="O147" s="115">
        <v>0.22</v>
      </c>
      <c r="P147" s="113">
        <f>N147*O147</f>
        <v>0</v>
      </c>
      <c r="Q147" s="114"/>
      <c r="R147" s="115">
        <v>0.22</v>
      </c>
      <c r="S147" s="113">
        <f>Q147*R147</f>
        <v>0</v>
      </c>
      <c r="T147" s="114"/>
      <c r="U147" s="115">
        <v>0.22</v>
      </c>
      <c r="V147" s="220">
        <f>T147*U147</f>
        <v>0</v>
      </c>
      <c r="W147" s="221">
        <f>G147+M147+S147</f>
        <v>0</v>
      </c>
      <c r="X147" s="222">
        <f>J147+P147+V147</f>
        <v>0</v>
      </c>
      <c r="Y147" s="222">
        <f>W147-X147</f>
        <v>0</v>
      </c>
      <c r="Z147" s="223" t="e">
        <f>Y147/W147</f>
        <v>#DIV/0!</v>
      </c>
      <c r="AA147" s="130"/>
      <c r="AB147" s="50"/>
      <c r="AC147" s="50"/>
      <c r="AD147" s="50"/>
      <c r="AE147" s="50"/>
      <c r="AF147" s="50"/>
      <c r="AG147" s="50"/>
    </row>
    <row r="148" spans="1:33" ht="30" customHeight="1" thickBot="1" x14ac:dyDescent="0.35">
      <c r="A148" s="146" t="s">
        <v>381</v>
      </c>
      <c r="B148" s="147"/>
      <c r="C148" s="148"/>
      <c r="D148" s="271"/>
      <c r="E148" s="153">
        <f>SUM(E144:E146)</f>
        <v>0</v>
      </c>
      <c r="F148" s="169"/>
      <c r="G148" s="152">
        <f>SUM(G144:G147)</f>
        <v>0</v>
      </c>
      <c r="H148" s="153">
        <f>SUM(H144:H146)</f>
        <v>0</v>
      </c>
      <c r="I148" s="169"/>
      <c r="J148" s="152">
        <f>SUM(J144:J147)</f>
        <v>0</v>
      </c>
      <c r="K148" s="170">
        <f>SUM(K144:K146)</f>
        <v>0</v>
      </c>
      <c r="L148" s="169"/>
      <c r="M148" s="152">
        <f>SUM(M144:M147)</f>
        <v>0</v>
      </c>
      <c r="N148" s="170">
        <f>SUM(N144:N146)</f>
        <v>0</v>
      </c>
      <c r="O148" s="169"/>
      <c r="P148" s="152">
        <f>SUM(P144:P147)</f>
        <v>0</v>
      </c>
      <c r="Q148" s="170">
        <f>SUM(Q144:Q146)</f>
        <v>0</v>
      </c>
      <c r="R148" s="169"/>
      <c r="S148" s="152">
        <f>SUM(S144:S147)</f>
        <v>0</v>
      </c>
      <c r="T148" s="170">
        <f>SUM(T144:T146)</f>
        <v>0</v>
      </c>
      <c r="U148" s="169"/>
      <c r="V148" s="154">
        <f>SUM(V144:V147)</f>
        <v>0</v>
      </c>
      <c r="W148" s="208">
        <f>SUM(W144:W147)</f>
        <v>0</v>
      </c>
      <c r="X148" s="209">
        <f>SUM(X144:X147)</f>
        <v>0</v>
      </c>
      <c r="Y148" s="209">
        <f>W148-X148</f>
        <v>0</v>
      </c>
      <c r="Z148" s="209" t="e">
        <f>Y148/W148</f>
        <v>#DIV/0!</v>
      </c>
      <c r="AA148" s="210"/>
      <c r="AB148" s="50"/>
      <c r="AC148" s="50"/>
      <c r="AD148" s="50"/>
      <c r="AE148" s="50"/>
      <c r="AF148" s="50"/>
      <c r="AG148" s="50"/>
    </row>
    <row r="149" spans="1:33" ht="30" customHeight="1" thickBot="1" x14ac:dyDescent="0.35">
      <c r="A149" s="191" t="s">
        <v>86</v>
      </c>
      <c r="B149" s="272">
        <v>13</v>
      </c>
      <c r="C149" s="193" t="s">
        <v>250</v>
      </c>
      <c r="D149" s="81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211"/>
      <c r="X149" s="211"/>
      <c r="Y149" s="162"/>
      <c r="Z149" s="211"/>
      <c r="AA149" s="212"/>
      <c r="AB149" s="85"/>
      <c r="AC149" s="50"/>
      <c r="AD149" s="50"/>
      <c r="AE149" s="50"/>
      <c r="AF149" s="50"/>
      <c r="AG149" s="50"/>
    </row>
    <row r="150" spans="1:33" ht="30" customHeight="1" x14ac:dyDescent="0.3">
      <c r="A150" s="86" t="s">
        <v>87</v>
      </c>
      <c r="B150" s="134" t="s">
        <v>251</v>
      </c>
      <c r="C150" s="273" t="s">
        <v>252</v>
      </c>
      <c r="D150" s="118"/>
      <c r="E150" s="119">
        <f>SUM(E151:E153)</f>
        <v>0</v>
      </c>
      <c r="F150" s="120"/>
      <c r="G150" s="121">
        <f>SUM(G151:G154)</f>
        <v>0</v>
      </c>
      <c r="H150" s="119">
        <f>SUM(H151:H153)</f>
        <v>0</v>
      </c>
      <c r="I150" s="120"/>
      <c r="J150" s="121">
        <f>SUM(J151:J154)</f>
        <v>0</v>
      </c>
      <c r="K150" s="119">
        <f>SUM(K151:K153)</f>
        <v>1</v>
      </c>
      <c r="L150" s="120"/>
      <c r="M150" s="121">
        <f>SUM(M151:M154)</f>
        <v>30000</v>
      </c>
      <c r="N150" s="119">
        <f>SUM(N151:N153)</f>
        <v>1</v>
      </c>
      <c r="O150" s="120"/>
      <c r="P150" s="121">
        <f>SUM(P151:P154)</f>
        <v>30000</v>
      </c>
      <c r="Q150" s="119">
        <f>SUM(Q151:Q153)</f>
        <v>0</v>
      </c>
      <c r="R150" s="120"/>
      <c r="S150" s="121">
        <f>SUM(S151:S154)</f>
        <v>0</v>
      </c>
      <c r="T150" s="119">
        <f>SUM(T151:T153)</f>
        <v>0</v>
      </c>
      <c r="U150" s="120"/>
      <c r="V150" s="274">
        <f>SUM(V151:V154)</f>
        <v>0</v>
      </c>
      <c r="W150" s="275">
        <f>SUM(W151:W154)</f>
        <v>30000</v>
      </c>
      <c r="X150" s="121">
        <f>SUM(X151:X154)</f>
        <v>30000</v>
      </c>
      <c r="Y150" s="121">
        <f t="shared" ref="Y150:Y176" si="54">W150-X150</f>
        <v>0</v>
      </c>
      <c r="Z150" s="121">
        <f t="shared" ref="Z150:Z177" si="55">Y150/W150</f>
        <v>0</v>
      </c>
      <c r="AA150" s="123"/>
      <c r="AB150" s="95"/>
      <c r="AC150" s="95"/>
      <c r="AD150" s="95"/>
      <c r="AE150" s="95"/>
      <c r="AF150" s="95"/>
      <c r="AG150" s="95"/>
    </row>
    <row r="151" spans="1:33" ht="30" customHeight="1" x14ac:dyDescent="0.3">
      <c r="A151" s="96" t="s">
        <v>88</v>
      </c>
      <c r="B151" s="97" t="s">
        <v>253</v>
      </c>
      <c r="C151" s="276" t="s">
        <v>254</v>
      </c>
      <c r="D151" s="98" t="s">
        <v>131</v>
      </c>
      <c r="E151" s="102"/>
      <c r="F151" s="103"/>
      <c r="G151" s="101">
        <f>E151*F151</f>
        <v>0</v>
      </c>
      <c r="H151" s="102"/>
      <c r="I151" s="103"/>
      <c r="J151" s="101">
        <f>H151*I151</f>
        <v>0</v>
      </c>
      <c r="K151" s="102"/>
      <c r="L151" s="103"/>
      <c r="M151" s="101">
        <f>K151*L151</f>
        <v>0</v>
      </c>
      <c r="N151" s="102"/>
      <c r="O151" s="103"/>
      <c r="P151" s="101">
        <f>N151*O151</f>
        <v>0</v>
      </c>
      <c r="Q151" s="102"/>
      <c r="R151" s="103"/>
      <c r="S151" s="101">
        <f>Q151*R151</f>
        <v>0</v>
      </c>
      <c r="T151" s="102"/>
      <c r="U151" s="103"/>
      <c r="V151" s="213">
        <f>T151*U151</f>
        <v>0</v>
      </c>
      <c r="W151" s="218">
        <f>G151+M151+S151</f>
        <v>0</v>
      </c>
      <c r="X151" s="105">
        <f>J151+P151+V151</f>
        <v>0</v>
      </c>
      <c r="Y151" s="105">
        <f t="shared" si="54"/>
        <v>0</v>
      </c>
      <c r="Z151" s="106" t="e">
        <f t="shared" si="55"/>
        <v>#DIV/0!</v>
      </c>
      <c r="AA151" s="124"/>
      <c r="AB151" s="108"/>
      <c r="AC151" s="108"/>
      <c r="AD151" s="108"/>
      <c r="AE151" s="108"/>
      <c r="AF151" s="108"/>
      <c r="AG151" s="108"/>
    </row>
    <row r="152" spans="1:33" ht="30" customHeight="1" x14ac:dyDescent="0.3">
      <c r="A152" s="96" t="s">
        <v>88</v>
      </c>
      <c r="B152" s="97" t="s">
        <v>255</v>
      </c>
      <c r="C152" s="277" t="s">
        <v>256</v>
      </c>
      <c r="D152" s="98" t="s">
        <v>131</v>
      </c>
      <c r="E152" s="102"/>
      <c r="F152" s="103"/>
      <c r="G152" s="101">
        <f>E152*F152</f>
        <v>0</v>
      </c>
      <c r="H152" s="102"/>
      <c r="I152" s="103"/>
      <c r="J152" s="101">
        <f>H152*I152</f>
        <v>0</v>
      </c>
      <c r="K152" s="102"/>
      <c r="L152" s="103"/>
      <c r="M152" s="101">
        <f>K152*L152</f>
        <v>0</v>
      </c>
      <c r="N152" s="102"/>
      <c r="O152" s="103"/>
      <c r="P152" s="101">
        <f>N152*O152</f>
        <v>0</v>
      </c>
      <c r="Q152" s="102"/>
      <c r="R152" s="103"/>
      <c r="S152" s="101">
        <f>Q152*R152</f>
        <v>0</v>
      </c>
      <c r="T152" s="102"/>
      <c r="U152" s="103"/>
      <c r="V152" s="213">
        <f>T152*U152</f>
        <v>0</v>
      </c>
      <c r="W152" s="218">
        <f>G152+M152+S152</f>
        <v>0</v>
      </c>
      <c r="X152" s="105">
        <f>J152+P152+V152</f>
        <v>0</v>
      </c>
      <c r="Y152" s="105">
        <f t="shared" si="54"/>
        <v>0</v>
      </c>
      <c r="Z152" s="106" t="e">
        <f t="shared" si="55"/>
        <v>#DIV/0!</v>
      </c>
      <c r="AA152" s="124"/>
      <c r="AB152" s="108"/>
      <c r="AC152" s="108"/>
      <c r="AD152" s="108"/>
      <c r="AE152" s="108"/>
      <c r="AF152" s="108"/>
      <c r="AG152" s="108"/>
    </row>
    <row r="153" spans="1:33" s="426" customFormat="1" ht="30" customHeight="1" x14ac:dyDescent="0.3">
      <c r="A153" s="428" t="s">
        <v>88</v>
      </c>
      <c r="B153" s="429" t="s">
        <v>45</v>
      </c>
      <c r="C153" s="430" t="s">
        <v>46</v>
      </c>
      <c r="D153" s="431" t="s">
        <v>131</v>
      </c>
      <c r="E153" s="432"/>
      <c r="F153" s="433"/>
      <c r="G153" s="434">
        <f>E153*F153</f>
        <v>0</v>
      </c>
      <c r="H153" s="432"/>
      <c r="I153" s="433"/>
      <c r="J153" s="434">
        <f>H153*I153</f>
        <v>0</v>
      </c>
      <c r="K153" s="432">
        <v>1</v>
      </c>
      <c r="L153" s="433">
        <v>30000</v>
      </c>
      <c r="M153" s="434">
        <f>K153*L153</f>
        <v>30000</v>
      </c>
      <c r="N153" s="432">
        <v>1</v>
      </c>
      <c r="O153" s="433">
        <v>30000</v>
      </c>
      <c r="P153" s="434">
        <f>N153*O153</f>
        <v>30000</v>
      </c>
      <c r="Q153" s="432"/>
      <c r="R153" s="433"/>
      <c r="S153" s="434">
        <f>Q153*R153</f>
        <v>0</v>
      </c>
      <c r="T153" s="432"/>
      <c r="U153" s="433"/>
      <c r="V153" s="435">
        <f>T153*U153</f>
        <v>0</v>
      </c>
      <c r="W153" s="436">
        <f>G153+M153+S153</f>
        <v>30000</v>
      </c>
      <c r="X153" s="437">
        <f>J153+P153+V153</f>
        <v>30000</v>
      </c>
      <c r="Y153" s="437">
        <f t="shared" si="54"/>
        <v>0</v>
      </c>
      <c r="Z153" s="438">
        <f t="shared" si="55"/>
        <v>0</v>
      </c>
      <c r="AA153" s="439" t="s">
        <v>257</v>
      </c>
      <c r="AB153" s="440"/>
      <c r="AC153" s="440"/>
      <c r="AD153" s="440"/>
      <c r="AE153" s="440"/>
      <c r="AF153" s="440"/>
      <c r="AG153" s="440"/>
    </row>
    <row r="154" spans="1:33" ht="30" customHeight="1" thickBot="1" x14ac:dyDescent="0.35">
      <c r="A154" s="125" t="s">
        <v>88</v>
      </c>
      <c r="B154" s="133" t="s">
        <v>258</v>
      </c>
      <c r="C154" s="277" t="s">
        <v>382</v>
      </c>
      <c r="D154" s="126"/>
      <c r="E154" s="127"/>
      <c r="F154" s="128">
        <v>0.22</v>
      </c>
      <c r="G154" s="129">
        <f>E154*F154</f>
        <v>0</v>
      </c>
      <c r="H154" s="127"/>
      <c r="I154" s="128">
        <v>0.22</v>
      </c>
      <c r="J154" s="129">
        <f>H154*I154</f>
        <v>0</v>
      </c>
      <c r="K154" s="127"/>
      <c r="L154" s="128">
        <v>0.22</v>
      </c>
      <c r="M154" s="129">
        <f>K154*L154</f>
        <v>0</v>
      </c>
      <c r="N154" s="127"/>
      <c r="O154" s="128">
        <v>0.22</v>
      </c>
      <c r="P154" s="129">
        <f>N154*O154</f>
        <v>0</v>
      </c>
      <c r="Q154" s="127"/>
      <c r="R154" s="128">
        <v>0.22</v>
      </c>
      <c r="S154" s="129">
        <f>Q154*R154</f>
        <v>0</v>
      </c>
      <c r="T154" s="127"/>
      <c r="U154" s="128">
        <v>0.22</v>
      </c>
      <c r="V154" s="278">
        <f>T154*U154</f>
        <v>0</v>
      </c>
      <c r="W154" s="221">
        <f>G154+M154+S154</f>
        <v>0</v>
      </c>
      <c r="X154" s="222">
        <f>J154+P154+V154</f>
        <v>0</v>
      </c>
      <c r="Y154" s="222">
        <f t="shared" si="54"/>
        <v>0</v>
      </c>
      <c r="Z154" s="223" t="e">
        <f t="shared" si="55"/>
        <v>#DIV/0!</v>
      </c>
      <c r="AA154" s="130"/>
      <c r="AB154" s="108"/>
      <c r="AC154" s="108"/>
      <c r="AD154" s="108"/>
      <c r="AE154" s="108"/>
      <c r="AF154" s="108"/>
      <c r="AG154" s="108"/>
    </row>
    <row r="155" spans="1:33" ht="30" customHeight="1" x14ac:dyDescent="0.3">
      <c r="A155" s="279" t="s">
        <v>87</v>
      </c>
      <c r="B155" s="280" t="s">
        <v>259</v>
      </c>
      <c r="C155" s="206" t="s">
        <v>260</v>
      </c>
      <c r="D155" s="89"/>
      <c r="E155" s="90">
        <f>SUM(E156:E158)</f>
        <v>0</v>
      </c>
      <c r="F155" s="91"/>
      <c r="G155" s="92">
        <f>SUM(G156:G159)</f>
        <v>0</v>
      </c>
      <c r="H155" s="90">
        <f>SUM(H156:H158)</f>
        <v>0</v>
      </c>
      <c r="I155" s="91"/>
      <c r="J155" s="92">
        <f>SUM(J156:J159)</f>
        <v>0</v>
      </c>
      <c r="K155" s="90">
        <f>SUM(K156:K158)</f>
        <v>0</v>
      </c>
      <c r="L155" s="91"/>
      <c r="M155" s="92">
        <f>SUM(M156:M159)</f>
        <v>0</v>
      </c>
      <c r="N155" s="90">
        <f>SUM(N156:N158)</f>
        <v>0</v>
      </c>
      <c r="O155" s="91"/>
      <c r="P155" s="92">
        <f>SUM(P156:P159)</f>
        <v>0</v>
      </c>
      <c r="Q155" s="90">
        <f>SUM(Q156:Q158)</f>
        <v>0</v>
      </c>
      <c r="R155" s="91"/>
      <c r="S155" s="92">
        <f>SUM(S156:S159)</f>
        <v>0</v>
      </c>
      <c r="T155" s="90">
        <f>SUM(T156:T158)</f>
        <v>0</v>
      </c>
      <c r="U155" s="91"/>
      <c r="V155" s="92">
        <f>SUM(V156:V159)</f>
        <v>0</v>
      </c>
      <c r="W155" s="92">
        <f>SUM(W156:W159)</f>
        <v>0</v>
      </c>
      <c r="X155" s="92">
        <f>SUM(X156:X159)</f>
        <v>0</v>
      </c>
      <c r="Y155" s="92">
        <f t="shared" si="54"/>
        <v>0</v>
      </c>
      <c r="Z155" s="92" t="e">
        <f t="shared" si="55"/>
        <v>#DIV/0!</v>
      </c>
      <c r="AA155" s="92"/>
      <c r="AB155" s="95"/>
      <c r="AC155" s="95"/>
      <c r="AD155" s="95"/>
      <c r="AE155" s="95"/>
      <c r="AF155" s="95"/>
      <c r="AG155" s="95"/>
    </row>
    <row r="156" spans="1:33" ht="30" customHeight="1" x14ac:dyDescent="0.3">
      <c r="A156" s="96" t="s">
        <v>88</v>
      </c>
      <c r="B156" s="97" t="s">
        <v>261</v>
      </c>
      <c r="C156" s="167" t="s">
        <v>262</v>
      </c>
      <c r="D156" s="98"/>
      <c r="E156" s="102"/>
      <c r="F156" s="103"/>
      <c r="G156" s="101">
        <f>E156*F156</f>
        <v>0</v>
      </c>
      <c r="H156" s="102"/>
      <c r="I156" s="103"/>
      <c r="J156" s="101">
        <f>H156*I156</f>
        <v>0</v>
      </c>
      <c r="K156" s="102"/>
      <c r="L156" s="103"/>
      <c r="M156" s="101">
        <f>K156*L156</f>
        <v>0</v>
      </c>
      <c r="N156" s="102"/>
      <c r="O156" s="103"/>
      <c r="P156" s="101">
        <f>N156*O156</f>
        <v>0</v>
      </c>
      <c r="Q156" s="102"/>
      <c r="R156" s="103"/>
      <c r="S156" s="101">
        <f>Q156*R156</f>
        <v>0</v>
      </c>
      <c r="T156" s="102"/>
      <c r="U156" s="103"/>
      <c r="V156" s="101">
        <f>T156*U156</f>
        <v>0</v>
      </c>
      <c r="W156" s="104">
        <f>G156+M156+S156</f>
        <v>0</v>
      </c>
      <c r="X156" s="105">
        <f>J156+P156+V156</f>
        <v>0</v>
      </c>
      <c r="Y156" s="105">
        <f t="shared" si="54"/>
        <v>0</v>
      </c>
      <c r="Z156" s="106" t="e">
        <f t="shared" si="55"/>
        <v>#DIV/0!</v>
      </c>
      <c r="AA156" s="124"/>
      <c r="AB156" s="108"/>
      <c r="AC156" s="108"/>
      <c r="AD156" s="108"/>
      <c r="AE156" s="108"/>
      <c r="AF156" s="108"/>
      <c r="AG156" s="108"/>
    </row>
    <row r="157" spans="1:33" ht="30" customHeight="1" x14ac:dyDescent="0.3">
      <c r="A157" s="96" t="s">
        <v>88</v>
      </c>
      <c r="B157" s="97" t="s">
        <v>263</v>
      </c>
      <c r="C157" s="167" t="s">
        <v>262</v>
      </c>
      <c r="D157" s="98"/>
      <c r="E157" s="102"/>
      <c r="F157" s="103"/>
      <c r="G157" s="101">
        <f>E157*F157</f>
        <v>0</v>
      </c>
      <c r="H157" s="102"/>
      <c r="I157" s="103"/>
      <c r="J157" s="101">
        <f>H157*I157</f>
        <v>0</v>
      </c>
      <c r="K157" s="102"/>
      <c r="L157" s="103"/>
      <c r="M157" s="101">
        <f>K157*L157</f>
        <v>0</v>
      </c>
      <c r="N157" s="102"/>
      <c r="O157" s="103"/>
      <c r="P157" s="101">
        <f>N157*O157</f>
        <v>0</v>
      </c>
      <c r="Q157" s="102"/>
      <c r="R157" s="103"/>
      <c r="S157" s="101">
        <f>Q157*R157</f>
        <v>0</v>
      </c>
      <c r="T157" s="102"/>
      <c r="U157" s="103"/>
      <c r="V157" s="101">
        <f>T157*U157</f>
        <v>0</v>
      </c>
      <c r="W157" s="104">
        <f>G157+M157+S157</f>
        <v>0</v>
      </c>
      <c r="X157" s="105">
        <f>J157+P157+V157</f>
        <v>0</v>
      </c>
      <c r="Y157" s="105">
        <f t="shared" si="54"/>
        <v>0</v>
      </c>
      <c r="Z157" s="106" t="e">
        <f t="shared" si="55"/>
        <v>#DIV/0!</v>
      </c>
      <c r="AA157" s="124"/>
      <c r="AB157" s="108"/>
      <c r="AC157" s="108"/>
      <c r="AD157" s="108"/>
      <c r="AE157" s="108"/>
      <c r="AF157" s="108"/>
      <c r="AG157" s="108"/>
    </row>
    <row r="158" spans="1:33" ht="30" customHeight="1" x14ac:dyDescent="0.3">
      <c r="A158" s="109" t="s">
        <v>88</v>
      </c>
      <c r="B158" s="110" t="s">
        <v>264</v>
      </c>
      <c r="C158" s="167" t="s">
        <v>262</v>
      </c>
      <c r="D158" s="111"/>
      <c r="E158" s="114"/>
      <c r="F158" s="115"/>
      <c r="G158" s="113">
        <f>E158*F158</f>
        <v>0</v>
      </c>
      <c r="H158" s="114"/>
      <c r="I158" s="115"/>
      <c r="J158" s="113">
        <f>H158*I158</f>
        <v>0</v>
      </c>
      <c r="K158" s="114"/>
      <c r="L158" s="115"/>
      <c r="M158" s="113">
        <f>K158*L158</f>
        <v>0</v>
      </c>
      <c r="N158" s="114"/>
      <c r="O158" s="115"/>
      <c r="P158" s="113">
        <f>N158*O158</f>
        <v>0</v>
      </c>
      <c r="Q158" s="114"/>
      <c r="R158" s="115"/>
      <c r="S158" s="113">
        <f>Q158*R158</f>
        <v>0</v>
      </c>
      <c r="T158" s="114"/>
      <c r="U158" s="115"/>
      <c r="V158" s="113">
        <f>T158*U158</f>
        <v>0</v>
      </c>
      <c r="W158" s="116">
        <f>G158+M158+S158</f>
        <v>0</v>
      </c>
      <c r="X158" s="105">
        <f>J158+P158+V158</f>
        <v>0</v>
      </c>
      <c r="Y158" s="105">
        <f t="shared" si="54"/>
        <v>0</v>
      </c>
      <c r="Z158" s="106" t="e">
        <f t="shared" si="55"/>
        <v>#DIV/0!</v>
      </c>
      <c r="AA158" s="143"/>
      <c r="AB158" s="108"/>
      <c r="AC158" s="108"/>
      <c r="AD158" s="108"/>
      <c r="AE158" s="108"/>
      <c r="AF158" s="108"/>
      <c r="AG158" s="108"/>
    </row>
    <row r="159" spans="1:33" ht="30" customHeight="1" thickBot="1" x14ac:dyDescent="0.35">
      <c r="A159" s="109" t="s">
        <v>88</v>
      </c>
      <c r="B159" s="110" t="s">
        <v>265</v>
      </c>
      <c r="C159" s="168" t="s">
        <v>383</v>
      </c>
      <c r="D159" s="126"/>
      <c r="E159" s="114"/>
      <c r="F159" s="115">
        <v>0.22</v>
      </c>
      <c r="G159" s="113">
        <f>E159*F159</f>
        <v>0</v>
      </c>
      <c r="H159" s="114"/>
      <c r="I159" s="115">
        <v>0.22</v>
      </c>
      <c r="J159" s="113">
        <f>H159*I159</f>
        <v>0</v>
      </c>
      <c r="K159" s="114"/>
      <c r="L159" s="115">
        <v>0.22</v>
      </c>
      <c r="M159" s="113">
        <f>K159*L159</f>
        <v>0</v>
      </c>
      <c r="N159" s="114"/>
      <c r="O159" s="115">
        <v>0.22</v>
      </c>
      <c r="P159" s="113">
        <f>N159*O159</f>
        <v>0</v>
      </c>
      <c r="Q159" s="114"/>
      <c r="R159" s="115">
        <v>0.22</v>
      </c>
      <c r="S159" s="113">
        <f>Q159*R159</f>
        <v>0</v>
      </c>
      <c r="T159" s="114"/>
      <c r="U159" s="115">
        <v>0.22</v>
      </c>
      <c r="V159" s="113">
        <f>T159*U159</f>
        <v>0</v>
      </c>
      <c r="W159" s="116">
        <f>G159+M159+S159</f>
        <v>0</v>
      </c>
      <c r="X159" s="105">
        <f>J159+P159+V159</f>
        <v>0</v>
      </c>
      <c r="Y159" s="105">
        <f t="shared" si="54"/>
        <v>0</v>
      </c>
      <c r="Z159" s="106" t="e">
        <f t="shared" si="55"/>
        <v>#DIV/0!</v>
      </c>
      <c r="AA159" s="130"/>
      <c r="AB159" s="108"/>
      <c r="AC159" s="108"/>
      <c r="AD159" s="108"/>
      <c r="AE159" s="108"/>
      <c r="AF159" s="108"/>
      <c r="AG159" s="108"/>
    </row>
    <row r="160" spans="1:33" ht="30" customHeight="1" x14ac:dyDescent="0.3">
      <c r="A160" s="86" t="s">
        <v>87</v>
      </c>
      <c r="B160" s="134" t="s">
        <v>266</v>
      </c>
      <c r="C160" s="206" t="s">
        <v>267</v>
      </c>
      <c r="D160" s="118"/>
      <c r="E160" s="119">
        <f>SUM(E161:E163)</f>
        <v>0</v>
      </c>
      <c r="F160" s="120"/>
      <c r="G160" s="121">
        <f>SUM(G161:G163)</f>
        <v>0</v>
      </c>
      <c r="H160" s="119">
        <f>SUM(H161:H163)</f>
        <v>0</v>
      </c>
      <c r="I160" s="120"/>
      <c r="J160" s="121">
        <f>SUM(J161:J163)</f>
        <v>0</v>
      </c>
      <c r="K160" s="119">
        <f>SUM(K161:K163)</f>
        <v>0</v>
      </c>
      <c r="L160" s="120"/>
      <c r="M160" s="121">
        <f>SUM(M161:M163)</f>
        <v>0</v>
      </c>
      <c r="N160" s="119">
        <f>SUM(N161:N163)</f>
        <v>0</v>
      </c>
      <c r="O160" s="120"/>
      <c r="P160" s="121">
        <f>SUM(P161:P163)</f>
        <v>0</v>
      </c>
      <c r="Q160" s="119">
        <f>SUM(Q161:Q163)</f>
        <v>0</v>
      </c>
      <c r="R160" s="120"/>
      <c r="S160" s="121">
        <f>SUM(S161:S163)</f>
        <v>0</v>
      </c>
      <c r="T160" s="119">
        <f>SUM(T161:T163)</f>
        <v>0</v>
      </c>
      <c r="U160" s="120"/>
      <c r="V160" s="121">
        <f>SUM(V161:V163)</f>
        <v>0</v>
      </c>
      <c r="W160" s="121">
        <f>SUM(W161:W163)</f>
        <v>0</v>
      </c>
      <c r="X160" s="121">
        <f>SUM(X161:X163)</f>
        <v>0</v>
      </c>
      <c r="Y160" s="121">
        <f t="shared" si="54"/>
        <v>0</v>
      </c>
      <c r="Z160" s="121" t="e">
        <f t="shared" si="55"/>
        <v>#DIV/0!</v>
      </c>
      <c r="AA160" s="281"/>
      <c r="AB160" s="95"/>
      <c r="AC160" s="95"/>
      <c r="AD160" s="95"/>
      <c r="AE160" s="95"/>
      <c r="AF160" s="95"/>
      <c r="AG160" s="95"/>
    </row>
    <row r="161" spans="1:33" ht="30" customHeight="1" x14ac:dyDescent="0.3">
      <c r="A161" s="96" t="s">
        <v>88</v>
      </c>
      <c r="B161" s="97" t="s">
        <v>268</v>
      </c>
      <c r="C161" s="167" t="s">
        <v>269</v>
      </c>
      <c r="D161" s="98"/>
      <c r="E161" s="102"/>
      <c r="F161" s="103"/>
      <c r="G161" s="101">
        <f>E161*F161</f>
        <v>0</v>
      </c>
      <c r="H161" s="102"/>
      <c r="I161" s="103"/>
      <c r="J161" s="101">
        <f>H161*I161</f>
        <v>0</v>
      </c>
      <c r="K161" s="102"/>
      <c r="L161" s="103"/>
      <c r="M161" s="101">
        <f>K161*L161</f>
        <v>0</v>
      </c>
      <c r="N161" s="102"/>
      <c r="O161" s="103"/>
      <c r="P161" s="101">
        <f>N161*O161</f>
        <v>0</v>
      </c>
      <c r="Q161" s="102"/>
      <c r="R161" s="103"/>
      <c r="S161" s="101">
        <f>Q161*R161</f>
        <v>0</v>
      </c>
      <c r="T161" s="102"/>
      <c r="U161" s="103"/>
      <c r="V161" s="101">
        <f>T161*U161</f>
        <v>0</v>
      </c>
      <c r="W161" s="104">
        <f>G161+M161+S161</f>
        <v>0</v>
      </c>
      <c r="X161" s="105">
        <f>J161+P161+V161</f>
        <v>0</v>
      </c>
      <c r="Y161" s="105">
        <f t="shared" si="54"/>
        <v>0</v>
      </c>
      <c r="Z161" s="106" t="e">
        <f t="shared" si="55"/>
        <v>#DIV/0!</v>
      </c>
      <c r="AA161" s="269"/>
      <c r="AB161" s="108"/>
      <c r="AC161" s="108"/>
      <c r="AD161" s="108"/>
      <c r="AE161" s="108"/>
      <c r="AF161" s="108"/>
      <c r="AG161" s="108"/>
    </row>
    <row r="162" spans="1:33" ht="30" customHeight="1" x14ac:dyDescent="0.3">
      <c r="A162" s="96" t="s">
        <v>88</v>
      </c>
      <c r="B162" s="97" t="s">
        <v>270</v>
      </c>
      <c r="C162" s="167" t="s">
        <v>269</v>
      </c>
      <c r="D162" s="98"/>
      <c r="E162" s="102"/>
      <c r="F162" s="103"/>
      <c r="G162" s="101">
        <f>E162*F162</f>
        <v>0</v>
      </c>
      <c r="H162" s="102"/>
      <c r="I162" s="103"/>
      <c r="J162" s="101">
        <f>H162*I162</f>
        <v>0</v>
      </c>
      <c r="K162" s="102"/>
      <c r="L162" s="103"/>
      <c r="M162" s="101">
        <f>K162*L162</f>
        <v>0</v>
      </c>
      <c r="N162" s="102"/>
      <c r="O162" s="103"/>
      <c r="P162" s="101">
        <f>N162*O162</f>
        <v>0</v>
      </c>
      <c r="Q162" s="102"/>
      <c r="R162" s="103"/>
      <c r="S162" s="101">
        <f>Q162*R162</f>
        <v>0</v>
      </c>
      <c r="T162" s="102"/>
      <c r="U162" s="103"/>
      <c r="V162" s="101">
        <f>T162*U162</f>
        <v>0</v>
      </c>
      <c r="W162" s="104">
        <f>G162+M162+S162</f>
        <v>0</v>
      </c>
      <c r="X162" s="105">
        <f>J162+P162+V162</f>
        <v>0</v>
      </c>
      <c r="Y162" s="105">
        <f t="shared" si="54"/>
        <v>0</v>
      </c>
      <c r="Z162" s="106" t="e">
        <f t="shared" si="55"/>
        <v>#DIV/0!</v>
      </c>
      <c r="AA162" s="269"/>
      <c r="AB162" s="108"/>
      <c r="AC162" s="108"/>
      <c r="AD162" s="108"/>
      <c r="AE162" s="108"/>
      <c r="AF162" s="108"/>
      <c r="AG162" s="108"/>
    </row>
    <row r="163" spans="1:33" ht="30" customHeight="1" thickBot="1" x14ac:dyDescent="0.35">
      <c r="A163" s="109" t="s">
        <v>88</v>
      </c>
      <c r="B163" s="110" t="s">
        <v>271</v>
      </c>
      <c r="C163" s="142" t="s">
        <v>269</v>
      </c>
      <c r="D163" s="111"/>
      <c r="E163" s="114"/>
      <c r="F163" s="115"/>
      <c r="G163" s="113">
        <f>E163*F163</f>
        <v>0</v>
      </c>
      <c r="H163" s="114"/>
      <c r="I163" s="115"/>
      <c r="J163" s="113">
        <f>H163*I163</f>
        <v>0</v>
      </c>
      <c r="K163" s="114"/>
      <c r="L163" s="115"/>
      <c r="M163" s="113">
        <f>K163*L163</f>
        <v>0</v>
      </c>
      <c r="N163" s="114"/>
      <c r="O163" s="115"/>
      <c r="P163" s="113">
        <f>N163*O163</f>
        <v>0</v>
      </c>
      <c r="Q163" s="114"/>
      <c r="R163" s="115"/>
      <c r="S163" s="113">
        <f>Q163*R163</f>
        <v>0</v>
      </c>
      <c r="T163" s="114"/>
      <c r="U163" s="115"/>
      <c r="V163" s="113">
        <f>T163*U163</f>
        <v>0</v>
      </c>
      <c r="W163" s="116">
        <f>G163+M163+S163</f>
        <v>0</v>
      </c>
      <c r="X163" s="105">
        <f>J163+P163+V163</f>
        <v>0</v>
      </c>
      <c r="Y163" s="105">
        <f t="shared" si="54"/>
        <v>0</v>
      </c>
      <c r="Z163" s="106" t="e">
        <f t="shared" si="55"/>
        <v>#DIV/0!</v>
      </c>
      <c r="AA163" s="270"/>
      <c r="AB163" s="108"/>
      <c r="AC163" s="108"/>
      <c r="AD163" s="108"/>
      <c r="AE163" s="108"/>
      <c r="AF163" s="108"/>
      <c r="AG163" s="108"/>
    </row>
    <row r="164" spans="1:33" ht="30" customHeight="1" x14ac:dyDescent="0.3">
      <c r="A164" s="86" t="s">
        <v>87</v>
      </c>
      <c r="B164" s="134" t="s">
        <v>272</v>
      </c>
      <c r="C164" s="282" t="s">
        <v>250</v>
      </c>
      <c r="D164" s="118"/>
      <c r="E164" s="119">
        <f>SUM(E165:E174)</f>
        <v>28</v>
      </c>
      <c r="F164" s="120"/>
      <c r="G164" s="121">
        <f>SUM(G165:G175)</f>
        <v>70566</v>
      </c>
      <c r="H164" s="119">
        <f>SUM(H165:H174)</f>
        <v>26</v>
      </c>
      <c r="I164" s="120"/>
      <c r="J164" s="121">
        <f>SUM(J165:J175)</f>
        <v>76566</v>
      </c>
      <c r="K164" s="119">
        <f>SUM(K165:K171)</f>
        <v>0</v>
      </c>
      <c r="L164" s="120"/>
      <c r="M164" s="121">
        <f>SUM(M165:M175)</f>
        <v>0</v>
      </c>
      <c r="N164" s="119">
        <f>SUM(N165:N171)</f>
        <v>0</v>
      </c>
      <c r="O164" s="120"/>
      <c r="P164" s="121">
        <f>SUM(P165:P175)</f>
        <v>0</v>
      </c>
      <c r="Q164" s="119">
        <f>SUM(Q165:Q171)</f>
        <v>0</v>
      </c>
      <c r="R164" s="120"/>
      <c r="S164" s="121">
        <f>SUM(S165:S175)</f>
        <v>0</v>
      </c>
      <c r="T164" s="119">
        <f>SUM(T165:T174)</f>
        <v>0</v>
      </c>
      <c r="U164" s="120"/>
      <c r="V164" s="121">
        <f>SUM(V165:V175)</f>
        <v>0</v>
      </c>
      <c r="W164" s="121">
        <f>SUM(W165:W175)</f>
        <v>70566</v>
      </c>
      <c r="X164" s="121">
        <f>SUM(X165:X175)</f>
        <v>76566</v>
      </c>
      <c r="Y164" s="121">
        <f t="shared" si="54"/>
        <v>-6000</v>
      </c>
      <c r="Z164" s="121">
        <f t="shared" si="55"/>
        <v>-8.5026783436782591E-2</v>
      </c>
      <c r="AA164" s="281"/>
      <c r="AB164" s="95"/>
      <c r="AC164" s="95"/>
      <c r="AD164" s="95"/>
      <c r="AE164" s="95"/>
      <c r="AF164" s="95"/>
      <c r="AG164" s="95"/>
    </row>
    <row r="165" spans="1:33" ht="30" customHeight="1" x14ac:dyDescent="0.3">
      <c r="A165" s="96" t="s">
        <v>88</v>
      </c>
      <c r="B165" s="97" t="s">
        <v>273</v>
      </c>
      <c r="C165" s="167" t="s">
        <v>274</v>
      </c>
      <c r="D165" s="98"/>
      <c r="E165" s="102"/>
      <c r="F165" s="103"/>
      <c r="G165" s="101">
        <f t="shared" ref="G165:G175" si="56">E165*F165</f>
        <v>0</v>
      </c>
      <c r="H165" s="102"/>
      <c r="I165" s="103"/>
      <c r="J165" s="101">
        <f t="shared" ref="J165:J175" si="57">H165*I165</f>
        <v>0</v>
      </c>
      <c r="K165" s="102"/>
      <c r="L165" s="103"/>
      <c r="M165" s="101">
        <f t="shared" ref="M165:M175" si="58">K165*L165</f>
        <v>0</v>
      </c>
      <c r="N165" s="102"/>
      <c r="O165" s="103"/>
      <c r="P165" s="101">
        <f t="shared" ref="P165:P175" si="59">N165*O165</f>
        <v>0</v>
      </c>
      <c r="Q165" s="102"/>
      <c r="R165" s="103"/>
      <c r="S165" s="101">
        <f t="shared" ref="S165:S175" si="60">Q165*R165</f>
        <v>0</v>
      </c>
      <c r="T165" s="102"/>
      <c r="U165" s="103"/>
      <c r="V165" s="101">
        <f t="shared" ref="V165:V175" si="61">T165*U165</f>
        <v>0</v>
      </c>
      <c r="W165" s="104">
        <f t="shared" ref="W165:W175" si="62">G165+M165+S165</f>
        <v>0</v>
      </c>
      <c r="X165" s="105">
        <f t="shared" ref="X165:X175" si="63">J165+P165+V165</f>
        <v>0</v>
      </c>
      <c r="Y165" s="105">
        <f t="shared" si="54"/>
        <v>0</v>
      </c>
      <c r="Z165" s="106" t="e">
        <f t="shared" si="55"/>
        <v>#DIV/0!</v>
      </c>
      <c r="AA165" s="269"/>
      <c r="AB165" s="108"/>
      <c r="AC165" s="108"/>
      <c r="AD165" s="108"/>
      <c r="AE165" s="108"/>
      <c r="AF165" s="108"/>
      <c r="AG165" s="108"/>
    </row>
    <row r="166" spans="1:33" ht="30" customHeight="1" x14ac:dyDescent="0.3">
      <c r="A166" s="96" t="s">
        <v>88</v>
      </c>
      <c r="B166" s="97" t="s">
        <v>35</v>
      </c>
      <c r="C166" s="16" t="s">
        <v>36</v>
      </c>
      <c r="D166" s="183" t="s">
        <v>384</v>
      </c>
      <c r="E166" s="99"/>
      <c r="F166" s="100"/>
      <c r="G166" s="101">
        <f t="shared" si="56"/>
        <v>0</v>
      </c>
      <c r="H166" s="102"/>
      <c r="I166" s="103"/>
      <c r="J166" s="101">
        <f t="shared" si="57"/>
        <v>0</v>
      </c>
      <c r="K166" s="102"/>
      <c r="L166" s="103"/>
      <c r="M166" s="101">
        <f t="shared" si="58"/>
        <v>0</v>
      </c>
      <c r="N166" s="102"/>
      <c r="O166" s="103"/>
      <c r="P166" s="101">
        <f t="shared" si="59"/>
        <v>0</v>
      </c>
      <c r="Q166" s="102"/>
      <c r="R166" s="103"/>
      <c r="S166" s="101">
        <f t="shared" si="60"/>
        <v>0</v>
      </c>
      <c r="T166" s="102"/>
      <c r="U166" s="103"/>
      <c r="V166" s="101">
        <f t="shared" si="61"/>
        <v>0</v>
      </c>
      <c r="W166" s="116">
        <f t="shared" si="62"/>
        <v>0</v>
      </c>
      <c r="X166" s="105">
        <f t="shared" si="63"/>
        <v>0</v>
      </c>
      <c r="Y166" s="105">
        <f t="shared" si="54"/>
        <v>0</v>
      </c>
      <c r="Z166" s="106" t="e">
        <f t="shared" si="55"/>
        <v>#DIV/0!</v>
      </c>
      <c r="AA166" s="283"/>
      <c r="AB166" s="108"/>
      <c r="AC166" s="108"/>
      <c r="AD166" s="108"/>
      <c r="AE166" s="108"/>
      <c r="AF166" s="108"/>
      <c r="AG166" s="108"/>
    </row>
    <row r="167" spans="1:33" ht="71.400000000000006" customHeight="1" x14ac:dyDescent="0.3">
      <c r="A167" s="96" t="s">
        <v>88</v>
      </c>
      <c r="B167" s="97" t="s">
        <v>37</v>
      </c>
      <c r="C167" s="16" t="s">
        <v>38</v>
      </c>
      <c r="D167" s="183" t="s">
        <v>385</v>
      </c>
      <c r="E167" s="99">
        <v>22</v>
      </c>
      <c r="F167" s="100">
        <v>3</v>
      </c>
      <c r="G167" s="101">
        <f t="shared" si="56"/>
        <v>66</v>
      </c>
      <c r="H167" s="102">
        <v>22</v>
      </c>
      <c r="I167" s="103">
        <v>3</v>
      </c>
      <c r="J167" s="101">
        <f t="shared" si="57"/>
        <v>66</v>
      </c>
      <c r="K167" s="102"/>
      <c r="L167" s="103"/>
      <c r="M167" s="101">
        <f t="shared" si="58"/>
        <v>0</v>
      </c>
      <c r="N167" s="102"/>
      <c r="O167" s="103"/>
      <c r="P167" s="101">
        <f t="shared" si="59"/>
        <v>0</v>
      </c>
      <c r="Q167" s="102"/>
      <c r="R167" s="103"/>
      <c r="S167" s="101">
        <f t="shared" si="60"/>
        <v>0</v>
      </c>
      <c r="T167" s="102"/>
      <c r="U167" s="103"/>
      <c r="V167" s="101">
        <f t="shared" si="61"/>
        <v>0</v>
      </c>
      <c r="W167" s="116">
        <f t="shared" si="62"/>
        <v>66</v>
      </c>
      <c r="X167" s="105">
        <f t="shared" si="63"/>
        <v>66</v>
      </c>
      <c r="Y167" s="105">
        <f t="shared" si="54"/>
        <v>0</v>
      </c>
      <c r="Z167" s="106">
        <f t="shared" si="55"/>
        <v>0</v>
      </c>
      <c r="AA167" s="31" t="s">
        <v>456</v>
      </c>
      <c r="AB167" s="108"/>
      <c r="AC167" s="108"/>
      <c r="AD167" s="108"/>
      <c r="AE167" s="108"/>
      <c r="AF167" s="108"/>
      <c r="AG167" s="108"/>
    </row>
    <row r="168" spans="1:33" ht="30" customHeight="1" x14ac:dyDescent="0.3">
      <c r="A168" s="96" t="s">
        <v>88</v>
      </c>
      <c r="B168" s="97" t="s">
        <v>275</v>
      </c>
      <c r="C168" s="16" t="s">
        <v>276</v>
      </c>
      <c r="D168" s="183"/>
      <c r="E168" s="99"/>
      <c r="F168" s="100"/>
      <c r="G168" s="101">
        <f t="shared" si="56"/>
        <v>0</v>
      </c>
      <c r="H168" s="102"/>
      <c r="I168" s="103"/>
      <c r="J168" s="101">
        <f t="shared" si="57"/>
        <v>0</v>
      </c>
      <c r="K168" s="102"/>
      <c r="L168" s="103"/>
      <c r="M168" s="101">
        <f t="shared" si="58"/>
        <v>0</v>
      </c>
      <c r="N168" s="102"/>
      <c r="O168" s="103"/>
      <c r="P168" s="101">
        <f t="shared" si="59"/>
        <v>0</v>
      </c>
      <c r="Q168" s="102"/>
      <c r="R168" s="103"/>
      <c r="S168" s="101">
        <f t="shared" si="60"/>
        <v>0</v>
      </c>
      <c r="T168" s="102"/>
      <c r="U168" s="103"/>
      <c r="V168" s="101">
        <f t="shared" si="61"/>
        <v>0</v>
      </c>
      <c r="W168" s="116">
        <f t="shared" si="62"/>
        <v>0</v>
      </c>
      <c r="X168" s="105">
        <f t="shared" si="63"/>
        <v>0</v>
      </c>
      <c r="Y168" s="105">
        <f t="shared" si="54"/>
        <v>0</v>
      </c>
      <c r="Z168" s="106" t="e">
        <f t="shared" si="55"/>
        <v>#DIV/0!</v>
      </c>
      <c r="AA168" s="269"/>
      <c r="AB168" s="108"/>
      <c r="AC168" s="108"/>
      <c r="AD168" s="108"/>
      <c r="AE168" s="108"/>
      <c r="AF168" s="108"/>
      <c r="AG168" s="108"/>
    </row>
    <row r="169" spans="1:33" ht="137.4" customHeight="1" x14ac:dyDescent="0.3">
      <c r="A169" s="96" t="s">
        <v>88</v>
      </c>
      <c r="B169" s="97" t="s">
        <v>39</v>
      </c>
      <c r="C169" s="24" t="s">
        <v>277</v>
      </c>
      <c r="D169" s="183" t="s">
        <v>131</v>
      </c>
      <c r="E169" s="99">
        <v>5</v>
      </c>
      <c r="F169" s="100">
        <v>12500</v>
      </c>
      <c r="G169" s="101">
        <f t="shared" si="56"/>
        <v>62500</v>
      </c>
      <c r="H169" s="99">
        <v>3</v>
      </c>
      <c r="I169" s="100">
        <v>21500</v>
      </c>
      <c r="J169" s="101">
        <v>66500</v>
      </c>
      <c r="K169" s="102"/>
      <c r="L169" s="103"/>
      <c r="M169" s="101">
        <f t="shared" si="58"/>
        <v>0</v>
      </c>
      <c r="N169" s="102"/>
      <c r="O169" s="103"/>
      <c r="P169" s="101">
        <f t="shared" si="59"/>
        <v>0</v>
      </c>
      <c r="Q169" s="102"/>
      <c r="R169" s="103"/>
      <c r="S169" s="101">
        <f t="shared" si="60"/>
        <v>0</v>
      </c>
      <c r="T169" s="102"/>
      <c r="U169" s="103"/>
      <c r="V169" s="101">
        <f t="shared" si="61"/>
        <v>0</v>
      </c>
      <c r="W169" s="116">
        <f t="shared" si="62"/>
        <v>62500</v>
      </c>
      <c r="X169" s="105">
        <f t="shared" si="63"/>
        <v>66500</v>
      </c>
      <c r="Y169" s="105">
        <f t="shared" si="54"/>
        <v>-4000</v>
      </c>
      <c r="Z169" s="106">
        <f t="shared" si="55"/>
        <v>-6.4000000000000001E-2</v>
      </c>
      <c r="AA169" s="32" t="s">
        <v>457</v>
      </c>
      <c r="AB169" s="107"/>
      <c r="AC169" s="108"/>
      <c r="AD169" s="108"/>
      <c r="AE169" s="108"/>
      <c r="AF169" s="108"/>
      <c r="AG169" s="108"/>
    </row>
    <row r="170" spans="1:33" ht="126" customHeight="1" x14ac:dyDescent="0.3">
      <c r="A170" s="96" t="s">
        <v>88</v>
      </c>
      <c r="B170" s="97" t="s">
        <v>40</v>
      </c>
      <c r="C170" s="24" t="s">
        <v>278</v>
      </c>
      <c r="D170" s="183" t="s">
        <v>131</v>
      </c>
      <c r="E170" s="99">
        <v>1</v>
      </c>
      <c r="F170" s="100">
        <v>8000</v>
      </c>
      <c r="G170" s="101">
        <f t="shared" si="56"/>
        <v>8000</v>
      </c>
      <c r="H170" s="99">
        <v>1</v>
      </c>
      <c r="I170" s="100">
        <v>10000</v>
      </c>
      <c r="J170" s="101">
        <f t="shared" si="57"/>
        <v>10000</v>
      </c>
      <c r="K170" s="102"/>
      <c r="L170" s="103"/>
      <c r="M170" s="101">
        <f t="shared" si="58"/>
        <v>0</v>
      </c>
      <c r="N170" s="102"/>
      <c r="O170" s="103"/>
      <c r="P170" s="101">
        <f t="shared" si="59"/>
        <v>0</v>
      </c>
      <c r="Q170" s="102"/>
      <c r="R170" s="103"/>
      <c r="S170" s="101">
        <f t="shared" si="60"/>
        <v>0</v>
      </c>
      <c r="T170" s="102"/>
      <c r="U170" s="103"/>
      <c r="V170" s="101">
        <f t="shared" si="61"/>
        <v>0</v>
      </c>
      <c r="W170" s="116">
        <f t="shared" si="62"/>
        <v>8000</v>
      </c>
      <c r="X170" s="105">
        <f t="shared" si="63"/>
        <v>10000</v>
      </c>
      <c r="Y170" s="105">
        <f t="shared" si="54"/>
        <v>-2000</v>
      </c>
      <c r="Z170" s="106">
        <f t="shared" si="55"/>
        <v>-0.25</v>
      </c>
      <c r="AA170" s="30" t="s">
        <v>458</v>
      </c>
      <c r="AB170" s="108"/>
      <c r="AC170" s="108"/>
      <c r="AD170" s="108"/>
      <c r="AE170" s="108"/>
      <c r="AF170" s="108"/>
      <c r="AG170" s="108"/>
    </row>
    <row r="171" spans="1:33" ht="82.2" customHeight="1" x14ac:dyDescent="0.3">
      <c r="A171" s="109" t="s">
        <v>88</v>
      </c>
      <c r="B171" s="110" t="s">
        <v>41</v>
      </c>
      <c r="C171" s="144" t="s">
        <v>386</v>
      </c>
      <c r="D171" s="188" t="s">
        <v>131</v>
      </c>
      <c r="E171" s="173"/>
      <c r="F171" s="112"/>
      <c r="G171" s="113">
        <f t="shared" si="56"/>
        <v>0</v>
      </c>
      <c r="H171" s="173"/>
      <c r="I171" s="112"/>
      <c r="J171" s="113">
        <f t="shared" si="57"/>
        <v>0</v>
      </c>
      <c r="K171" s="114"/>
      <c r="L171" s="115"/>
      <c r="M171" s="113">
        <f t="shared" si="58"/>
        <v>0</v>
      </c>
      <c r="N171" s="114"/>
      <c r="O171" s="115"/>
      <c r="P171" s="113">
        <f t="shared" si="59"/>
        <v>0</v>
      </c>
      <c r="Q171" s="114"/>
      <c r="R171" s="115"/>
      <c r="S171" s="113">
        <f t="shared" si="60"/>
        <v>0</v>
      </c>
      <c r="T171" s="114"/>
      <c r="U171" s="115"/>
      <c r="V171" s="113">
        <f t="shared" si="61"/>
        <v>0</v>
      </c>
      <c r="W171" s="116">
        <f t="shared" si="62"/>
        <v>0</v>
      </c>
      <c r="X171" s="105">
        <f t="shared" si="63"/>
        <v>0</v>
      </c>
      <c r="Y171" s="105">
        <f t="shared" si="54"/>
        <v>0</v>
      </c>
      <c r="Z171" s="106" t="e">
        <f t="shared" si="55"/>
        <v>#DIV/0!</v>
      </c>
      <c r="AA171" s="284"/>
      <c r="AB171" s="108"/>
      <c r="AC171" s="108"/>
      <c r="AD171" s="108"/>
      <c r="AE171" s="108"/>
      <c r="AF171" s="108"/>
      <c r="AG171" s="108"/>
    </row>
    <row r="172" spans="1:33" ht="45.45" customHeight="1" x14ac:dyDescent="0.3">
      <c r="A172" s="109" t="s">
        <v>88</v>
      </c>
      <c r="B172" s="110" t="s">
        <v>42</v>
      </c>
      <c r="C172" s="144" t="s">
        <v>387</v>
      </c>
      <c r="D172" s="188" t="s">
        <v>131</v>
      </c>
      <c r="E172" s="173"/>
      <c r="F172" s="112"/>
      <c r="G172" s="113">
        <f t="shared" si="56"/>
        <v>0</v>
      </c>
      <c r="H172" s="173"/>
      <c r="I172" s="112"/>
      <c r="J172" s="113">
        <f t="shared" si="57"/>
        <v>0</v>
      </c>
      <c r="K172" s="114"/>
      <c r="L172" s="115"/>
      <c r="M172" s="113">
        <f t="shared" si="58"/>
        <v>0</v>
      </c>
      <c r="N172" s="114"/>
      <c r="O172" s="115"/>
      <c r="P172" s="113">
        <f t="shared" si="59"/>
        <v>0</v>
      </c>
      <c r="Q172" s="114"/>
      <c r="R172" s="115"/>
      <c r="S172" s="113">
        <f t="shared" si="60"/>
        <v>0</v>
      </c>
      <c r="T172" s="114"/>
      <c r="U172" s="115"/>
      <c r="V172" s="113">
        <f t="shared" si="61"/>
        <v>0</v>
      </c>
      <c r="W172" s="116">
        <f t="shared" si="62"/>
        <v>0</v>
      </c>
      <c r="X172" s="105">
        <f t="shared" si="63"/>
        <v>0</v>
      </c>
      <c r="Y172" s="105">
        <f t="shared" si="54"/>
        <v>0</v>
      </c>
      <c r="Z172" s="106" t="e">
        <f t="shared" si="55"/>
        <v>#DIV/0!</v>
      </c>
      <c r="AA172" s="285"/>
      <c r="AB172" s="108"/>
      <c r="AC172" s="108"/>
      <c r="AD172" s="108"/>
      <c r="AE172" s="108"/>
      <c r="AF172" s="108"/>
      <c r="AG172" s="108"/>
    </row>
    <row r="173" spans="1:33" ht="48" customHeight="1" x14ac:dyDescent="0.3">
      <c r="A173" s="109" t="s">
        <v>88</v>
      </c>
      <c r="B173" s="110" t="s">
        <v>388</v>
      </c>
      <c r="C173" s="144" t="s">
        <v>389</v>
      </c>
      <c r="D173" s="188" t="s">
        <v>131</v>
      </c>
      <c r="E173" s="173"/>
      <c r="F173" s="112"/>
      <c r="G173" s="113">
        <f t="shared" si="56"/>
        <v>0</v>
      </c>
      <c r="H173" s="173"/>
      <c r="I173" s="112"/>
      <c r="J173" s="113">
        <f t="shared" si="57"/>
        <v>0</v>
      </c>
      <c r="K173" s="114"/>
      <c r="L173" s="115"/>
      <c r="M173" s="113">
        <f t="shared" si="58"/>
        <v>0</v>
      </c>
      <c r="N173" s="114"/>
      <c r="O173" s="115"/>
      <c r="P173" s="113">
        <f t="shared" si="59"/>
        <v>0</v>
      </c>
      <c r="Q173" s="114"/>
      <c r="R173" s="115"/>
      <c r="S173" s="113">
        <f t="shared" si="60"/>
        <v>0</v>
      </c>
      <c r="T173" s="114"/>
      <c r="U173" s="115"/>
      <c r="V173" s="113">
        <f t="shared" si="61"/>
        <v>0</v>
      </c>
      <c r="W173" s="116">
        <f t="shared" si="62"/>
        <v>0</v>
      </c>
      <c r="X173" s="105">
        <f t="shared" si="63"/>
        <v>0</v>
      </c>
      <c r="Y173" s="105">
        <f t="shared" si="54"/>
        <v>0</v>
      </c>
      <c r="Z173" s="106" t="e">
        <f t="shared" si="55"/>
        <v>#DIV/0!</v>
      </c>
      <c r="AA173" s="285"/>
      <c r="AB173" s="108"/>
      <c r="AC173" s="108"/>
      <c r="AD173" s="108"/>
      <c r="AE173" s="108"/>
      <c r="AF173" s="108"/>
      <c r="AG173" s="108"/>
    </row>
    <row r="174" spans="1:33" ht="58.8" customHeight="1" x14ac:dyDescent="0.3">
      <c r="A174" s="109" t="s">
        <v>88</v>
      </c>
      <c r="B174" s="110" t="s">
        <v>390</v>
      </c>
      <c r="C174" s="144" t="s">
        <v>391</v>
      </c>
      <c r="D174" s="188" t="s">
        <v>385</v>
      </c>
      <c r="E174" s="173"/>
      <c r="F174" s="112"/>
      <c r="G174" s="113">
        <f t="shared" si="56"/>
        <v>0</v>
      </c>
      <c r="H174" s="173"/>
      <c r="I174" s="112"/>
      <c r="J174" s="113">
        <f t="shared" si="57"/>
        <v>0</v>
      </c>
      <c r="K174" s="114"/>
      <c r="L174" s="115"/>
      <c r="M174" s="113">
        <f t="shared" si="58"/>
        <v>0</v>
      </c>
      <c r="N174" s="114"/>
      <c r="O174" s="115"/>
      <c r="P174" s="113">
        <f t="shared" si="59"/>
        <v>0</v>
      </c>
      <c r="Q174" s="114"/>
      <c r="R174" s="115"/>
      <c r="S174" s="113">
        <f t="shared" si="60"/>
        <v>0</v>
      </c>
      <c r="T174" s="114"/>
      <c r="U174" s="115"/>
      <c r="V174" s="113">
        <f t="shared" si="61"/>
        <v>0</v>
      </c>
      <c r="W174" s="116">
        <f t="shared" si="62"/>
        <v>0</v>
      </c>
      <c r="X174" s="105">
        <f t="shared" si="63"/>
        <v>0</v>
      </c>
      <c r="Y174" s="105">
        <f t="shared" si="54"/>
        <v>0</v>
      </c>
      <c r="Z174" s="106" t="e">
        <f t="shared" si="55"/>
        <v>#DIV/0!</v>
      </c>
      <c r="AA174" s="285"/>
      <c r="AB174" s="108"/>
      <c r="AC174" s="108"/>
      <c r="AD174" s="108"/>
      <c r="AE174" s="108"/>
      <c r="AF174" s="108"/>
      <c r="AG174" s="108"/>
    </row>
    <row r="175" spans="1:33" ht="30" customHeight="1" thickBot="1" x14ac:dyDescent="0.35">
      <c r="A175" s="109" t="s">
        <v>88</v>
      </c>
      <c r="B175" s="110" t="s">
        <v>392</v>
      </c>
      <c r="C175" s="168" t="s">
        <v>393</v>
      </c>
      <c r="D175" s="126"/>
      <c r="E175" s="114"/>
      <c r="F175" s="115">
        <v>0.22</v>
      </c>
      <c r="G175" s="113">
        <f t="shared" si="56"/>
        <v>0</v>
      </c>
      <c r="H175" s="114"/>
      <c r="I175" s="115">
        <v>0.22</v>
      </c>
      <c r="J175" s="113">
        <f t="shared" si="57"/>
        <v>0</v>
      </c>
      <c r="K175" s="114"/>
      <c r="L175" s="115">
        <v>0.22</v>
      </c>
      <c r="M175" s="113">
        <f t="shared" si="58"/>
        <v>0</v>
      </c>
      <c r="N175" s="114"/>
      <c r="O175" s="115">
        <v>0.22</v>
      </c>
      <c r="P175" s="113">
        <f t="shared" si="59"/>
        <v>0</v>
      </c>
      <c r="Q175" s="114"/>
      <c r="R175" s="115">
        <v>0.22</v>
      </c>
      <c r="S175" s="113">
        <f t="shared" si="60"/>
        <v>0</v>
      </c>
      <c r="T175" s="114"/>
      <c r="U175" s="115">
        <v>0.22</v>
      </c>
      <c r="V175" s="113">
        <f t="shared" si="61"/>
        <v>0</v>
      </c>
      <c r="W175" s="116">
        <f t="shared" si="62"/>
        <v>0</v>
      </c>
      <c r="X175" s="105">
        <f t="shared" si="63"/>
        <v>0</v>
      </c>
      <c r="Y175" s="105">
        <f t="shared" si="54"/>
        <v>0</v>
      </c>
      <c r="Z175" s="106" t="e">
        <f t="shared" si="55"/>
        <v>#DIV/0!</v>
      </c>
      <c r="AA175" s="130"/>
      <c r="AB175" s="50"/>
      <c r="AC175" s="50"/>
      <c r="AD175" s="50"/>
      <c r="AE175" s="50"/>
      <c r="AF175" s="50"/>
      <c r="AG175" s="50"/>
    </row>
    <row r="176" spans="1:33" ht="30" customHeight="1" thickBot="1" x14ac:dyDescent="0.35">
      <c r="A176" s="286" t="s">
        <v>394</v>
      </c>
      <c r="B176" s="287"/>
      <c r="C176" s="288"/>
      <c r="D176" s="289"/>
      <c r="E176" s="153">
        <f>E164+E160+E155+E150</f>
        <v>28</v>
      </c>
      <c r="F176" s="169"/>
      <c r="G176" s="290">
        <f>G164+G160+G155+G150</f>
        <v>70566</v>
      </c>
      <c r="H176" s="153">
        <f>H164+H160+H155+H150</f>
        <v>26</v>
      </c>
      <c r="I176" s="169"/>
      <c r="J176" s="290">
        <f>J164+J160+J155+J150</f>
        <v>76566</v>
      </c>
      <c r="K176" s="153">
        <f>K164+K160+K155+K150</f>
        <v>1</v>
      </c>
      <c r="L176" s="169"/>
      <c r="M176" s="290">
        <f>M164+M160+M155+M150</f>
        <v>30000</v>
      </c>
      <c r="N176" s="153">
        <f>N164+N160+N155+N150</f>
        <v>1</v>
      </c>
      <c r="O176" s="169"/>
      <c r="P176" s="290">
        <f>P164+P160+P155+P150</f>
        <v>30000</v>
      </c>
      <c r="Q176" s="153">
        <f>Q164+Q160+Q155+Q150</f>
        <v>0</v>
      </c>
      <c r="R176" s="169"/>
      <c r="S176" s="290">
        <f>S164+S160+S155+S150</f>
        <v>0</v>
      </c>
      <c r="T176" s="153">
        <f>T164+T160+T155+T150</f>
        <v>0</v>
      </c>
      <c r="U176" s="169"/>
      <c r="V176" s="290">
        <f>V164+V160+V155+V150</f>
        <v>0</v>
      </c>
      <c r="W176" s="209">
        <f>W164+W150+W160+W155</f>
        <v>100566</v>
      </c>
      <c r="X176" s="209">
        <f>X164+X150+X160+X155</f>
        <v>106566</v>
      </c>
      <c r="Y176" s="209">
        <f t="shared" si="54"/>
        <v>-6000</v>
      </c>
      <c r="Z176" s="209">
        <f t="shared" si="55"/>
        <v>-5.9662311317940454E-2</v>
      </c>
      <c r="AA176" s="210"/>
      <c r="AB176" s="50"/>
      <c r="AC176" s="50"/>
      <c r="AD176" s="50"/>
      <c r="AE176" s="50"/>
      <c r="AF176" s="50"/>
      <c r="AG176" s="50"/>
    </row>
    <row r="177" spans="1:33" ht="30" customHeight="1" thickBot="1" x14ac:dyDescent="0.35">
      <c r="A177" s="291" t="s">
        <v>395</v>
      </c>
      <c r="B177" s="292"/>
      <c r="C177" s="293"/>
      <c r="D177" s="294"/>
      <c r="E177" s="295"/>
      <c r="F177" s="296"/>
      <c r="G177" s="297">
        <f>G29+G43+G51+G73+G87+G102+G115+G123+G131+G138+G142+G148+G176</f>
        <v>297736</v>
      </c>
      <c r="H177" s="295"/>
      <c r="I177" s="296"/>
      <c r="J177" s="297">
        <f>J29+J43+J51+J73+J87+J102+J115+J123+J131+J138+J142+J148+J176</f>
        <v>297736</v>
      </c>
      <c r="K177" s="295"/>
      <c r="L177" s="296"/>
      <c r="M177" s="297">
        <f>M29+M43+M51+M73+M87+M102+M115+M123+M131+M138+M142+M148+M176</f>
        <v>30000</v>
      </c>
      <c r="N177" s="295"/>
      <c r="O177" s="296"/>
      <c r="P177" s="297">
        <f>P29+P43+P51+P73+P87+P102+P115+P123+P131+P138+P142+P148+P176</f>
        <v>30000</v>
      </c>
      <c r="Q177" s="295"/>
      <c r="R177" s="296"/>
      <c r="S177" s="297">
        <f>S29+S43+S51+S73+S87+S102+S115+S123+S131+S138+S142+S148+S176</f>
        <v>0</v>
      </c>
      <c r="T177" s="295"/>
      <c r="U177" s="296"/>
      <c r="V177" s="297">
        <f>V29+V43+V51+V73+V87+V102+V115+V123+V131+V138+V142+V148+V176</f>
        <v>0</v>
      </c>
      <c r="W177" s="297">
        <f>W29+W43+W51+W73+W87+W102+W115+W123+W131+W138+W142+W148+W176</f>
        <v>327736</v>
      </c>
      <c r="X177" s="297">
        <f>X29+X43+X51+X73+X87+X102+X115+X123+X131+X138+X142+X148+X176</f>
        <v>327736</v>
      </c>
      <c r="Y177" s="297">
        <f>Y29+Y43+Y51+Y73+Y87+Y102+Y115+Y123+Y131+Y138+Y142+Y148+Y176</f>
        <v>0</v>
      </c>
      <c r="Z177" s="298">
        <f t="shared" si="55"/>
        <v>0</v>
      </c>
      <c r="AA177" s="299"/>
      <c r="AB177" s="50"/>
      <c r="AC177" s="50"/>
      <c r="AD177" s="50"/>
      <c r="AE177" s="50"/>
      <c r="AF177" s="50"/>
      <c r="AG177" s="50"/>
    </row>
    <row r="178" spans="1:33" ht="15" customHeight="1" thickBot="1" x14ac:dyDescent="0.35">
      <c r="A178" s="396"/>
      <c r="B178" s="396"/>
      <c r="C178" s="396"/>
      <c r="D178" s="4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300"/>
      <c r="X178" s="300"/>
      <c r="Y178" s="300"/>
      <c r="Z178" s="300"/>
      <c r="AA178" s="60"/>
      <c r="AB178" s="50"/>
      <c r="AC178" s="50"/>
      <c r="AD178" s="50"/>
      <c r="AE178" s="50"/>
      <c r="AF178" s="50"/>
      <c r="AG178" s="50"/>
    </row>
    <row r="179" spans="1:33" ht="30" customHeight="1" thickBot="1" x14ac:dyDescent="0.35">
      <c r="A179" s="397" t="s">
        <v>279</v>
      </c>
      <c r="B179" s="397"/>
      <c r="C179" s="397"/>
      <c r="D179" s="301"/>
      <c r="E179" s="295"/>
      <c r="F179" s="296"/>
      <c r="G179" s="302">
        <f>[1]Фінансування!C27-'[1]Кошторис  витрат'!G189</f>
        <v>0</v>
      </c>
      <c r="H179" s="295"/>
      <c r="I179" s="296"/>
      <c r="J179" s="302">
        <f>[1]Фінансування!C28-'[1]Кошторис  витрат'!J189</f>
        <v>0</v>
      </c>
      <c r="K179" s="295"/>
      <c r="L179" s="296"/>
      <c r="M179" s="302">
        <f>[1]Фінансування!J27-'[1]Кошторис  витрат'!M189</f>
        <v>0</v>
      </c>
      <c r="N179" s="295"/>
      <c r="O179" s="296"/>
      <c r="P179" s="302">
        <f>[1]Фінансування!J28-'[1]Кошторис  витрат'!P189</f>
        <v>0</v>
      </c>
      <c r="Q179" s="295"/>
      <c r="R179" s="296"/>
      <c r="S179" s="302">
        <f>[1]Фінансування!L27-'[1]Кошторис  витрат'!S189</f>
        <v>0</v>
      </c>
      <c r="T179" s="295"/>
      <c r="U179" s="296"/>
      <c r="V179" s="302">
        <f>[1]Фінансування!L28-'[1]Кошторис  витрат'!V189</f>
        <v>0</v>
      </c>
      <c r="W179" s="303">
        <f>[1]Фінансування!N27-'[1]Кошторис  витрат'!W189</f>
        <v>0</v>
      </c>
      <c r="X179" s="303">
        <f>[1]Фінансування!N28-'[1]Кошторис  витрат'!X189</f>
        <v>0</v>
      </c>
      <c r="Y179" s="303"/>
      <c r="Z179" s="303"/>
      <c r="AA179" s="304"/>
      <c r="AB179" s="50"/>
      <c r="AC179" s="50"/>
      <c r="AD179" s="50"/>
      <c r="AE179" s="50"/>
      <c r="AF179" s="50"/>
      <c r="AG179" s="50"/>
    </row>
    <row r="180" spans="1:33" ht="15.75" customHeight="1" x14ac:dyDescent="0.3">
      <c r="A180" s="44"/>
      <c r="B180" s="305"/>
      <c r="C180" s="43"/>
      <c r="D180" s="306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2"/>
      <c r="X180" s="42"/>
      <c r="Y180" s="42"/>
      <c r="Z180" s="42"/>
      <c r="AA180" s="43"/>
      <c r="AB180" s="44"/>
      <c r="AC180" s="44"/>
      <c r="AD180" s="44"/>
      <c r="AE180" s="44"/>
      <c r="AF180" s="44"/>
      <c r="AG180" s="44"/>
    </row>
    <row r="181" spans="1:33" ht="15.75" customHeight="1" x14ac:dyDescent="0.3">
      <c r="A181" s="44"/>
      <c r="B181" s="305"/>
      <c r="C181" s="43"/>
      <c r="D181" s="306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2"/>
      <c r="X181" s="42"/>
      <c r="Y181" s="42"/>
      <c r="Z181" s="42"/>
      <c r="AA181" s="43"/>
      <c r="AB181" s="44"/>
      <c r="AC181" s="44"/>
      <c r="AD181" s="44"/>
      <c r="AE181" s="44"/>
      <c r="AF181" s="44"/>
      <c r="AG181" s="44"/>
    </row>
    <row r="182" spans="1:33" ht="15.75" customHeight="1" x14ac:dyDescent="0.3">
      <c r="A182" s="44"/>
      <c r="B182" s="305"/>
      <c r="C182" s="43"/>
      <c r="D182" s="306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2"/>
      <c r="X182" s="42"/>
      <c r="Y182" s="42"/>
      <c r="Z182" s="42"/>
      <c r="AA182" s="43"/>
      <c r="AB182" s="44"/>
      <c r="AC182" s="44"/>
      <c r="AD182" s="44"/>
      <c r="AE182" s="44"/>
      <c r="AF182" s="44"/>
      <c r="AG182" s="44"/>
    </row>
    <row r="183" spans="1:33" ht="15.75" customHeight="1" x14ac:dyDescent="0.3">
      <c r="A183" s="307"/>
      <c r="B183" s="308"/>
      <c r="C183" s="309"/>
      <c r="D183" s="306"/>
      <c r="E183" s="310"/>
      <c r="F183" s="310"/>
      <c r="G183" s="41"/>
      <c r="H183" s="311"/>
      <c r="I183" s="307"/>
      <c r="J183" s="310"/>
      <c r="K183" s="312"/>
      <c r="L183" s="43"/>
      <c r="M183" s="41"/>
      <c r="N183" s="312"/>
      <c r="O183" s="43"/>
      <c r="P183" s="41"/>
      <c r="Q183" s="41"/>
      <c r="R183" s="41"/>
      <c r="S183" s="41"/>
      <c r="T183" s="41"/>
      <c r="U183" s="41"/>
      <c r="V183" s="41"/>
      <c r="W183" s="42"/>
      <c r="X183" s="42"/>
      <c r="Y183" s="42"/>
      <c r="Z183" s="42"/>
      <c r="AA183" s="43"/>
      <c r="AB183" s="44"/>
      <c r="AC183" s="43"/>
      <c r="AD183" s="44"/>
      <c r="AE183" s="44"/>
      <c r="AF183" s="44"/>
      <c r="AG183" s="44"/>
    </row>
    <row r="184" spans="1:33" ht="15.75" customHeight="1" x14ac:dyDescent="0.3">
      <c r="A184" s="313"/>
      <c r="B184" s="314"/>
      <c r="C184" s="315" t="s">
        <v>280</v>
      </c>
      <c r="D184" s="316"/>
      <c r="E184" s="317" t="s">
        <v>396</v>
      </c>
      <c r="F184" s="317"/>
      <c r="G184" s="318"/>
      <c r="H184" s="319"/>
      <c r="I184" s="320" t="s">
        <v>397</v>
      </c>
      <c r="J184" s="318"/>
      <c r="K184" s="319"/>
      <c r="L184" s="320"/>
      <c r="M184" s="318"/>
      <c r="N184" s="319"/>
      <c r="O184" s="320"/>
      <c r="P184" s="318"/>
      <c r="Q184" s="318"/>
      <c r="R184" s="318"/>
      <c r="S184" s="318"/>
      <c r="T184" s="318"/>
      <c r="U184" s="318"/>
      <c r="V184" s="318"/>
      <c r="W184" s="321"/>
      <c r="X184" s="321"/>
      <c r="Y184" s="321"/>
      <c r="Z184" s="321"/>
      <c r="AA184" s="313"/>
      <c r="AB184" s="322"/>
      <c r="AC184" s="313"/>
      <c r="AD184" s="322"/>
      <c r="AE184" s="322"/>
      <c r="AF184" s="322"/>
      <c r="AG184" s="322"/>
    </row>
    <row r="185" spans="1:33" ht="15.75" customHeight="1" x14ac:dyDescent="0.3">
      <c r="A185" s="44"/>
      <c r="B185" s="305"/>
      <c r="C185" s="43"/>
      <c r="D185" s="306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2"/>
      <c r="X185" s="42"/>
      <c r="Y185" s="42"/>
      <c r="Z185" s="42"/>
      <c r="AA185" s="43"/>
      <c r="AB185" s="44"/>
      <c r="AC185" s="44"/>
      <c r="AD185" s="44"/>
      <c r="AE185" s="44"/>
      <c r="AF185" s="44"/>
      <c r="AG185" s="44"/>
    </row>
    <row r="186" spans="1:33" ht="15.75" customHeight="1" x14ac:dyDescent="0.3">
      <c r="A186" s="44"/>
      <c r="B186" s="305"/>
      <c r="C186" s="43"/>
      <c r="D186" s="306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2"/>
      <c r="X186" s="42"/>
      <c r="Y186" s="42"/>
      <c r="Z186" s="42"/>
      <c r="AA186" s="43"/>
      <c r="AB186" s="44"/>
      <c r="AC186" s="44"/>
      <c r="AD186" s="44"/>
      <c r="AE186" s="44"/>
      <c r="AF186" s="44"/>
      <c r="AG186" s="44"/>
    </row>
    <row r="187" spans="1:33" ht="15.75" customHeight="1" x14ac:dyDescent="0.3">
      <c r="A187" s="44"/>
      <c r="B187" s="305"/>
      <c r="C187" s="43"/>
      <c r="D187" s="306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2"/>
      <c r="X187" s="42"/>
      <c r="Y187" s="42"/>
      <c r="Z187" s="42"/>
      <c r="AA187" s="43"/>
      <c r="AB187" s="44"/>
      <c r="AC187" s="44"/>
      <c r="AD187" s="44"/>
      <c r="AE187" s="44"/>
      <c r="AF187" s="44"/>
      <c r="AG187" s="44"/>
    </row>
    <row r="188" spans="1:33" ht="15.75" customHeight="1" x14ac:dyDescent="0.3">
      <c r="A188" s="44"/>
      <c r="B188" s="305"/>
      <c r="C188" s="43"/>
      <c r="D188" s="306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323"/>
      <c r="X188" s="323"/>
      <c r="Y188" s="323"/>
      <c r="Z188" s="323"/>
      <c r="AA188" s="43"/>
      <c r="AB188" s="44"/>
      <c r="AC188" s="44"/>
      <c r="AD188" s="44"/>
      <c r="AE188" s="44"/>
      <c r="AF188" s="44"/>
      <c r="AG188" s="44"/>
    </row>
    <row r="189" spans="1:33" ht="15.75" customHeight="1" x14ac:dyDescent="0.3">
      <c r="A189" s="44"/>
      <c r="B189" s="305"/>
      <c r="C189" s="43"/>
      <c r="D189" s="306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323"/>
      <c r="X189" s="323"/>
      <c r="Y189" s="323"/>
      <c r="Z189" s="323"/>
      <c r="AA189" s="43"/>
      <c r="AB189" s="44"/>
      <c r="AC189" s="44"/>
      <c r="AD189" s="44"/>
      <c r="AE189" s="44"/>
      <c r="AF189" s="44"/>
      <c r="AG189" s="44"/>
    </row>
    <row r="190" spans="1:33" ht="15.75" customHeight="1" x14ac:dyDescent="0.3">
      <c r="A190" s="44"/>
      <c r="B190" s="305"/>
      <c r="C190" s="43"/>
      <c r="D190" s="306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323"/>
      <c r="X190" s="323"/>
      <c r="Y190" s="323"/>
      <c r="Z190" s="323"/>
      <c r="AA190" s="43"/>
      <c r="AB190" s="44"/>
      <c r="AC190" s="44"/>
      <c r="AD190" s="44"/>
      <c r="AE190" s="44"/>
      <c r="AF190" s="44"/>
      <c r="AG190" s="44"/>
    </row>
    <row r="191" spans="1:33" ht="15.75" customHeight="1" x14ac:dyDescent="0.3">
      <c r="A191" s="44"/>
      <c r="B191" s="305"/>
      <c r="C191" s="43"/>
      <c r="D191" s="306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323"/>
      <c r="X191" s="323"/>
      <c r="Y191" s="323"/>
      <c r="Z191" s="323"/>
      <c r="AA191" s="43"/>
      <c r="AB191" s="44"/>
      <c r="AC191" s="44"/>
      <c r="AD191" s="44"/>
      <c r="AE191" s="44"/>
      <c r="AF191" s="44"/>
      <c r="AG191" s="44"/>
    </row>
    <row r="192" spans="1:33" ht="15.75" customHeight="1" x14ac:dyDescent="0.3">
      <c r="A192" s="44"/>
      <c r="B192" s="305"/>
      <c r="C192" s="43"/>
      <c r="D192" s="306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323"/>
      <c r="X192" s="323"/>
      <c r="Y192" s="323"/>
      <c r="Z192" s="323"/>
      <c r="AA192" s="43"/>
      <c r="AB192" s="44"/>
      <c r="AC192" s="44"/>
      <c r="AD192" s="44"/>
      <c r="AE192" s="44"/>
      <c r="AF192" s="44"/>
      <c r="AG192" s="44"/>
    </row>
    <row r="193" spans="1:33" ht="15.75" customHeight="1" x14ac:dyDescent="0.3">
      <c r="A193" s="44"/>
      <c r="B193" s="305"/>
      <c r="C193" s="43"/>
      <c r="D193" s="306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323"/>
      <c r="X193" s="323"/>
      <c r="Y193" s="323"/>
      <c r="Z193" s="323"/>
      <c r="AA193" s="43"/>
      <c r="AB193" s="44"/>
      <c r="AC193" s="44"/>
      <c r="AD193" s="44"/>
      <c r="AE193" s="44"/>
      <c r="AF193" s="44"/>
      <c r="AG193" s="44"/>
    </row>
    <row r="194" spans="1:33" ht="15.75" customHeight="1" x14ac:dyDescent="0.3">
      <c r="A194" s="44"/>
      <c r="B194" s="305"/>
      <c r="C194" s="43"/>
      <c r="D194" s="306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323"/>
      <c r="X194" s="323"/>
      <c r="Y194" s="323"/>
      <c r="Z194" s="323"/>
      <c r="AA194" s="43"/>
      <c r="AB194" s="44"/>
      <c r="AC194" s="44"/>
      <c r="AD194" s="44"/>
      <c r="AE194" s="44"/>
      <c r="AF194" s="44"/>
      <c r="AG194" s="44"/>
    </row>
    <row r="195" spans="1:33" ht="15.75" customHeight="1" x14ac:dyDescent="0.3">
      <c r="A195" s="44"/>
      <c r="B195" s="305"/>
      <c r="C195" s="43"/>
      <c r="D195" s="306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323"/>
      <c r="X195" s="323"/>
      <c r="Y195" s="323"/>
      <c r="Z195" s="323"/>
      <c r="AA195" s="43"/>
      <c r="AB195" s="44"/>
      <c r="AC195" s="44"/>
      <c r="AD195" s="44"/>
      <c r="AE195" s="44"/>
      <c r="AF195" s="44"/>
      <c r="AG195" s="44"/>
    </row>
    <row r="196" spans="1:33" ht="15.75" customHeight="1" x14ac:dyDescent="0.3">
      <c r="A196" s="44"/>
      <c r="B196" s="305"/>
      <c r="C196" s="43"/>
      <c r="D196" s="306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323"/>
      <c r="X196" s="323"/>
      <c r="Y196" s="323"/>
      <c r="Z196" s="323"/>
      <c r="AA196" s="43"/>
      <c r="AB196" s="44"/>
      <c r="AC196" s="44"/>
      <c r="AD196" s="44"/>
      <c r="AE196" s="44"/>
      <c r="AF196" s="44"/>
      <c r="AG196" s="44"/>
    </row>
    <row r="197" spans="1:33" ht="15.75" customHeight="1" x14ac:dyDescent="0.3">
      <c r="A197" s="44"/>
      <c r="B197" s="305"/>
      <c r="C197" s="43"/>
      <c r="D197" s="306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323"/>
      <c r="X197" s="323"/>
      <c r="Y197" s="323"/>
      <c r="Z197" s="323"/>
      <c r="AA197" s="43"/>
      <c r="AB197" s="44"/>
      <c r="AC197" s="44"/>
      <c r="AD197" s="44"/>
      <c r="AE197" s="44"/>
      <c r="AF197" s="44"/>
      <c r="AG197" s="44"/>
    </row>
    <row r="198" spans="1:33" ht="15.75" customHeight="1" x14ac:dyDescent="0.3">
      <c r="A198" s="44"/>
      <c r="B198" s="305"/>
      <c r="C198" s="43"/>
      <c r="D198" s="306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323"/>
      <c r="X198" s="323"/>
      <c r="Y198" s="323"/>
      <c r="Z198" s="323"/>
      <c r="AA198" s="43"/>
      <c r="AB198" s="44"/>
      <c r="AC198" s="44"/>
      <c r="AD198" s="44"/>
      <c r="AE198" s="44"/>
      <c r="AF198" s="44"/>
      <c r="AG198" s="44"/>
    </row>
    <row r="199" spans="1:33" ht="15.75" customHeight="1" x14ac:dyDescent="0.3">
      <c r="A199" s="44"/>
      <c r="B199" s="305"/>
      <c r="C199" s="43"/>
      <c r="D199" s="306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323"/>
      <c r="X199" s="323"/>
      <c r="Y199" s="323"/>
      <c r="Z199" s="323"/>
      <c r="AA199" s="43"/>
      <c r="AB199" s="44"/>
      <c r="AC199" s="44"/>
      <c r="AD199" s="44"/>
      <c r="AE199" s="44"/>
      <c r="AF199" s="44"/>
      <c r="AG199" s="44"/>
    </row>
    <row r="200" spans="1:33" ht="15.75" customHeight="1" x14ac:dyDescent="0.3">
      <c r="A200" s="44"/>
      <c r="B200" s="305"/>
      <c r="C200" s="43"/>
      <c r="D200" s="306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323"/>
      <c r="X200" s="323"/>
      <c r="Y200" s="323"/>
      <c r="Z200" s="323"/>
      <c r="AA200" s="43"/>
      <c r="AB200" s="44"/>
      <c r="AC200" s="44"/>
      <c r="AD200" s="44"/>
      <c r="AE200" s="44"/>
      <c r="AF200" s="44"/>
      <c r="AG200" s="44"/>
    </row>
    <row r="201" spans="1:33" ht="15.75" customHeight="1" x14ac:dyDescent="0.3">
      <c r="A201" s="44"/>
      <c r="B201" s="305"/>
      <c r="C201" s="43"/>
      <c r="D201" s="306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323"/>
      <c r="X201" s="323"/>
      <c r="Y201" s="323"/>
      <c r="Z201" s="323"/>
      <c r="AA201" s="43"/>
      <c r="AB201" s="44"/>
      <c r="AC201" s="44"/>
      <c r="AD201" s="44"/>
      <c r="AE201" s="44"/>
      <c r="AF201" s="44"/>
      <c r="AG201" s="44"/>
    </row>
    <row r="202" spans="1:33" ht="15.75" customHeight="1" x14ac:dyDescent="0.3">
      <c r="A202" s="44"/>
      <c r="B202" s="305"/>
      <c r="C202" s="43"/>
      <c r="D202" s="306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323"/>
      <c r="X202" s="323"/>
      <c r="Y202" s="323"/>
      <c r="Z202" s="323"/>
      <c r="AA202" s="43"/>
      <c r="AB202" s="44"/>
      <c r="AC202" s="44"/>
      <c r="AD202" s="44"/>
      <c r="AE202" s="44"/>
      <c r="AF202" s="44"/>
      <c r="AG202" s="44"/>
    </row>
    <row r="203" spans="1:33" ht="15.75" customHeight="1" x14ac:dyDescent="0.3">
      <c r="A203" s="44"/>
      <c r="B203" s="305"/>
      <c r="C203" s="43"/>
      <c r="D203" s="306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323"/>
      <c r="X203" s="323"/>
      <c r="Y203" s="323"/>
      <c r="Z203" s="323"/>
      <c r="AA203" s="43"/>
      <c r="AB203" s="44"/>
      <c r="AC203" s="44"/>
      <c r="AD203" s="44"/>
      <c r="AE203" s="44"/>
      <c r="AF203" s="44"/>
      <c r="AG203" s="44"/>
    </row>
    <row r="204" spans="1:33" ht="15.75" customHeight="1" x14ac:dyDescent="0.3">
      <c r="A204" s="44"/>
      <c r="B204" s="305"/>
      <c r="C204" s="43"/>
      <c r="D204" s="306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323"/>
      <c r="X204" s="323"/>
      <c r="Y204" s="323"/>
      <c r="Z204" s="323"/>
      <c r="AA204" s="43"/>
      <c r="AB204" s="44"/>
      <c r="AC204" s="44"/>
      <c r="AD204" s="44"/>
      <c r="AE204" s="44"/>
      <c r="AF204" s="44"/>
      <c r="AG204" s="44"/>
    </row>
    <row r="205" spans="1:33" ht="15.75" customHeight="1" x14ac:dyDescent="0.3">
      <c r="A205" s="44"/>
      <c r="B205" s="305"/>
      <c r="C205" s="43"/>
      <c r="D205" s="306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323"/>
      <c r="X205" s="323"/>
      <c r="Y205" s="323"/>
      <c r="Z205" s="323"/>
      <c r="AA205" s="43"/>
      <c r="AB205" s="44"/>
      <c r="AC205" s="44"/>
      <c r="AD205" s="44"/>
      <c r="AE205" s="44"/>
      <c r="AF205" s="44"/>
      <c r="AG205" s="44"/>
    </row>
    <row r="206" spans="1:33" ht="15.75" customHeight="1" x14ac:dyDescent="0.3">
      <c r="A206" s="44"/>
      <c r="B206" s="305"/>
      <c r="C206" s="43"/>
      <c r="D206" s="306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323"/>
      <c r="X206" s="323"/>
      <c r="Y206" s="323"/>
      <c r="Z206" s="323"/>
      <c r="AA206" s="43"/>
      <c r="AB206" s="44"/>
      <c r="AC206" s="44"/>
      <c r="AD206" s="44"/>
      <c r="AE206" s="44"/>
      <c r="AF206" s="44"/>
      <c r="AG206" s="44"/>
    </row>
    <row r="207" spans="1:33" ht="15.75" customHeight="1" x14ac:dyDescent="0.3">
      <c r="A207" s="44"/>
      <c r="B207" s="305"/>
      <c r="C207" s="43"/>
      <c r="D207" s="306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323"/>
      <c r="X207" s="323"/>
      <c r="Y207" s="323"/>
      <c r="Z207" s="323"/>
      <c r="AA207" s="43"/>
      <c r="AB207" s="44"/>
      <c r="AC207" s="44"/>
      <c r="AD207" s="44"/>
      <c r="AE207" s="44"/>
      <c r="AF207" s="44"/>
      <c r="AG207" s="44"/>
    </row>
    <row r="208" spans="1:33" ht="15.75" customHeight="1" x14ac:dyDescent="0.3">
      <c r="A208" s="44"/>
      <c r="B208" s="305"/>
      <c r="C208" s="43"/>
      <c r="D208" s="306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323"/>
      <c r="X208" s="323"/>
      <c r="Y208" s="323"/>
      <c r="Z208" s="323"/>
      <c r="AA208" s="43"/>
      <c r="AB208" s="44"/>
      <c r="AC208" s="44"/>
      <c r="AD208" s="44"/>
      <c r="AE208" s="44"/>
      <c r="AF208" s="44"/>
      <c r="AG208" s="44"/>
    </row>
    <row r="209" spans="1:33" ht="15.75" customHeight="1" x14ac:dyDescent="0.3">
      <c r="A209" s="44"/>
      <c r="B209" s="305"/>
      <c r="C209" s="43"/>
      <c r="D209" s="306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323"/>
      <c r="X209" s="323"/>
      <c r="Y209" s="323"/>
      <c r="Z209" s="323"/>
      <c r="AA209" s="43"/>
      <c r="AB209" s="44"/>
      <c r="AC209" s="44"/>
      <c r="AD209" s="44"/>
      <c r="AE209" s="44"/>
      <c r="AF209" s="44"/>
      <c r="AG209" s="44"/>
    </row>
    <row r="210" spans="1:33" ht="15.75" customHeight="1" x14ac:dyDescent="0.3">
      <c r="A210" s="44"/>
      <c r="B210" s="305"/>
      <c r="C210" s="43"/>
      <c r="D210" s="306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323"/>
      <c r="X210" s="323"/>
      <c r="Y210" s="323"/>
      <c r="Z210" s="323"/>
      <c r="AA210" s="43"/>
      <c r="AB210" s="44"/>
      <c r="AC210" s="44"/>
      <c r="AD210" s="44"/>
      <c r="AE210" s="44"/>
      <c r="AF210" s="44"/>
      <c r="AG210" s="44"/>
    </row>
    <row r="211" spans="1:33" ht="15.75" customHeight="1" x14ac:dyDescent="0.3">
      <c r="A211" s="44"/>
      <c r="B211" s="305"/>
      <c r="C211" s="43"/>
      <c r="D211" s="306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323"/>
      <c r="X211" s="323"/>
      <c r="Y211" s="323"/>
      <c r="Z211" s="323"/>
      <c r="AA211" s="43"/>
      <c r="AB211" s="44"/>
      <c r="AC211" s="44"/>
      <c r="AD211" s="44"/>
      <c r="AE211" s="44"/>
      <c r="AF211" s="44"/>
      <c r="AG211" s="44"/>
    </row>
    <row r="212" spans="1:33" ht="15.75" customHeight="1" x14ac:dyDescent="0.3">
      <c r="A212" s="44"/>
      <c r="B212" s="305"/>
      <c r="C212" s="43"/>
      <c r="D212" s="306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323"/>
      <c r="X212" s="323"/>
      <c r="Y212" s="323"/>
      <c r="Z212" s="323"/>
      <c r="AA212" s="43"/>
      <c r="AB212" s="44"/>
      <c r="AC212" s="44"/>
      <c r="AD212" s="44"/>
      <c r="AE212" s="44"/>
      <c r="AF212" s="44"/>
      <c r="AG212" s="44"/>
    </row>
    <row r="213" spans="1:33" ht="15.75" customHeight="1" x14ac:dyDescent="0.3">
      <c r="A213" s="44"/>
      <c r="B213" s="305"/>
      <c r="C213" s="43"/>
      <c r="D213" s="306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323"/>
      <c r="X213" s="323"/>
      <c r="Y213" s="323"/>
      <c r="Z213" s="323"/>
      <c r="AA213" s="43"/>
      <c r="AB213" s="44"/>
      <c r="AC213" s="44"/>
      <c r="AD213" s="44"/>
      <c r="AE213" s="44"/>
      <c r="AF213" s="44"/>
      <c r="AG213" s="44"/>
    </row>
    <row r="214" spans="1:33" ht="15.75" customHeight="1" x14ac:dyDescent="0.3">
      <c r="A214" s="44"/>
      <c r="B214" s="305"/>
      <c r="C214" s="43"/>
      <c r="D214" s="306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323"/>
      <c r="X214" s="323"/>
      <c r="Y214" s="323"/>
      <c r="Z214" s="323"/>
      <c r="AA214" s="43"/>
      <c r="AB214" s="44"/>
      <c r="AC214" s="44"/>
      <c r="AD214" s="44"/>
      <c r="AE214" s="44"/>
      <c r="AF214" s="44"/>
      <c r="AG214" s="44"/>
    </row>
    <row r="215" spans="1:33" ht="15.75" customHeight="1" x14ac:dyDescent="0.3">
      <c r="A215" s="44"/>
      <c r="B215" s="305"/>
      <c r="C215" s="43"/>
      <c r="D215" s="306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323"/>
      <c r="X215" s="323"/>
      <c r="Y215" s="323"/>
      <c r="Z215" s="323"/>
      <c r="AA215" s="43"/>
      <c r="AB215" s="44"/>
      <c r="AC215" s="44"/>
      <c r="AD215" s="44"/>
      <c r="AE215" s="44"/>
      <c r="AF215" s="44"/>
      <c r="AG215" s="44"/>
    </row>
    <row r="216" spans="1:33" ht="15.75" customHeight="1" x14ac:dyDescent="0.3">
      <c r="A216" s="44"/>
      <c r="B216" s="305"/>
      <c r="C216" s="43"/>
      <c r="D216" s="306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323"/>
      <c r="X216" s="323"/>
      <c r="Y216" s="323"/>
      <c r="Z216" s="323"/>
      <c r="AA216" s="43"/>
      <c r="AB216" s="44"/>
      <c r="AC216" s="44"/>
      <c r="AD216" s="44"/>
      <c r="AE216" s="44"/>
      <c r="AF216" s="44"/>
      <c r="AG216" s="44"/>
    </row>
    <row r="217" spans="1:33" ht="15.75" customHeight="1" x14ac:dyDescent="0.3">
      <c r="A217" s="44"/>
      <c r="B217" s="305"/>
      <c r="C217" s="43"/>
      <c r="D217" s="306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323"/>
      <c r="X217" s="323"/>
      <c r="Y217" s="323"/>
      <c r="Z217" s="323"/>
      <c r="AA217" s="43"/>
      <c r="AB217" s="44"/>
      <c r="AC217" s="44"/>
      <c r="AD217" s="44"/>
      <c r="AE217" s="44"/>
      <c r="AF217" s="44"/>
      <c r="AG217" s="44"/>
    </row>
    <row r="218" spans="1:33" ht="15.75" customHeight="1" x14ac:dyDescent="0.3">
      <c r="A218" s="44"/>
      <c r="B218" s="305"/>
      <c r="C218" s="43"/>
      <c r="D218" s="306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323"/>
      <c r="X218" s="323"/>
      <c r="Y218" s="323"/>
      <c r="Z218" s="323"/>
      <c r="AA218" s="43"/>
      <c r="AB218" s="44"/>
      <c r="AC218" s="44"/>
      <c r="AD218" s="44"/>
      <c r="AE218" s="44"/>
      <c r="AF218" s="44"/>
      <c r="AG218" s="44"/>
    </row>
    <row r="219" spans="1:33" ht="15.75" customHeight="1" x14ac:dyDescent="0.3">
      <c r="A219" s="44"/>
      <c r="B219" s="305"/>
      <c r="C219" s="43"/>
      <c r="D219" s="306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323"/>
      <c r="X219" s="323"/>
      <c r="Y219" s="323"/>
      <c r="Z219" s="323"/>
      <c r="AA219" s="43"/>
      <c r="AB219" s="44"/>
      <c r="AC219" s="44"/>
      <c r="AD219" s="44"/>
      <c r="AE219" s="44"/>
      <c r="AF219" s="44"/>
      <c r="AG219" s="44"/>
    </row>
    <row r="220" spans="1:33" ht="15.75" customHeight="1" x14ac:dyDescent="0.3">
      <c r="A220" s="44"/>
      <c r="B220" s="305"/>
      <c r="C220" s="43"/>
      <c r="D220" s="306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323"/>
      <c r="X220" s="323"/>
      <c r="Y220" s="323"/>
      <c r="Z220" s="323"/>
      <c r="AA220" s="43"/>
      <c r="AB220" s="44"/>
      <c r="AC220" s="44"/>
      <c r="AD220" s="44"/>
      <c r="AE220" s="44"/>
      <c r="AF220" s="44"/>
      <c r="AG220" s="44"/>
    </row>
    <row r="221" spans="1:33" ht="15.75" customHeight="1" x14ac:dyDescent="0.3">
      <c r="A221" s="44"/>
      <c r="B221" s="305"/>
      <c r="C221" s="43"/>
      <c r="D221" s="306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323"/>
      <c r="X221" s="323"/>
      <c r="Y221" s="323"/>
      <c r="Z221" s="323"/>
      <c r="AA221" s="43"/>
      <c r="AB221" s="44"/>
      <c r="AC221" s="44"/>
      <c r="AD221" s="44"/>
      <c r="AE221" s="44"/>
      <c r="AF221" s="44"/>
      <c r="AG221" s="44"/>
    </row>
    <row r="222" spans="1:33" ht="15.75" customHeight="1" x14ac:dyDescent="0.3">
      <c r="A222" s="44"/>
      <c r="B222" s="305"/>
      <c r="C222" s="43"/>
      <c r="D222" s="306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323"/>
      <c r="X222" s="323"/>
      <c r="Y222" s="323"/>
      <c r="Z222" s="323"/>
      <c r="AA222" s="43"/>
      <c r="AB222" s="44"/>
      <c r="AC222" s="44"/>
      <c r="AD222" s="44"/>
      <c r="AE222" s="44"/>
      <c r="AF222" s="44"/>
      <c r="AG222" s="44"/>
    </row>
    <row r="223" spans="1:33" ht="15.75" customHeight="1" x14ac:dyDescent="0.3">
      <c r="A223" s="44"/>
      <c r="B223" s="305"/>
      <c r="C223" s="43"/>
      <c r="D223" s="306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323"/>
      <c r="X223" s="323"/>
      <c r="Y223" s="323"/>
      <c r="Z223" s="323"/>
      <c r="AA223" s="43"/>
      <c r="AB223" s="44"/>
      <c r="AC223" s="44"/>
      <c r="AD223" s="44"/>
      <c r="AE223" s="44"/>
      <c r="AF223" s="44"/>
      <c r="AG223" s="44"/>
    </row>
    <row r="224" spans="1:33" ht="15.75" customHeight="1" x14ac:dyDescent="0.3">
      <c r="A224" s="44"/>
      <c r="B224" s="305"/>
      <c r="C224" s="43"/>
      <c r="D224" s="306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323"/>
      <c r="X224" s="323"/>
      <c r="Y224" s="323"/>
      <c r="Z224" s="323"/>
      <c r="AA224" s="43"/>
      <c r="AB224" s="44"/>
      <c r="AC224" s="44"/>
      <c r="AD224" s="44"/>
      <c r="AE224" s="44"/>
      <c r="AF224" s="44"/>
      <c r="AG224" s="44"/>
    </row>
    <row r="225" spans="1:33" ht="15.75" customHeight="1" x14ac:dyDescent="0.3">
      <c r="A225" s="44"/>
      <c r="B225" s="305"/>
      <c r="C225" s="43"/>
      <c r="D225" s="306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323"/>
      <c r="X225" s="323"/>
      <c r="Y225" s="323"/>
      <c r="Z225" s="323"/>
      <c r="AA225" s="43"/>
      <c r="AB225" s="44"/>
      <c r="AC225" s="44"/>
      <c r="AD225" s="44"/>
      <c r="AE225" s="44"/>
      <c r="AF225" s="44"/>
      <c r="AG225" s="44"/>
    </row>
    <row r="226" spans="1:33" ht="15.75" customHeight="1" x14ac:dyDescent="0.3">
      <c r="A226" s="44"/>
      <c r="B226" s="305"/>
      <c r="C226" s="43"/>
      <c r="D226" s="306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323"/>
      <c r="X226" s="323"/>
      <c r="Y226" s="323"/>
      <c r="Z226" s="323"/>
      <c r="AA226" s="43"/>
      <c r="AB226" s="44"/>
      <c r="AC226" s="44"/>
      <c r="AD226" s="44"/>
      <c r="AE226" s="44"/>
      <c r="AF226" s="44"/>
      <c r="AG226" s="44"/>
    </row>
    <row r="227" spans="1:33" ht="15.75" customHeight="1" x14ac:dyDescent="0.3">
      <c r="A227" s="44"/>
      <c r="B227" s="305"/>
      <c r="C227" s="43"/>
      <c r="D227" s="306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323"/>
      <c r="X227" s="323"/>
      <c r="Y227" s="323"/>
      <c r="Z227" s="323"/>
      <c r="AA227" s="43"/>
      <c r="AB227" s="44"/>
      <c r="AC227" s="44"/>
      <c r="AD227" s="44"/>
      <c r="AE227" s="44"/>
      <c r="AF227" s="44"/>
      <c r="AG227" s="44"/>
    </row>
    <row r="228" spans="1:33" ht="15.75" customHeight="1" x14ac:dyDescent="0.3">
      <c r="A228" s="44"/>
      <c r="B228" s="305"/>
      <c r="C228" s="43"/>
      <c r="D228" s="306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323"/>
      <c r="X228" s="323"/>
      <c r="Y228" s="323"/>
      <c r="Z228" s="323"/>
      <c r="AA228" s="43"/>
      <c r="AB228" s="44"/>
      <c r="AC228" s="44"/>
      <c r="AD228" s="44"/>
      <c r="AE228" s="44"/>
      <c r="AF228" s="44"/>
      <c r="AG228" s="44"/>
    </row>
    <row r="229" spans="1:33" ht="15.75" customHeight="1" x14ac:dyDescent="0.3">
      <c r="A229" s="44"/>
      <c r="B229" s="305"/>
      <c r="C229" s="43"/>
      <c r="D229" s="306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323"/>
      <c r="X229" s="323"/>
      <c r="Y229" s="323"/>
      <c r="Z229" s="323"/>
      <c r="AA229" s="43"/>
      <c r="AB229" s="44"/>
      <c r="AC229" s="44"/>
      <c r="AD229" s="44"/>
      <c r="AE229" s="44"/>
      <c r="AF229" s="44"/>
      <c r="AG229" s="44"/>
    </row>
    <row r="230" spans="1:33" ht="15.75" customHeight="1" x14ac:dyDescent="0.3">
      <c r="A230" s="44"/>
      <c r="B230" s="305"/>
      <c r="C230" s="43"/>
      <c r="D230" s="306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323"/>
      <c r="X230" s="323"/>
      <c r="Y230" s="323"/>
      <c r="Z230" s="323"/>
      <c r="AA230" s="43"/>
      <c r="AB230" s="44"/>
      <c r="AC230" s="44"/>
      <c r="AD230" s="44"/>
      <c r="AE230" s="44"/>
      <c r="AF230" s="44"/>
      <c r="AG230" s="44"/>
    </row>
    <row r="231" spans="1:33" ht="15.75" customHeight="1" x14ac:dyDescent="0.3">
      <c r="A231" s="44"/>
      <c r="B231" s="305"/>
      <c r="C231" s="43"/>
      <c r="D231" s="306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323"/>
      <c r="X231" s="323"/>
      <c r="Y231" s="323"/>
      <c r="Z231" s="323"/>
      <c r="AA231" s="43"/>
      <c r="AB231" s="44"/>
      <c r="AC231" s="44"/>
      <c r="AD231" s="44"/>
      <c r="AE231" s="44"/>
      <c r="AF231" s="44"/>
      <c r="AG231" s="44"/>
    </row>
    <row r="232" spans="1:33" ht="15.75" customHeight="1" x14ac:dyDescent="0.3">
      <c r="A232" s="44"/>
      <c r="B232" s="305"/>
      <c r="C232" s="43"/>
      <c r="D232" s="306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323"/>
      <c r="X232" s="323"/>
      <c r="Y232" s="323"/>
      <c r="Z232" s="323"/>
      <c r="AA232" s="43"/>
      <c r="AB232" s="44"/>
      <c r="AC232" s="44"/>
      <c r="AD232" s="44"/>
      <c r="AE232" s="44"/>
      <c r="AF232" s="44"/>
      <c r="AG232" s="44"/>
    </row>
    <row r="233" spans="1:33" ht="15.75" customHeight="1" x14ac:dyDescent="0.3">
      <c r="A233" s="44"/>
      <c r="B233" s="305"/>
      <c r="C233" s="43"/>
      <c r="D233" s="306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323"/>
      <c r="X233" s="323"/>
      <c r="Y233" s="323"/>
      <c r="Z233" s="323"/>
      <c r="AA233" s="43"/>
      <c r="AB233" s="44"/>
      <c r="AC233" s="44"/>
      <c r="AD233" s="44"/>
      <c r="AE233" s="44"/>
      <c r="AF233" s="44"/>
      <c r="AG233" s="44"/>
    </row>
    <row r="234" spans="1:33" ht="15.75" customHeight="1" x14ac:dyDescent="0.3">
      <c r="A234" s="44"/>
      <c r="B234" s="305"/>
      <c r="C234" s="43"/>
      <c r="D234" s="306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323"/>
      <c r="X234" s="323"/>
      <c r="Y234" s="323"/>
      <c r="Z234" s="323"/>
      <c r="AA234" s="43"/>
      <c r="AB234" s="44"/>
      <c r="AC234" s="44"/>
      <c r="AD234" s="44"/>
      <c r="AE234" s="44"/>
      <c r="AF234" s="44"/>
      <c r="AG234" s="44"/>
    </row>
    <row r="235" spans="1:33" ht="15.75" customHeight="1" x14ac:dyDescent="0.3">
      <c r="A235" s="44"/>
      <c r="B235" s="305"/>
      <c r="C235" s="43"/>
      <c r="D235" s="306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323"/>
      <c r="X235" s="323"/>
      <c r="Y235" s="323"/>
      <c r="Z235" s="323"/>
      <c r="AA235" s="43"/>
      <c r="AB235" s="44"/>
      <c r="AC235" s="44"/>
      <c r="AD235" s="44"/>
      <c r="AE235" s="44"/>
      <c r="AF235" s="44"/>
      <c r="AG235" s="44"/>
    </row>
    <row r="236" spans="1:33" ht="15.75" customHeight="1" x14ac:dyDescent="0.3">
      <c r="A236" s="44"/>
      <c r="B236" s="305"/>
      <c r="C236" s="43"/>
      <c r="D236" s="306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323"/>
      <c r="X236" s="323"/>
      <c r="Y236" s="323"/>
      <c r="Z236" s="323"/>
      <c r="AA236" s="43"/>
      <c r="AB236" s="44"/>
      <c r="AC236" s="44"/>
      <c r="AD236" s="44"/>
      <c r="AE236" s="44"/>
      <c r="AF236" s="44"/>
      <c r="AG236" s="44"/>
    </row>
    <row r="237" spans="1:33" ht="15.75" customHeight="1" x14ac:dyDescent="0.3">
      <c r="A237" s="44"/>
      <c r="B237" s="305"/>
      <c r="C237" s="43"/>
      <c r="D237" s="306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323"/>
      <c r="X237" s="323"/>
      <c r="Y237" s="323"/>
      <c r="Z237" s="323"/>
      <c r="AA237" s="43"/>
      <c r="AB237" s="44"/>
      <c r="AC237" s="44"/>
      <c r="AD237" s="44"/>
      <c r="AE237" s="44"/>
      <c r="AF237" s="44"/>
      <c r="AG237" s="44"/>
    </row>
    <row r="238" spans="1:33" ht="15.75" customHeight="1" x14ac:dyDescent="0.3">
      <c r="A238" s="44"/>
      <c r="B238" s="305"/>
      <c r="C238" s="43"/>
      <c r="D238" s="306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323"/>
      <c r="X238" s="323"/>
      <c r="Y238" s="323"/>
      <c r="Z238" s="323"/>
      <c r="AA238" s="43"/>
      <c r="AB238" s="44"/>
      <c r="AC238" s="44"/>
      <c r="AD238" s="44"/>
      <c r="AE238" s="44"/>
      <c r="AF238" s="44"/>
      <c r="AG238" s="44"/>
    </row>
    <row r="239" spans="1:33" ht="15.75" customHeight="1" x14ac:dyDescent="0.3">
      <c r="A239" s="44"/>
      <c r="B239" s="305"/>
      <c r="C239" s="43"/>
      <c r="D239" s="306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323"/>
      <c r="X239" s="323"/>
      <c r="Y239" s="323"/>
      <c r="Z239" s="323"/>
      <c r="AA239" s="43"/>
      <c r="AB239" s="44"/>
      <c r="AC239" s="44"/>
      <c r="AD239" s="44"/>
      <c r="AE239" s="44"/>
      <c r="AF239" s="44"/>
      <c r="AG239" s="44"/>
    </row>
    <row r="240" spans="1:33" ht="15.75" customHeight="1" x14ac:dyDescent="0.3">
      <c r="A240" s="44"/>
      <c r="B240" s="305"/>
      <c r="C240" s="43"/>
      <c r="D240" s="306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323"/>
      <c r="X240" s="323"/>
      <c r="Y240" s="323"/>
      <c r="Z240" s="323"/>
      <c r="AA240" s="43"/>
      <c r="AB240" s="44"/>
      <c r="AC240" s="44"/>
      <c r="AD240" s="44"/>
      <c r="AE240" s="44"/>
      <c r="AF240" s="44"/>
      <c r="AG240" s="44"/>
    </row>
    <row r="241" spans="1:33" ht="15.75" customHeight="1" x14ac:dyDescent="0.3">
      <c r="A241" s="44"/>
      <c r="B241" s="305"/>
      <c r="C241" s="43"/>
      <c r="D241" s="306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323"/>
      <c r="X241" s="323"/>
      <c r="Y241" s="323"/>
      <c r="Z241" s="323"/>
      <c r="AA241" s="43"/>
      <c r="AB241" s="44"/>
      <c r="AC241" s="44"/>
      <c r="AD241" s="44"/>
      <c r="AE241" s="44"/>
      <c r="AF241" s="44"/>
      <c r="AG241" s="44"/>
    </row>
    <row r="242" spans="1:33" ht="15.75" customHeight="1" x14ac:dyDescent="0.3">
      <c r="A242" s="44"/>
      <c r="B242" s="305"/>
      <c r="C242" s="43"/>
      <c r="D242" s="306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323"/>
      <c r="X242" s="323"/>
      <c r="Y242" s="323"/>
      <c r="Z242" s="323"/>
      <c r="AA242" s="43"/>
      <c r="AB242" s="44"/>
      <c r="AC242" s="44"/>
      <c r="AD242" s="44"/>
      <c r="AE242" s="44"/>
      <c r="AF242" s="44"/>
      <c r="AG242" s="44"/>
    </row>
    <row r="243" spans="1:33" ht="15.75" customHeight="1" x14ac:dyDescent="0.3">
      <c r="A243" s="44"/>
      <c r="B243" s="305"/>
      <c r="C243" s="43"/>
      <c r="D243" s="306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323"/>
      <c r="X243" s="323"/>
      <c r="Y243" s="323"/>
      <c r="Z243" s="323"/>
      <c r="AA243" s="43"/>
      <c r="AB243" s="44"/>
      <c r="AC243" s="44"/>
      <c r="AD243" s="44"/>
      <c r="AE243" s="44"/>
      <c r="AF243" s="44"/>
      <c r="AG243" s="44"/>
    </row>
    <row r="244" spans="1:33" ht="15.75" customHeight="1" x14ac:dyDescent="0.3">
      <c r="A244" s="44"/>
      <c r="B244" s="305"/>
      <c r="C244" s="43"/>
      <c r="D244" s="306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323"/>
      <c r="X244" s="323"/>
      <c r="Y244" s="323"/>
      <c r="Z244" s="323"/>
      <c r="AA244" s="43"/>
      <c r="AB244" s="44"/>
      <c r="AC244" s="44"/>
      <c r="AD244" s="44"/>
      <c r="AE244" s="44"/>
      <c r="AF244" s="44"/>
      <c r="AG244" s="44"/>
    </row>
    <row r="245" spans="1:33" ht="15.75" customHeight="1" x14ac:dyDescent="0.3">
      <c r="A245" s="44"/>
      <c r="B245" s="305"/>
      <c r="C245" s="43"/>
      <c r="D245" s="306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323"/>
      <c r="X245" s="323"/>
      <c r="Y245" s="323"/>
      <c r="Z245" s="323"/>
      <c r="AA245" s="43"/>
      <c r="AB245" s="44"/>
      <c r="AC245" s="44"/>
      <c r="AD245" s="44"/>
      <c r="AE245" s="44"/>
      <c r="AF245" s="44"/>
      <c r="AG245" s="44"/>
    </row>
    <row r="246" spans="1:33" ht="15.75" customHeight="1" x14ac:dyDescent="0.3">
      <c r="A246" s="44"/>
      <c r="B246" s="305"/>
      <c r="C246" s="43"/>
      <c r="D246" s="306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323"/>
      <c r="X246" s="323"/>
      <c r="Y246" s="323"/>
      <c r="Z246" s="323"/>
      <c r="AA246" s="43"/>
      <c r="AB246" s="44"/>
      <c r="AC246" s="44"/>
      <c r="AD246" s="44"/>
      <c r="AE246" s="44"/>
      <c r="AF246" s="44"/>
      <c r="AG246" s="44"/>
    </row>
    <row r="247" spans="1:33" ht="15.75" customHeight="1" x14ac:dyDescent="0.3">
      <c r="A247" s="44"/>
      <c r="B247" s="305"/>
      <c r="C247" s="43"/>
      <c r="D247" s="306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323"/>
      <c r="X247" s="323"/>
      <c r="Y247" s="323"/>
      <c r="Z247" s="323"/>
      <c r="AA247" s="43"/>
      <c r="AB247" s="44"/>
      <c r="AC247" s="44"/>
      <c r="AD247" s="44"/>
      <c r="AE247" s="44"/>
      <c r="AF247" s="44"/>
      <c r="AG247" s="44"/>
    </row>
    <row r="248" spans="1:33" ht="15.75" customHeight="1" x14ac:dyDescent="0.3">
      <c r="A248" s="44"/>
      <c r="B248" s="305"/>
      <c r="C248" s="43"/>
      <c r="D248" s="306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323"/>
      <c r="X248" s="323"/>
      <c r="Y248" s="323"/>
      <c r="Z248" s="323"/>
      <c r="AA248" s="43"/>
      <c r="AB248" s="44"/>
      <c r="AC248" s="44"/>
      <c r="AD248" s="44"/>
      <c r="AE248" s="44"/>
      <c r="AF248" s="44"/>
      <c r="AG248" s="44"/>
    </row>
    <row r="249" spans="1:33" ht="15.75" customHeight="1" x14ac:dyDescent="0.3">
      <c r="A249" s="44"/>
      <c r="B249" s="305"/>
      <c r="C249" s="43"/>
      <c r="D249" s="306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323"/>
      <c r="X249" s="323"/>
      <c r="Y249" s="323"/>
      <c r="Z249" s="323"/>
      <c r="AA249" s="43"/>
      <c r="AB249" s="44"/>
      <c r="AC249" s="44"/>
      <c r="AD249" s="44"/>
      <c r="AE249" s="44"/>
      <c r="AF249" s="44"/>
      <c r="AG249" s="44"/>
    </row>
    <row r="250" spans="1:33" ht="15.75" customHeight="1" x14ac:dyDescent="0.3">
      <c r="A250" s="44"/>
      <c r="B250" s="305"/>
      <c r="C250" s="43"/>
      <c r="D250" s="306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323"/>
      <c r="X250" s="323"/>
      <c r="Y250" s="323"/>
      <c r="Z250" s="323"/>
      <c r="AA250" s="43"/>
      <c r="AB250" s="44"/>
      <c r="AC250" s="44"/>
      <c r="AD250" s="44"/>
      <c r="AE250" s="44"/>
      <c r="AF250" s="44"/>
      <c r="AG250" s="44"/>
    </row>
    <row r="251" spans="1:33" ht="15.75" customHeight="1" x14ac:dyDescent="0.3">
      <c r="A251" s="44"/>
      <c r="B251" s="305"/>
      <c r="C251" s="43"/>
      <c r="D251" s="306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323"/>
      <c r="X251" s="323"/>
      <c r="Y251" s="323"/>
      <c r="Z251" s="323"/>
      <c r="AA251" s="43"/>
      <c r="AB251" s="44"/>
      <c r="AC251" s="44"/>
      <c r="AD251" s="44"/>
      <c r="AE251" s="44"/>
      <c r="AF251" s="44"/>
      <c r="AG251" s="44"/>
    </row>
    <row r="252" spans="1:33" ht="15.75" customHeight="1" x14ac:dyDescent="0.3">
      <c r="A252" s="44"/>
      <c r="B252" s="305"/>
      <c r="C252" s="43"/>
      <c r="D252" s="306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323"/>
      <c r="X252" s="323"/>
      <c r="Y252" s="323"/>
      <c r="Z252" s="323"/>
      <c r="AA252" s="43"/>
      <c r="AB252" s="44"/>
      <c r="AC252" s="44"/>
      <c r="AD252" s="44"/>
      <c r="AE252" s="44"/>
      <c r="AF252" s="44"/>
      <c r="AG252" s="44"/>
    </row>
    <row r="253" spans="1:33" ht="15.75" customHeight="1" x14ac:dyDescent="0.3">
      <c r="A253" s="44"/>
      <c r="B253" s="305"/>
      <c r="C253" s="43"/>
      <c r="D253" s="306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323"/>
      <c r="X253" s="323"/>
      <c r="Y253" s="323"/>
      <c r="Z253" s="323"/>
      <c r="AA253" s="43"/>
      <c r="AB253" s="44"/>
      <c r="AC253" s="44"/>
      <c r="AD253" s="44"/>
      <c r="AE253" s="44"/>
      <c r="AF253" s="44"/>
      <c r="AG253" s="44"/>
    </row>
    <row r="254" spans="1:33" ht="15.75" customHeight="1" x14ac:dyDescent="0.3">
      <c r="A254" s="44"/>
      <c r="B254" s="305"/>
      <c r="C254" s="43"/>
      <c r="D254" s="306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323"/>
      <c r="X254" s="323"/>
      <c r="Y254" s="323"/>
      <c r="Z254" s="323"/>
      <c r="AA254" s="43"/>
      <c r="AB254" s="44"/>
      <c r="AC254" s="44"/>
      <c r="AD254" s="44"/>
      <c r="AE254" s="44"/>
      <c r="AF254" s="44"/>
      <c r="AG254" s="44"/>
    </row>
    <row r="255" spans="1:33" ht="15.75" customHeight="1" x14ac:dyDescent="0.3">
      <c r="A255" s="44"/>
      <c r="B255" s="305"/>
      <c r="C255" s="43"/>
      <c r="D255" s="306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323"/>
      <c r="X255" s="323"/>
      <c r="Y255" s="323"/>
      <c r="Z255" s="323"/>
      <c r="AA255" s="43"/>
      <c r="AB255" s="44"/>
      <c r="AC255" s="44"/>
      <c r="AD255" s="44"/>
      <c r="AE255" s="44"/>
      <c r="AF255" s="44"/>
      <c r="AG255" s="44"/>
    </row>
    <row r="256" spans="1:33" ht="15.75" customHeight="1" x14ac:dyDescent="0.3">
      <c r="A256" s="44"/>
      <c r="B256" s="305"/>
      <c r="C256" s="43"/>
      <c r="D256" s="306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323"/>
      <c r="X256" s="323"/>
      <c r="Y256" s="323"/>
      <c r="Z256" s="323"/>
      <c r="AA256" s="43"/>
      <c r="AB256" s="44"/>
      <c r="AC256" s="44"/>
      <c r="AD256" s="44"/>
      <c r="AE256" s="44"/>
      <c r="AF256" s="44"/>
      <c r="AG256" s="44"/>
    </row>
    <row r="257" spans="1:33" ht="15.75" customHeight="1" x14ac:dyDescent="0.3">
      <c r="A257" s="44"/>
      <c r="B257" s="305"/>
      <c r="C257" s="43"/>
      <c r="D257" s="306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323"/>
      <c r="X257" s="323"/>
      <c r="Y257" s="323"/>
      <c r="Z257" s="323"/>
      <c r="AA257" s="43"/>
      <c r="AB257" s="44"/>
      <c r="AC257" s="44"/>
      <c r="AD257" s="44"/>
      <c r="AE257" s="44"/>
      <c r="AF257" s="44"/>
      <c r="AG257" s="44"/>
    </row>
    <row r="258" spans="1:33" ht="15.75" customHeight="1" x14ac:dyDescent="0.3">
      <c r="A258" s="44"/>
      <c r="B258" s="305"/>
      <c r="C258" s="43"/>
      <c r="D258" s="306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323"/>
      <c r="X258" s="323"/>
      <c r="Y258" s="323"/>
      <c r="Z258" s="323"/>
      <c r="AA258" s="43"/>
      <c r="AB258" s="44"/>
      <c r="AC258" s="44"/>
      <c r="AD258" s="44"/>
      <c r="AE258" s="44"/>
      <c r="AF258" s="44"/>
      <c r="AG258" s="44"/>
    </row>
    <row r="259" spans="1:33" ht="15.75" customHeight="1" x14ac:dyDescent="0.3">
      <c r="A259" s="44"/>
      <c r="B259" s="305"/>
      <c r="C259" s="43"/>
      <c r="D259" s="306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323"/>
      <c r="X259" s="323"/>
      <c r="Y259" s="323"/>
      <c r="Z259" s="323"/>
      <c r="AA259" s="43"/>
      <c r="AB259" s="44"/>
      <c r="AC259" s="44"/>
      <c r="AD259" s="44"/>
      <c r="AE259" s="44"/>
      <c r="AF259" s="44"/>
      <c r="AG259" s="44"/>
    </row>
    <row r="260" spans="1:33" ht="15.75" customHeight="1" x14ac:dyDescent="0.3">
      <c r="A260" s="44"/>
      <c r="B260" s="305"/>
      <c r="C260" s="43"/>
      <c r="D260" s="306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323"/>
      <c r="X260" s="323"/>
      <c r="Y260" s="323"/>
      <c r="Z260" s="323"/>
      <c r="AA260" s="43"/>
      <c r="AB260" s="44"/>
      <c r="AC260" s="44"/>
      <c r="AD260" s="44"/>
      <c r="AE260" s="44"/>
      <c r="AF260" s="44"/>
      <c r="AG260" s="44"/>
    </row>
    <row r="261" spans="1:33" ht="15.75" customHeight="1" x14ac:dyDescent="0.3">
      <c r="A261" s="44"/>
      <c r="B261" s="305"/>
      <c r="C261" s="43"/>
      <c r="D261" s="306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323"/>
      <c r="X261" s="323"/>
      <c r="Y261" s="323"/>
      <c r="Z261" s="323"/>
      <c r="AA261" s="43"/>
      <c r="AB261" s="44"/>
      <c r="AC261" s="44"/>
      <c r="AD261" s="44"/>
      <c r="AE261" s="44"/>
      <c r="AF261" s="44"/>
      <c r="AG261" s="44"/>
    </row>
    <row r="262" spans="1:33" ht="15.75" customHeight="1" x14ac:dyDescent="0.3">
      <c r="A262" s="44"/>
      <c r="B262" s="305"/>
      <c r="C262" s="43"/>
      <c r="D262" s="306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323"/>
      <c r="X262" s="323"/>
      <c r="Y262" s="323"/>
      <c r="Z262" s="323"/>
      <c r="AA262" s="43"/>
      <c r="AB262" s="44"/>
      <c r="AC262" s="44"/>
      <c r="AD262" s="44"/>
      <c r="AE262" s="44"/>
      <c r="AF262" s="44"/>
      <c r="AG262" s="44"/>
    </row>
    <row r="263" spans="1:33" ht="15.75" customHeight="1" x14ac:dyDescent="0.3">
      <c r="A263" s="44"/>
      <c r="B263" s="305"/>
      <c r="C263" s="43"/>
      <c r="D263" s="306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323"/>
      <c r="X263" s="323"/>
      <c r="Y263" s="323"/>
      <c r="Z263" s="323"/>
      <c r="AA263" s="43"/>
      <c r="AB263" s="44"/>
      <c r="AC263" s="44"/>
      <c r="AD263" s="44"/>
      <c r="AE263" s="44"/>
      <c r="AF263" s="44"/>
      <c r="AG263" s="44"/>
    </row>
    <row r="264" spans="1:33" ht="15.75" customHeight="1" x14ac:dyDescent="0.3">
      <c r="A264" s="44"/>
      <c r="B264" s="305"/>
      <c r="C264" s="43"/>
      <c r="D264" s="306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323"/>
      <c r="X264" s="323"/>
      <c r="Y264" s="323"/>
      <c r="Z264" s="323"/>
      <c r="AA264" s="43"/>
      <c r="AB264" s="44"/>
      <c r="AC264" s="44"/>
      <c r="AD264" s="44"/>
      <c r="AE264" s="44"/>
      <c r="AF264" s="44"/>
      <c r="AG264" s="44"/>
    </row>
    <row r="265" spans="1:33" ht="15.75" customHeight="1" x14ac:dyDescent="0.3">
      <c r="A265" s="44"/>
      <c r="B265" s="305"/>
      <c r="C265" s="43"/>
      <c r="D265" s="306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323"/>
      <c r="X265" s="323"/>
      <c r="Y265" s="323"/>
      <c r="Z265" s="323"/>
      <c r="AA265" s="43"/>
      <c r="AB265" s="44"/>
      <c r="AC265" s="44"/>
      <c r="AD265" s="44"/>
      <c r="AE265" s="44"/>
      <c r="AF265" s="44"/>
      <c r="AG265" s="44"/>
    </row>
    <row r="266" spans="1:33" ht="15.75" customHeight="1" x14ac:dyDescent="0.3">
      <c r="A266" s="44"/>
      <c r="B266" s="305"/>
      <c r="C266" s="43"/>
      <c r="D266" s="306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323"/>
      <c r="X266" s="323"/>
      <c r="Y266" s="323"/>
      <c r="Z266" s="323"/>
      <c r="AA266" s="43"/>
      <c r="AB266" s="44"/>
      <c r="AC266" s="44"/>
      <c r="AD266" s="44"/>
      <c r="AE266" s="44"/>
      <c r="AF266" s="44"/>
      <c r="AG266" s="44"/>
    </row>
    <row r="267" spans="1:33" ht="15.75" customHeight="1" x14ac:dyDescent="0.3">
      <c r="A267" s="44"/>
      <c r="B267" s="305"/>
      <c r="C267" s="43"/>
      <c r="D267" s="306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323"/>
      <c r="X267" s="323"/>
      <c r="Y267" s="323"/>
      <c r="Z267" s="323"/>
      <c r="AA267" s="43"/>
      <c r="AB267" s="44"/>
      <c r="AC267" s="44"/>
      <c r="AD267" s="44"/>
      <c r="AE267" s="44"/>
      <c r="AF267" s="44"/>
      <c r="AG267" s="44"/>
    </row>
    <row r="268" spans="1:33" ht="15.75" customHeight="1" x14ac:dyDescent="0.3">
      <c r="A268" s="44"/>
      <c r="B268" s="305"/>
      <c r="C268" s="43"/>
      <c r="D268" s="306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323"/>
      <c r="X268" s="323"/>
      <c r="Y268" s="323"/>
      <c r="Z268" s="323"/>
      <c r="AA268" s="43"/>
      <c r="AB268" s="44"/>
      <c r="AC268" s="44"/>
      <c r="AD268" s="44"/>
      <c r="AE268" s="44"/>
      <c r="AF268" s="44"/>
      <c r="AG268" s="44"/>
    </row>
    <row r="269" spans="1:33" ht="15.75" customHeight="1" x14ac:dyDescent="0.3">
      <c r="A269" s="44"/>
      <c r="B269" s="305"/>
      <c r="C269" s="43"/>
      <c r="D269" s="306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323"/>
      <c r="X269" s="323"/>
      <c r="Y269" s="323"/>
      <c r="Z269" s="323"/>
      <c r="AA269" s="43"/>
      <c r="AB269" s="44"/>
      <c r="AC269" s="44"/>
      <c r="AD269" s="44"/>
      <c r="AE269" s="44"/>
      <c r="AF269" s="44"/>
      <c r="AG269" s="44"/>
    </row>
    <row r="270" spans="1:33" ht="15.75" customHeight="1" x14ac:dyDescent="0.3">
      <c r="A270" s="44"/>
      <c r="B270" s="305"/>
      <c r="C270" s="43"/>
      <c r="D270" s="306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323"/>
      <c r="X270" s="323"/>
      <c r="Y270" s="323"/>
      <c r="Z270" s="323"/>
      <c r="AA270" s="43"/>
      <c r="AB270" s="44"/>
      <c r="AC270" s="44"/>
      <c r="AD270" s="44"/>
      <c r="AE270" s="44"/>
      <c r="AF270" s="44"/>
      <c r="AG270" s="44"/>
    </row>
    <row r="271" spans="1:33" ht="15.75" customHeight="1" x14ac:dyDescent="0.3">
      <c r="A271" s="44"/>
      <c r="B271" s="305"/>
      <c r="C271" s="43"/>
      <c r="D271" s="306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323"/>
      <c r="X271" s="323"/>
      <c r="Y271" s="323"/>
      <c r="Z271" s="323"/>
      <c r="AA271" s="43"/>
      <c r="AB271" s="44"/>
      <c r="AC271" s="44"/>
      <c r="AD271" s="44"/>
      <c r="AE271" s="44"/>
      <c r="AF271" s="44"/>
      <c r="AG271" s="44"/>
    </row>
    <row r="272" spans="1:33" ht="15.75" customHeight="1" x14ac:dyDescent="0.3">
      <c r="A272" s="44"/>
      <c r="B272" s="305"/>
      <c r="C272" s="43"/>
      <c r="D272" s="306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323"/>
      <c r="X272" s="323"/>
      <c r="Y272" s="323"/>
      <c r="Z272" s="323"/>
      <c r="AA272" s="43"/>
      <c r="AB272" s="44"/>
      <c r="AC272" s="44"/>
      <c r="AD272" s="44"/>
      <c r="AE272" s="44"/>
      <c r="AF272" s="44"/>
      <c r="AG272" s="44"/>
    </row>
    <row r="273" spans="1:33" ht="15.75" customHeight="1" x14ac:dyDescent="0.3">
      <c r="A273" s="44"/>
      <c r="B273" s="305"/>
      <c r="C273" s="43"/>
      <c r="D273" s="306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323"/>
      <c r="X273" s="323"/>
      <c r="Y273" s="323"/>
      <c r="Z273" s="323"/>
      <c r="AA273" s="43"/>
      <c r="AB273" s="44"/>
      <c r="AC273" s="44"/>
      <c r="AD273" s="44"/>
      <c r="AE273" s="44"/>
      <c r="AF273" s="44"/>
      <c r="AG273" s="44"/>
    </row>
    <row r="274" spans="1:33" ht="15.75" customHeight="1" x14ac:dyDescent="0.3">
      <c r="A274" s="44"/>
      <c r="B274" s="305"/>
      <c r="C274" s="43"/>
      <c r="D274" s="306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323"/>
      <c r="X274" s="323"/>
      <c r="Y274" s="323"/>
      <c r="Z274" s="323"/>
      <c r="AA274" s="43"/>
      <c r="AB274" s="44"/>
      <c r="AC274" s="44"/>
      <c r="AD274" s="44"/>
      <c r="AE274" s="44"/>
      <c r="AF274" s="44"/>
      <c r="AG274" s="44"/>
    </row>
    <row r="275" spans="1:33" ht="15.75" customHeight="1" x14ac:dyDescent="0.3">
      <c r="A275" s="44"/>
      <c r="B275" s="305"/>
      <c r="C275" s="43"/>
      <c r="D275" s="306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323"/>
      <c r="X275" s="323"/>
      <c r="Y275" s="323"/>
      <c r="Z275" s="323"/>
      <c r="AA275" s="43"/>
      <c r="AB275" s="44"/>
      <c r="AC275" s="44"/>
      <c r="AD275" s="44"/>
      <c r="AE275" s="44"/>
      <c r="AF275" s="44"/>
      <c r="AG275" s="44"/>
    </row>
    <row r="276" spans="1:33" ht="15.75" customHeight="1" x14ac:dyDescent="0.3">
      <c r="A276" s="44"/>
      <c r="B276" s="305"/>
      <c r="C276" s="43"/>
      <c r="D276" s="306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323"/>
      <c r="X276" s="323"/>
      <c r="Y276" s="323"/>
      <c r="Z276" s="323"/>
      <c r="AA276" s="43"/>
      <c r="AB276" s="44"/>
      <c r="AC276" s="44"/>
      <c r="AD276" s="44"/>
      <c r="AE276" s="44"/>
      <c r="AF276" s="44"/>
      <c r="AG276" s="44"/>
    </row>
    <row r="277" spans="1:33" ht="15.75" customHeight="1" x14ac:dyDescent="0.3">
      <c r="A277" s="44"/>
      <c r="B277" s="305"/>
      <c r="C277" s="43"/>
      <c r="D277" s="306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323"/>
      <c r="X277" s="323"/>
      <c r="Y277" s="323"/>
      <c r="Z277" s="323"/>
      <c r="AA277" s="43"/>
      <c r="AB277" s="44"/>
      <c r="AC277" s="44"/>
      <c r="AD277" s="44"/>
      <c r="AE277" s="44"/>
      <c r="AF277" s="44"/>
      <c r="AG277" s="44"/>
    </row>
    <row r="278" spans="1:33" ht="15.75" customHeight="1" x14ac:dyDescent="0.3">
      <c r="A278" s="44"/>
      <c r="B278" s="305"/>
      <c r="C278" s="43"/>
      <c r="D278" s="306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323"/>
      <c r="X278" s="323"/>
      <c r="Y278" s="323"/>
      <c r="Z278" s="323"/>
      <c r="AA278" s="43"/>
      <c r="AB278" s="44"/>
      <c r="AC278" s="44"/>
      <c r="AD278" s="44"/>
      <c r="AE278" s="44"/>
      <c r="AF278" s="44"/>
      <c r="AG278" s="44"/>
    </row>
    <row r="279" spans="1:33" ht="15.75" customHeight="1" x14ac:dyDescent="0.3">
      <c r="A279" s="44"/>
      <c r="B279" s="305"/>
      <c r="C279" s="43"/>
      <c r="D279" s="306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323"/>
      <c r="X279" s="323"/>
      <c r="Y279" s="323"/>
      <c r="Z279" s="323"/>
      <c r="AA279" s="43"/>
      <c r="AB279" s="44"/>
      <c r="AC279" s="44"/>
      <c r="AD279" s="44"/>
      <c r="AE279" s="44"/>
      <c r="AF279" s="44"/>
      <c r="AG279" s="44"/>
    </row>
    <row r="280" spans="1:33" ht="15.75" customHeight="1" x14ac:dyDescent="0.3">
      <c r="A280" s="44"/>
      <c r="B280" s="305"/>
      <c r="C280" s="43"/>
      <c r="D280" s="306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323"/>
      <c r="X280" s="323"/>
      <c r="Y280" s="323"/>
      <c r="Z280" s="323"/>
      <c r="AA280" s="43"/>
      <c r="AB280" s="44"/>
      <c r="AC280" s="44"/>
      <c r="AD280" s="44"/>
      <c r="AE280" s="44"/>
      <c r="AF280" s="44"/>
      <c r="AG280" s="44"/>
    </row>
    <row r="281" spans="1:33" ht="15.75" customHeight="1" x14ac:dyDescent="0.3">
      <c r="A281" s="44"/>
      <c r="B281" s="305"/>
      <c r="C281" s="43"/>
      <c r="D281" s="306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323"/>
      <c r="X281" s="323"/>
      <c r="Y281" s="323"/>
      <c r="Z281" s="323"/>
      <c r="AA281" s="43"/>
      <c r="AB281" s="44"/>
      <c r="AC281" s="44"/>
      <c r="AD281" s="44"/>
      <c r="AE281" s="44"/>
      <c r="AF281" s="44"/>
      <c r="AG281" s="44"/>
    </row>
    <row r="282" spans="1:33" ht="15.75" customHeight="1" x14ac:dyDescent="0.3">
      <c r="A282" s="44"/>
      <c r="B282" s="305"/>
      <c r="C282" s="43"/>
      <c r="D282" s="306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323"/>
      <c r="X282" s="323"/>
      <c r="Y282" s="323"/>
      <c r="Z282" s="323"/>
      <c r="AA282" s="43"/>
      <c r="AB282" s="44"/>
      <c r="AC282" s="44"/>
      <c r="AD282" s="44"/>
      <c r="AE282" s="44"/>
      <c r="AF282" s="44"/>
      <c r="AG282" s="44"/>
    </row>
    <row r="283" spans="1:33" ht="15.75" customHeight="1" x14ac:dyDescent="0.3">
      <c r="A283" s="44"/>
      <c r="B283" s="305"/>
      <c r="C283" s="43"/>
      <c r="D283" s="306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323"/>
      <c r="X283" s="323"/>
      <c r="Y283" s="323"/>
      <c r="Z283" s="323"/>
      <c r="AA283" s="43"/>
      <c r="AB283" s="44"/>
      <c r="AC283" s="44"/>
      <c r="AD283" s="44"/>
      <c r="AE283" s="44"/>
      <c r="AF283" s="44"/>
      <c r="AG283" s="44"/>
    </row>
    <row r="284" spans="1:33" ht="15.75" customHeight="1" x14ac:dyDescent="0.3">
      <c r="A284" s="44"/>
      <c r="B284" s="305"/>
      <c r="C284" s="43"/>
      <c r="D284" s="306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323"/>
      <c r="X284" s="323"/>
      <c r="Y284" s="323"/>
      <c r="Z284" s="323"/>
      <c r="AA284" s="43"/>
      <c r="AB284" s="44"/>
      <c r="AC284" s="44"/>
      <c r="AD284" s="44"/>
      <c r="AE284" s="44"/>
      <c r="AF284" s="44"/>
      <c r="AG284" s="44"/>
    </row>
    <row r="285" spans="1:33" ht="15.75" customHeight="1" x14ac:dyDescent="0.3">
      <c r="A285" s="44"/>
      <c r="B285" s="305"/>
      <c r="C285" s="43"/>
      <c r="D285" s="306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323"/>
      <c r="X285" s="323"/>
      <c r="Y285" s="323"/>
      <c r="Z285" s="323"/>
      <c r="AA285" s="43"/>
      <c r="AB285" s="44"/>
      <c r="AC285" s="44"/>
      <c r="AD285" s="44"/>
      <c r="AE285" s="44"/>
      <c r="AF285" s="44"/>
      <c r="AG285" s="44"/>
    </row>
    <row r="286" spans="1:33" ht="15.75" customHeight="1" x14ac:dyDescent="0.3">
      <c r="A286" s="44"/>
      <c r="B286" s="305"/>
      <c r="C286" s="43"/>
      <c r="D286" s="306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323"/>
      <c r="X286" s="323"/>
      <c r="Y286" s="323"/>
      <c r="Z286" s="323"/>
      <c r="AA286" s="43"/>
      <c r="AB286" s="44"/>
      <c r="AC286" s="44"/>
      <c r="AD286" s="44"/>
      <c r="AE286" s="44"/>
      <c r="AF286" s="44"/>
      <c r="AG286" s="44"/>
    </row>
    <row r="287" spans="1:33" ht="15.75" customHeight="1" x14ac:dyDescent="0.3">
      <c r="A287" s="44"/>
      <c r="B287" s="305"/>
      <c r="C287" s="43"/>
      <c r="D287" s="306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323"/>
      <c r="X287" s="323"/>
      <c r="Y287" s="323"/>
      <c r="Z287" s="323"/>
      <c r="AA287" s="43"/>
      <c r="AB287" s="44"/>
      <c r="AC287" s="44"/>
      <c r="AD287" s="44"/>
      <c r="AE287" s="44"/>
      <c r="AF287" s="44"/>
      <c r="AG287" s="44"/>
    </row>
    <row r="288" spans="1:33" ht="15.75" customHeight="1" x14ac:dyDescent="0.3">
      <c r="A288" s="44"/>
      <c r="B288" s="305"/>
      <c r="C288" s="43"/>
      <c r="D288" s="306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323"/>
      <c r="X288" s="323"/>
      <c r="Y288" s="323"/>
      <c r="Z288" s="323"/>
      <c r="AA288" s="43"/>
      <c r="AB288" s="44"/>
      <c r="AC288" s="44"/>
      <c r="AD288" s="44"/>
      <c r="AE288" s="44"/>
      <c r="AF288" s="44"/>
      <c r="AG288" s="44"/>
    </row>
    <row r="289" spans="1:33" ht="15.75" customHeight="1" x14ac:dyDescent="0.3">
      <c r="A289" s="44"/>
      <c r="B289" s="305"/>
      <c r="C289" s="43"/>
      <c r="D289" s="306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323"/>
      <c r="X289" s="323"/>
      <c r="Y289" s="323"/>
      <c r="Z289" s="323"/>
      <c r="AA289" s="43"/>
      <c r="AB289" s="44"/>
      <c r="AC289" s="44"/>
      <c r="AD289" s="44"/>
      <c r="AE289" s="44"/>
      <c r="AF289" s="44"/>
      <c r="AG289" s="44"/>
    </row>
    <row r="290" spans="1:33" ht="15.75" customHeight="1" x14ac:dyDescent="0.3">
      <c r="A290" s="44"/>
      <c r="B290" s="305"/>
      <c r="C290" s="43"/>
      <c r="D290" s="306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323"/>
      <c r="X290" s="323"/>
      <c r="Y290" s="323"/>
      <c r="Z290" s="323"/>
      <c r="AA290" s="43"/>
      <c r="AB290" s="44"/>
      <c r="AC290" s="44"/>
      <c r="AD290" s="44"/>
      <c r="AE290" s="44"/>
      <c r="AF290" s="44"/>
      <c r="AG290" s="44"/>
    </row>
    <row r="291" spans="1:33" ht="15.75" customHeight="1" x14ac:dyDescent="0.3">
      <c r="A291" s="44"/>
      <c r="B291" s="305"/>
      <c r="C291" s="43"/>
      <c r="D291" s="306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323"/>
      <c r="X291" s="323"/>
      <c r="Y291" s="323"/>
      <c r="Z291" s="323"/>
      <c r="AA291" s="43"/>
      <c r="AB291" s="44"/>
      <c r="AC291" s="44"/>
      <c r="AD291" s="44"/>
      <c r="AE291" s="44"/>
      <c r="AF291" s="44"/>
      <c r="AG291" s="44"/>
    </row>
    <row r="292" spans="1:33" ht="15.75" customHeight="1" x14ac:dyDescent="0.3">
      <c r="A292" s="44"/>
      <c r="B292" s="305"/>
      <c r="C292" s="43"/>
      <c r="D292" s="306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323"/>
      <c r="X292" s="323"/>
      <c r="Y292" s="323"/>
      <c r="Z292" s="323"/>
      <c r="AA292" s="43"/>
      <c r="AB292" s="44"/>
      <c r="AC292" s="44"/>
      <c r="AD292" s="44"/>
      <c r="AE292" s="44"/>
      <c r="AF292" s="44"/>
      <c r="AG292" s="44"/>
    </row>
    <row r="293" spans="1:33" ht="15.75" customHeight="1" x14ac:dyDescent="0.3">
      <c r="A293" s="44"/>
      <c r="B293" s="305"/>
      <c r="C293" s="43"/>
      <c r="D293" s="306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323"/>
      <c r="X293" s="323"/>
      <c r="Y293" s="323"/>
      <c r="Z293" s="323"/>
      <c r="AA293" s="43"/>
      <c r="AB293" s="44"/>
      <c r="AC293" s="44"/>
      <c r="AD293" s="44"/>
      <c r="AE293" s="44"/>
      <c r="AF293" s="44"/>
      <c r="AG293" s="44"/>
    </row>
    <row r="294" spans="1:33" ht="15.75" customHeight="1" x14ac:dyDescent="0.3">
      <c r="A294" s="44"/>
      <c r="B294" s="305"/>
      <c r="C294" s="43"/>
      <c r="D294" s="306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323"/>
      <c r="X294" s="323"/>
      <c r="Y294" s="323"/>
      <c r="Z294" s="323"/>
      <c r="AA294" s="43"/>
      <c r="AB294" s="44"/>
      <c r="AC294" s="44"/>
      <c r="AD294" s="44"/>
      <c r="AE294" s="44"/>
      <c r="AF294" s="44"/>
      <c r="AG294" s="44"/>
    </row>
    <row r="295" spans="1:33" ht="15.75" customHeight="1" x14ac:dyDescent="0.3">
      <c r="A295" s="44"/>
      <c r="B295" s="305"/>
      <c r="C295" s="43"/>
      <c r="D295" s="306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323"/>
      <c r="X295" s="323"/>
      <c r="Y295" s="323"/>
      <c r="Z295" s="323"/>
      <c r="AA295" s="43"/>
      <c r="AB295" s="44"/>
      <c r="AC295" s="44"/>
      <c r="AD295" s="44"/>
      <c r="AE295" s="44"/>
      <c r="AF295" s="44"/>
      <c r="AG295" s="44"/>
    </row>
    <row r="296" spans="1:33" ht="15.75" customHeight="1" x14ac:dyDescent="0.3">
      <c r="A296" s="44"/>
      <c r="B296" s="305"/>
      <c r="C296" s="43"/>
      <c r="D296" s="306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323"/>
      <c r="X296" s="323"/>
      <c r="Y296" s="323"/>
      <c r="Z296" s="323"/>
      <c r="AA296" s="43"/>
      <c r="AB296" s="44"/>
      <c r="AC296" s="44"/>
      <c r="AD296" s="44"/>
      <c r="AE296" s="44"/>
      <c r="AF296" s="44"/>
      <c r="AG296" s="44"/>
    </row>
    <row r="297" spans="1:33" ht="15.75" customHeight="1" x14ac:dyDescent="0.3">
      <c r="A297" s="44"/>
      <c r="B297" s="305"/>
      <c r="C297" s="43"/>
      <c r="D297" s="306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323"/>
      <c r="X297" s="323"/>
      <c r="Y297" s="323"/>
      <c r="Z297" s="323"/>
      <c r="AA297" s="43"/>
      <c r="AB297" s="44"/>
      <c r="AC297" s="44"/>
      <c r="AD297" s="44"/>
      <c r="AE297" s="44"/>
      <c r="AF297" s="44"/>
      <c r="AG297" s="44"/>
    </row>
    <row r="298" spans="1:33" ht="15.75" customHeight="1" x14ac:dyDescent="0.3">
      <c r="A298" s="44"/>
      <c r="B298" s="305"/>
      <c r="C298" s="43"/>
      <c r="D298" s="306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323"/>
      <c r="X298" s="323"/>
      <c r="Y298" s="323"/>
      <c r="Z298" s="323"/>
      <c r="AA298" s="43"/>
      <c r="AB298" s="44"/>
      <c r="AC298" s="44"/>
      <c r="AD298" s="44"/>
      <c r="AE298" s="44"/>
      <c r="AF298" s="44"/>
      <c r="AG298" s="44"/>
    </row>
    <row r="299" spans="1:33" ht="15.75" customHeight="1" x14ac:dyDescent="0.3">
      <c r="A299" s="44"/>
      <c r="B299" s="305"/>
      <c r="C299" s="43"/>
      <c r="D299" s="306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323"/>
      <c r="X299" s="323"/>
      <c r="Y299" s="323"/>
      <c r="Z299" s="323"/>
      <c r="AA299" s="43"/>
      <c r="AB299" s="44"/>
      <c r="AC299" s="44"/>
      <c r="AD299" s="44"/>
      <c r="AE299" s="44"/>
      <c r="AF299" s="44"/>
      <c r="AG299" s="44"/>
    </row>
    <row r="300" spans="1:33" ht="15.75" customHeight="1" x14ac:dyDescent="0.3">
      <c r="A300" s="44"/>
      <c r="B300" s="305"/>
      <c r="C300" s="43"/>
      <c r="D300" s="306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323"/>
      <c r="X300" s="323"/>
      <c r="Y300" s="323"/>
      <c r="Z300" s="323"/>
      <c r="AA300" s="43"/>
      <c r="AB300" s="44"/>
      <c r="AC300" s="44"/>
      <c r="AD300" s="44"/>
      <c r="AE300" s="44"/>
      <c r="AF300" s="44"/>
      <c r="AG300" s="44"/>
    </row>
    <row r="301" spans="1:33" ht="15.75" customHeight="1" x14ac:dyDescent="0.3">
      <c r="A301" s="44"/>
      <c r="B301" s="305"/>
      <c r="C301" s="43"/>
      <c r="D301" s="306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323"/>
      <c r="X301" s="323"/>
      <c r="Y301" s="323"/>
      <c r="Z301" s="323"/>
      <c r="AA301" s="43"/>
      <c r="AB301" s="44"/>
      <c r="AC301" s="44"/>
      <c r="AD301" s="44"/>
      <c r="AE301" s="44"/>
      <c r="AF301" s="44"/>
      <c r="AG301" s="44"/>
    </row>
    <row r="302" spans="1:33" ht="15.75" customHeight="1" x14ac:dyDescent="0.3">
      <c r="A302" s="44"/>
      <c r="B302" s="305"/>
      <c r="C302" s="43"/>
      <c r="D302" s="306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323"/>
      <c r="X302" s="323"/>
      <c r="Y302" s="323"/>
      <c r="Z302" s="323"/>
      <c r="AA302" s="43"/>
      <c r="AB302" s="44"/>
      <c r="AC302" s="44"/>
      <c r="AD302" s="44"/>
      <c r="AE302" s="44"/>
      <c r="AF302" s="44"/>
      <c r="AG302" s="44"/>
    </row>
    <row r="303" spans="1:33" ht="15.75" customHeight="1" x14ac:dyDescent="0.3">
      <c r="A303" s="44"/>
      <c r="B303" s="305"/>
      <c r="C303" s="43"/>
      <c r="D303" s="306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323"/>
      <c r="X303" s="323"/>
      <c r="Y303" s="323"/>
      <c r="Z303" s="323"/>
      <c r="AA303" s="43"/>
      <c r="AB303" s="44"/>
      <c r="AC303" s="44"/>
      <c r="AD303" s="44"/>
      <c r="AE303" s="44"/>
      <c r="AF303" s="44"/>
      <c r="AG303" s="44"/>
    </row>
    <row r="304" spans="1:33" ht="15.75" customHeight="1" x14ac:dyDescent="0.3">
      <c r="A304" s="44"/>
      <c r="B304" s="305"/>
      <c r="C304" s="43"/>
      <c r="D304" s="306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323"/>
      <c r="X304" s="323"/>
      <c r="Y304" s="323"/>
      <c r="Z304" s="323"/>
      <c r="AA304" s="43"/>
      <c r="AB304" s="44"/>
      <c r="AC304" s="44"/>
      <c r="AD304" s="44"/>
      <c r="AE304" s="44"/>
      <c r="AF304" s="44"/>
      <c r="AG304" s="44"/>
    </row>
    <row r="305" spans="1:33" ht="15.75" customHeight="1" x14ac:dyDescent="0.3">
      <c r="A305" s="44"/>
      <c r="B305" s="305"/>
      <c r="C305" s="43"/>
      <c r="D305" s="306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323"/>
      <c r="X305" s="323"/>
      <c r="Y305" s="323"/>
      <c r="Z305" s="323"/>
      <c r="AA305" s="43"/>
      <c r="AB305" s="44"/>
      <c r="AC305" s="44"/>
      <c r="AD305" s="44"/>
      <c r="AE305" s="44"/>
      <c r="AF305" s="44"/>
      <c r="AG305" s="44"/>
    </row>
    <row r="306" spans="1:33" ht="15.75" customHeight="1" x14ac:dyDescent="0.3">
      <c r="A306" s="44"/>
      <c r="B306" s="305"/>
      <c r="C306" s="43"/>
      <c r="D306" s="306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323"/>
      <c r="X306" s="323"/>
      <c r="Y306" s="323"/>
      <c r="Z306" s="323"/>
      <c r="AA306" s="43"/>
      <c r="AB306" s="44"/>
      <c r="AC306" s="44"/>
      <c r="AD306" s="44"/>
      <c r="AE306" s="44"/>
      <c r="AF306" s="44"/>
      <c r="AG306" s="44"/>
    </row>
    <row r="307" spans="1:33" ht="15.75" customHeight="1" x14ac:dyDescent="0.3">
      <c r="A307" s="44"/>
      <c r="B307" s="305"/>
      <c r="C307" s="43"/>
      <c r="D307" s="306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323"/>
      <c r="X307" s="323"/>
      <c r="Y307" s="323"/>
      <c r="Z307" s="323"/>
      <c r="AA307" s="43"/>
      <c r="AB307" s="44"/>
      <c r="AC307" s="44"/>
      <c r="AD307" s="44"/>
      <c r="AE307" s="44"/>
      <c r="AF307" s="44"/>
      <c r="AG307" s="44"/>
    </row>
    <row r="308" spans="1:33" ht="15.75" customHeight="1" x14ac:dyDescent="0.3">
      <c r="A308" s="44"/>
      <c r="B308" s="305"/>
      <c r="C308" s="43"/>
      <c r="D308" s="306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323"/>
      <c r="X308" s="323"/>
      <c r="Y308" s="323"/>
      <c r="Z308" s="323"/>
      <c r="AA308" s="43"/>
      <c r="AB308" s="44"/>
      <c r="AC308" s="44"/>
      <c r="AD308" s="44"/>
      <c r="AE308" s="44"/>
      <c r="AF308" s="44"/>
      <c r="AG308" s="44"/>
    </row>
    <row r="309" spans="1:33" ht="15.75" customHeight="1" x14ac:dyDescent="0.3">
      <c r="A309" s="44"/>
      <c r="B309" s="305"/>
      <c r="C309" s="43"/>
      <c r="D309" s="306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323"/>
      <c r="X309" s="323"/>
      <c r="Y309" s="323"/>
      <c r="Z309" s="323"/>
      <c r="AA309" s="43"/>
      <c r="AB309" s="44"/>
      <c r="AC309" s="44"/>
      <c r="AD309" s="44"/>
      <c r="AE309" s="44"/>
      <c r="AF309" s="44"/>
      <c r="AG309" s="44"/>
    </row>
    <row r="310" spans="1:33" ht="15.75" customHeight="1" x14ac:dyDescent="0.3">
      <c r="A310" s="44"/>
      <c r="B310" s="305"/>
      <c r="C310" s="43"/>
      <c r="D310" s="306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323"/>
      <c r="X310" s="323"/>
      <c r="Y310" s="323"/>
      <c r="Z310" s="323"/>
      <c r="AA310" s="43"/>
      <c r="AB310" s="44"/>
      <c r="AC310" s="44"/>
      <c r="AD310" s="44"/>
      <c r="AE310" s="44"/>
      <c r="AF310" s="44"/>
      <c r="AG310" s="44"/>
    </row>
    <row r="311" spans="1:33" ht="15.75" customHeight="1" x14ac:dyDescent="0.3">
      <c r="A311" s="44"/>
      <c r="B311" s="305"/>
      <c r="C311" s="43"/>
      <c r="D311" s="306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323"/>
      <c r="X311" s="323"/>
      <c r="Y311" s="323"/>
      <c r="Z311" s="323"/>
      <c r="AA311" s="43"/>
      <c r="AB311" s="44"/>
      <c r="AC311" s="44"/>
      <c r="AD311" s="44"/>
      <c r="AE311" s="44"/>
      <c r="AF311" s="44"/>
      <c r="AG311" s="44"/>
    </row>
    <row r="312" spans="1:33" ht="15.75" customHeight="1" x14ac:dyDescent="0.3">
      <c r="A312" s="44"/>
      <c r="B312" s="305"/>
      <c r="C312" s="43"/>
      <c r="D312" s="306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323"/>
      <c r="X312" s="323"/>
      <c r="Y312" s="323"/>
      <c r="Z312" s="323"/>
      <c r="AA312" s="43"/>
      <c r="AB312" s="44"/>
      <c r="AC312" s="44"/>
      <c r="AD312" s="44"/>
      <c r="AE312" s="44"/>
      <c r="AF312" s="44"/>
      <c r="AG312" s="44"/>
    </row>
    <row r="313" spans="1:33" ht="15.75" customHeight="1" x14ac:dyDescent="0.3">
      <c r="A313" s="44"/>
      <c r="B313" s="305"/>
      <c r="C313" s="43"/>
      <c r="D313" s="306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323"/>
      <c r="X313" s="323"/>
      <c r="Y313" s="323"/>
      <c r="Z313" s="323"/>
      <c r="AA313" s="43"/>
      <c r="AB313" s="44"/>
      <c r="AC313" s="44"/>
      <c r="AD313" s="44"/>
      <c r="AE313" s="44"/>
      <c r="AF313" s="44"/>
      <c r="AG313" s="44"/>
    </row>
    <row r="314" spans="1:33" ht="15.75" customHeight="1" x14ac:dyDescent="0.3">
      <c r="A314" s="44"/>
      <c r="B314" s="305"/>
      <c r="C314" s="43"/>
      <c r="D314" s="306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323"/>
      <c r="X314" s="323"/>
      <c r="Y314" s="323"/>
      <c r="Z314" s="323"/>
      <c r="AA314" s="43"/>
      <c r="AB314" s="44"/>
      <c r="AC314" s="44"/>
      <c r="AD314" s="44"/>
      <c r="AE314" s="44"/>
      <c r="AF314" s="44"/>
      <c r="AG314" s="44"/>
    </row>
    <row r="315" spans="1:33" ht="15.75" customHeight="1" x14ac:dyDescent="0.3">
      <c r="A315" s="44"/>
      <c r="B315" s="305"/>
      <c r="C315" s="43"/>
      <c r="D315" s="306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323"/>
      <c r="X315" s="323"/>
      <c r="Y315" s="323"/>
      <c r="Z315" s="323"/>
      <c r="AA315" s="43"/>
      <c r="AB315" s="44"/>
      <c r="AC315" s="44"/>
      <c r="AD315" s="44"/>
      <c r="AE315" s="44"/>
      <c r="AF315" s="44"/>
      <c r="AG315" s="44"/>
    </row>
    <row r="316" spans="1:33" ht="15.75" customHeight="1" x14ac:dyDescent="0.3">
      <c r="A316" s="44"/>
      <c r="B316" s="305"/>
      <c r="C316" s="43"/>
      <c r="D316" s="306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323"/>
      <c r="X316" s="323"/>
      <c r="Y316" s="323"/>
      <c r="Z316" s="323"/>
      <c r="AA316" s="43"/>
      <c r="AB316" s="44"/>
      <c r="AC316" s="44"/>
      <c r="AD316" s="44"/>
      <c r="AE316" s="44"/>
      <c r="AF316" s="44"/>
      <c r="AG316" s="44"/>
    </row>
    <row r="317" spans="1:33" ht="15.75" customHeight="1" x14ac:dyDescent="0.3">
      <c r="A317" s="44"/>
      <c r="B317" s="305"/>
      <c r="C317" s="43"/>
      <c r="D317" s="306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323"/>
      <c r="X317" s="323"/>
      <c r="Y317" s="323"/>
      <c r="Z317" s="323"/>
      <c r="AA317" s="43"/>
      <c r="AB317" s="44"/>
      <c r="AC317" s="44"/>
      <c r="AD317" s="44"/>
      <c r="AE317" s="44"/>
      <c r="AF317" s="44"/>
      <c r="AG317" s="44"/>
    </row>
    <row r="318" spans="1:33" ht="15.75" customHeight="1" x14ac:dyDescent="0.3">
      <c r="A318" s="44"/>
      <c r="B318" s="305"/>
      <c r="C318" s="43"/>
      <c r="D318" s="306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323"/>
      <c r="X318" s="323"/>
      <c r="Y318" s="323"/>
      <c r="Z318" s="323"/>
      <c r="AA318" s="43"/>
      <c r="AB318" s="44"/>
      <c r="AC318" s="44"/>
      <c r="AD318" s="44"/>
      <c r="AE318" s="44"/>
      <c r="AF318" s="44"/>
      <c r="AG318" s="44"/>
    </row>
    <row r="319" spans="1:33" ht="15.75" customHeight="1" x14ac:dyDescent="0.3">
      <c r="A319" s="44"/>
      <c r="B319" s="305"/>
      <c r="C319" s="43"/>
      <c r="D319" s="306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323"/>
      <c r="X319" s="323"/>
      <c r="Y319" s="323"/>
      <c r="Z319" s="323"/>
      <c r="AA319" s="43"/>
      <c r="AB319" s="44"/>
      <c r="AC319" s="44"/>
      <c r="AD319" s="44"/>
      <c r="AE319" s="44"/>
      <c r="AF319" s="44"/>
      <c r="AG319" s="44"/>
    </row>
    <row r="320" spans="1:33" ht="15.75" customHeight="1" x14ac:dyDescent="0.3">
      <c r="A320" s="44"/>
      <c r="B320" s="305"/>
      <c r="C320" s="43"/>
      <c r="D320" s="306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323"/>
      <c r="X320" s="323"/>
      <c r="Y320" s="323"/>
      <c r="Z320" s="323"/>
      <c r="AA320" s="43"/>
      <c r="AB320" s="44"/>
      <c r="AC320" s="44"/>
      <c r="AD320" s="44"/>
      <c r="AE320" s="44"/>
      <c r="AF320" s="44"/>
      <c r="AG320" s="44"/>
    </row>
    <row r="321" spans="1:33" ht="15.75" customHeight="1" x14ac:dyDescent="0.3">
      <c r="A321" s="44"/>
      <c r="B321" s="305"/>
      <c r="C321" s="43"/>
      <c r="D321" s="306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323"/>
      <c r="X321" s="323"/>
      <c r="Y321" s="323"/>
      <c r="Z321" s="323"/>
      <c r="AA321" s="43"/>
      <c r="AB321" s="44"/>
      <c r="AC321" s="44"/>
      <c r="AD321" s="44"/>
      <c r="AE321" s="44"/>
      <c r="AF321" s="44"/>
      <c r="AG321" s="44"/>
    </row>
    <row r="322" spans="1:33" ht="15.75" customHeight="1" x14ac:dyDescent="0.3">
      <c r="A322" s="44"/>
      <c r="B322" s="305"/>
      <c r="C322" s="43"/>
      <c r="D322" s="306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323"/>
      <c r="X322" s="323"/>
      <c r="Y322" s="323"/>
      <c r="Z322" s="323"/>
      <c r="AA322" s="43"/>
      <c r="AB322" s="44"/>
      <c r="AC322" s="44"/>
      <c r="AD322" s="44"/>
      <c r="AE322" s="44"/>
      <c r="AF322" s="44"/>
      <c r="AG322" s="44"/>
    </row>
    <row r="323" spans="1:33" ht="15.75" customHeight="1" x14ac:dyDescent="0.3">
      <c r="A323" s="44"/>
      <c r="B323" s="305"/>
      <c r="C323" s="43"/>
      <c r="D323" s="306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323"/>
      <c r="X323" s="323"/>
      <c r="Y323" s="323"/>
      <c r="Z323" s="323"/>
      <c r="AA323" s="43"/>
      <c r="AB323" s="44"/>
      <c r="AC323" s="44"/>
      <c r="AD323" s="44"/>
      <c r="AE323" s="44"/>
      <c r="AF323" s="44"/>
      <c r="AG323" s="44"/>
    </row>
    <row r="324" spans="1:33" ht="15.75" customHeight="1" x14ac:dyDescent="0.3">
      <c r="A324" s="44"/>
      <c r="B324" s="305"/>
      <c r="C324" s="43"/>
      <c r="D324" s="306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323"/>
      <c r="X324" s="323"/>
      <c r="Y324" s="323"/>
      <c r="Z324" s="323"/>
      <c r="AA324" s="43"/>
      <c r="AB324" s="44"/>
      <c r="AC324" s="44"/>
      <c r="AD324" s="44"/>
      <c r="AE324" s="44"/>
      <c r="AF324" s="44"/>
      <c r="AG324" s="44"/>
    </row>
    <row r="325" spans="1:33" ht="15.75" customHeight="1" x14ac:dyDescent="0.3">
      <c r="A325" s="44"/>
      <c r="B325" s="305"/>
      <c r="C325" s="43"/>
      <c r="D325" s="306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323"/>
      <c r="X325" s="323"/>
      <c r="Y325" s="323"/>
      <c r="Z325" s="323"/>
      <c r="AA325" s="43"/>
      <c r="AB325" s="44"/>
      <c r="AC325" s="44"/>
      <c r="AD325" s="44"/>
      <c r="AE325" s="44"/>
      <c r="AF325" s="44"/>
      <c r="AG325" s="44"/>
    </row>
    <row r="326" spans="1:33" ht="15.75" customHeight="1" x14ac:dyDescent="0.3">
      <c r="A326" s="44"/>
      <c r="B326" s="305"/>
      <c r="C326" s="43"/>
      <c r="D326" s="306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323"/>
      <c r="X326" s="323"/>
      <c r="Y326" s="323"/>
      <c r="Z326" s="323"/>
      <c r="AA326" s="43"/>
      <c r="AB326" s="44"/>
      <c r="AC326" s="44"/>
      <c r="AD326" s="44"/>
      <c r="AE326" s="44"/>
      <c r="AF326" s="44"/>
      <c r="AG326" s="44"/>
    </row>
    <row r="327" spans="1:33" ht="15.75" customHeight="1" x14ac:dyDescent="0.3">
      <c r="A327" s="44"/>
      <c r="B327" s="305"/>
      <c r="C327" s="43"/>
      <c r="D327" s="306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323"/>
      <c r="X327" s="323"/>
      <c r="Y327" s="323"/>
      <c r="Z327" s="323"/>
      <c r="AA327" s="43"/>
      <c r="AB327" s="44"/>
      <c r="AC327" s="44"/>
      <c r="AD327" s="44"/>
      <c r="AE327" s="44"/>
      <c r="AF327" s="44"/>
      <c r="AG327" s="44"/>
    </row>
    <row r="328" spans="1:33" ht="15.75" customHeight="1" x14ac:dyDescent="0.3">
      <c r="A328" s="44"/>
      <c r="B328" s="305"/>
      <c r="C328" s="43"/>
      <c r="D328" s="306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323"/>
      <c r="X328" s="323"/>
      <c r="Y328" s="323"/>
      <c r="Z328" s="323"/>
      <c r="AA328" s="43"/>
      <c r="AB328" s="44"/>
      <c r="AC328" s="44"/>
      <c r="AD328" s="44"/>
      <c r="AE328" s="44"/>
      <c r="AF328" s="44"/>
      <c r="AG328" s="44"/>
    </row>
    <row r="329" spans="1:33" ht="15.75" customHeight="1" x14ac:dyDescent="0.3">
      <c r="A329" s="44"/>
      <c r="B329" s="305"/>
      <c r="C329" s="43"/>
      <c r="D329" s="306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323"/>
      <c r="X329" s="323"/>
      <c r="Y329" s="323"/>
      <c r="Z329" s="323"/>
      <c r="AA329" s="43"/>
      <c r="AB329" s="44"/>
      <c r="AC329" s="44"/>
      <c r="AD329" s="44"/>
      <c r="AE329" s="44"/>
      <c r="AF329" s="44"/>
      <c r="AG329" s="44"/>
    </row>
    <row r="330" spans="1:33" ht="15.75" customHeight="1" x14ac:dyDescent="0.3">
      <c r="A330" s="44"/>
      <c r="B330" s="305"/>
      <c r="C330" s="43"/>
      <c r="D330" s="306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323"/>
      <c r="X330" s="323"/>
      <c r="Y330" s="323"/>
      <c r="Z330" s="323"/>
      <c r="AA330" s="43"/>
      <c r="AB330" s="44"/>
      <c r="AC330" s="44"/>
      <c r="AD330" s="44"/>
      <c r="AE330" s="44"/>
      <c r="AF330" s="44"/>
      <c r="AG330" s="44"/>
    </row>
    <row r="331" spans="1:33" ht="15.75" customHeight="1" x14ac:dyDescent="0.3">
      <c r="A331" s="44"/>
      <c r="B331" s="305"/>
      <c r="C331" s="43"/>
      <c r="D331" s="306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323"/>
      <c r="X331" s="323"/>
      <c r="Y331" s="323"/>
      <c r="Z331" s="323"/>
      <c r="AA331" s="43"/>
      <c r="AB331" s="44"/>
      <c r="AC331" s="44"/>
      <c r="AD331" s="44"/>
      <c r="AE331" s="44"/>
      <c r="AF331" s="44"/>
      <c r="AG331" s="44"/>
    </row>
    <row r="332" spans="1:33" ht="15.75" customHeight="1" x14ac:dyDescent="0.3">
      <c r="A332" s="44"/>
      <c r="B332" s="305"/>
      <c r="C332" s="43"/>
      <c r="D332" s="306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323"/>
      <c r="X332" s="323"/>
      <c r="Y332" s="323"/>
      <c r="Z332" s="323"/>
      <c r="AA332" s="43"/>
      <c r="AB332" s="44"/>
      <c r="AC332" s="44"/>
      <c r="AD332" s="44"/>
      <c r="AE332" s="44"/>
      <c r="AF332" s="44"/>
      <c r="AG332" s="44"/>
    </row>
    <row r="333" spans="1:33" ht="15.75" customHeight="1" x14ac:dyDescent="0.3">
      <c r="A333" s="44"/>
      <c r="B333" s="305"/>
      <c r="C333" s="43"/>
      <c r="D333" s="306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323"/>
      <c r="X333" s="323"/>
      <c r="Y333" s="323"/>
      <c r="Z333" s="323"/>
      <c r="AA333" s="43"/>
      <c r="AB333" s="44"/>
      <c r="AC333" s="44"/>
      <c r="AD333" s="44"/>
      <c r="AE333" s="44"/>
      <c r="AF333" s="44"/>
      <c r="AG333" s="44"/>
    </row>
    <row r="334" spans="1:33" ht="15.75" customHeight="1" x14ac:dyDescent="0.3">
      <c r="A334" s="44"/>
      <c r="B334" s="305"/>
      <c r="C334" s="43"/>
      <c r="D334" s="306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323"/>
      <c r="X334" s="323"/>
      <c r="Y334" s="323"/>
      <c r="Z334" s="323"/>
      <c r="AA334" s="43"/>
      <c r="AB334" s="44"/>
      <c r="AC334" s="44"/>
      <c r="AD334" s="44"/>
      <c r="AE334" s="44"/>
      <c r="AF334" s="44"/>
      <c r="AG334" s="44"/>
    </row>
    <row r="335" spans="1:33" ht="15.75" customHeight="1" x14ac:dyDescent="0.3">
      <c r="A335" s="44"/>
      <c r="B335" s="305"/>
      <c r="C335" s="43"/>
      <c r="D335" s="306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323"/>
      <c r="X335" s="323"/>
      <c r="Y335" s="323"/>
      <c r="Z335" s="323"/>
      <c r="AA335" s="43"/>
      <c r="AB335" s="44"/>
      <c r="AC335" s="44"/>
      <c r="AD335" s="44"/>
      <c r="AE335" s="44"/>
      <c r="AF335" s="44"/>
      <c r="AG335" s="44"/>
    </row>
    <row r="336" spans="1:33" ht="15.75" customHeight="1" x14ac:dyDescent="0.3">
      <c r="A336" s="44"/>
      <c r="B336" s="305"/>
      <c r="C336" s="43"/>
      <c r="D336" s="306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323"/>
      <c r="X336" s="323"/>
      <c r="Y336" s="323"/>
      <c r="Z336" s="323"/>
      <c r="AA336" s="43"/>
      <c r="AB336" s="44"/>
      <c r="AC336" s="44"/>
      <c r="AD336" s="44"/>
      <c r="AE336" s="44"/>
      <c r="AF336" s="44"/>
      <c r="AG336" s="44"/>
    </row>
    <row r="337" spans="1:33" ht="15.75" customHeight="1" x14ac:dyDescent="0.3">
      <c r="A337" s="44"/>
      <c r="B337" s="305"/>
      <c r="C337" s="43"/>
      <c r="D337" s="306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323"/>
      <c r="X337" s="323"/>
      <c r="Y337" s="323"/>
      <c r="Z337" s="323"/>
      <c r="AA337" s="43"/>
      <c r="AB337" s="44"/>
      <c r="AC337" s="44"/>
      <c r="AD337" s="44"/>
      <c r="AE337" s="44"/>
      <c r="AF337" s="44"/>
      <c r="AG337" s="44"/>
    </row>
    <row r="338" spans="1:33" ht="15.75" customHeight="1" x14ac:dyDescent="0.3">
      <c r="A338" s="44"/>
      <c r="B338" s="305"/>
      <c r="C338" s="43"/>
      <c r="D338" s="306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323"/>
      <c r="X338" s="323"/>
      <c r="Y338" s="323"/>
      <c r="Z338" s="323"/>
      <c r="AA338" s="43"/>
      <c r="AB338" s="44"/>
      <c r="AC338" s="44"/>
      <c r="AD338" s="44"/>
      <c r="AE338" s="44"/>
      <c r="AF338" s="44"/>
      <c r="AG338" s="44"/>
    </row>
    <row r="339" spans="1:33" ht="15.75" customHeight="1" x14ac:dyDescent="0.3">
      <c r="A339" s="44"/>
      <c r="B339" s="305"/>
      <c r="C339" s="43"/>
      <c r="D339" s="306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323"/>
      <c r="X339" s="323"/>
      <c r="Y339" s="323"/>
      <c r="Z339" s="323"/>
      <c r="AA339" s="43"/>
      <c r="AB339" s="44"/>
      <c r="AC339" s="44"/>
      <c r="AD339" s="44"/>
      <c r="AE339" s="44"/>
      <c r="AF339" s="44"/>
      <c r="AG339" s="44"/>
    </row>
    <row r="340" spans="1:33" ht="15.75" customHeight="1" x14ac:dyDescent="0.3">
      <c r="A340" s="44"/>
      <c r="B340" s="305"/>
      <c r="C340" s="43"/>
      <c r="D340" s="306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323"/>
      <c r="X340" s="323"/>
      <c r="Y340" s="323"/>
      <c r="Z340" s="323"/>
      <c r="AA340" s="43"/>
      <c r="AB340" s="44"/>
      <c r="AC340" s="44"/>
      <c r="AD340" s="44"/>
      <c r="AE340" s="44"/>
      <c r="AF340" s="44"/>
      <c r="AG340" s="44"/>
    </row>
    <row r="341" spans="1:33" ht="15.75" customHeight="1" x14ac:dyDescent="0.3">
      <c r="A341" s="44"/>
      <c r="B341" s="305"/>
      <c r="C341" s="43"/>
      <c r="D341" s="306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323"/>
      <c r="X341" s="323"/>
      <c r="Y341" s="323"/>
      <c r="Z341" s="323"/>
      <c r="AA341" s="43"/>
      <c r="AB341" s="44"/>
      <c r="AC341" s="44"/>
      <c r="AD341" s="44"/>
      <c r="AE341" s="44"/>
      <c r="AF341" s="44"/>
      <c r="AG341" s="44"/>
    </row>
    <row r="342" spans="1:33" ht="15.75" customHeight="1" x14ac:dyDescent="0.3">
      <c r="A342" s="44"/>
      <c r="B342" s="305"/>
      <c r="C342" s="43"/>
      <c r="D342" s="306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323"/>
      <c r="X342" s="323"/>
      <c r="Y342" s="323"/>
      <c r="Z342" s="323"/>
      <c r="AA342" s="43"/>
      <c r="AB342" s="44"/>
      <c r="AC342" s="44"/>
      <c r="AD342" s="44"/>
      <c r="AE342" s="44"/>
      <c r="AF342" s="44"/>
      <c r="AG342" s="44"/>
    </row>
    <row r="343" spans="1:33" ht="15.75" customHeight="1" x14ac:dyDescent="0.3">
      <c r="A343" s="44"/>
      <c r="B343" s="305"/>
      <c r="C343" s="43"/>
      <c r="D343" s="306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323"/>
      <c r="X343" s="323"/>
      <c r="Y343" s="323"/>
      <c r="Z343" s="323"/>
      <c r="AA343" s="43"/>
      <c r="AB343" s="44"/>
      <c r="AC343" s="44"/>
      <c r="AD343" s="44"/>
      <c r="AE343" s="44"/>
      <c r="AF343" s="44"/>
      <c r="AG343" s="44"/>
    </row>
    <row r="344" spans="1:33" ht="15.75" customHeight="1" x14ac:dyDescent="0.3">
      <c r="A344" s="44"/>
      <c r="B344" s="305"/>
      <c r="C344" s="43"/>
      <c r="D344" s="306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323"/>
      <c r="X344" s="323"/>
      <c r="Y344" s="323"/>
      <c r="Z344" s="323"/>
      <c r="AA344" s="43"/>
      <c r="AB344" s="44"/>
      <c r="AC344" s="44"/>
      <c r="AD344" s="44"/>
      <c r="AE344" s="44"/>
      <c r="AF344" s="44"/>
      <c r="AG344" s="44"/>
    </row>
    <row r="345" spans="1:33" ht="15.75" customHeight="1" x14ac:dyDescent="0.3">
      <c r="A345" s="44"/>
      <c r="B345" s="305"/>
      <c r="C345" s="43"/>
      <c r="D345" s="306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323"/>
      <c r="X345" s="323"/>
      <c r="Y345" s="323"/>
      <c r="Z345" s="323"/>
      <c r="AA345" s="43"/>
      <c r="AB345" s="44"/>
      <c r="AC345" s="44"/>
      <c r="AD345" s="44"/>
      <c r="AE345" s="44"/>
      <c r="AF345" s="44"/>
      <c r="AG345" s="44"/>
    </row>
    <row r="346" spans="1:33" ht="15.75" customHeight="1" x14ac:dyDescent="0.3">
      <c r="A346" s="44"/>
      <c r="B346" s="305"/>
      <c r="C346" s="43"/>
      <c r="D346" s="306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323"/>
      <c r="X346" s="323"/>
      <c r="Y346" s="323"/>
      <c r="Z346" s="323"/>
      <c r="AA346" s="43"/>
      <c r="AB346" s="44"/>
      <c r="AC346" s="44"/>
      <c r="AD346" s="44"/>
      <c r="AE346" s="44"/>
      <c r="AF346" s="44"/>
      <c r="AG346" s="44"/>
    </row>
    <row r="347" spans="1:33" ht="15.75" customHeight="1" x14ac:dyDescent="0.3">
      <c r="A347" s="44"/>
      <c r="B347" s="305"/>
      <c r="C347" s="43"/>
      <c r="D347" s="306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323"/>
      <c r="X347" s="323"/>
      <c r="Y347" s="323"/>
      <c r="Z347" s="323"/>
      <c r="AA347" s="43"/>
      <c r="AB347" s="44"/>
      <c r="AC347" s="44"/>
      <c r="AD347" s="44"/>
      <c r="AE347" s="44"/>
      <c r="AF347" s="44"/>
      <c r="AG347" s="44"/>
    </row>
    <row r="348" spans="1:33" ht="15.75" customHeight="1" x14ac:dyDescent="0.3">
      <c r="A348" s="44"/>
      <c r="B348" s="305"/>
      <c r="C348" s="43"/>
      <c r="D348" s="306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323"/>
      <c r="X348" s="323"/>
      <c r="Y348" s="323"/>
      <c r="Z348" s="323"/>
      <c r="AA348" s="43"/>
      <c r="AB348" s="44"/>
      <c r="AC348" s="44"/>
      <c r="AD348" s="44"/>
      <c r="AE348" s="44"/>
      <c r="AF348" s="44"/>
      <c r="AG348" s="44"/>
    </row>
    <row r="349" spans="1:33" ht="15.75" customHeight="1" x14ac:dyDescent="0.3">
      <c r="A349" s="44"/>
      <c r="B349" s="305"/>
      <c r="C349" s="43"/>
      <c r="D349" s="306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323"/>
      <c r="X349" s="323"/>
      <c r="Y349" s="323"/>
      <c r="Z349" s="323"/>
      <c r="AA349" s="43"/>
      <c r="AB349" s="44"/>
      <c r="AC349" s="44"/>
      <c r="AD349" s="44"/>
      <c r="AE349" s="44"/>
      <c r="AF349" s="44"/>
      <c r="AG349" s="44"/>
    </row>
    <row r="350" spans="1:33" ht="15.75" customHeight="1" x14ac:dyDescent="0.3">
      <c r="A350" s="44"/>
      <c r="B350" s="305"/>
      <c r="C350" s="43"/>
      <c r="D350" s="306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323"/>
      <c r="X350" s="323"/>
      <c r="Y350" s="323"/>
      <c r="Z350" s="323"/>
      <c r="AA350" s="43"/>
      <c r="AB350" s="44"/>
      <c r="AC350" s="44"/>
      <c r="AD350" s="44"/>
      <c r="AE350" s="44"/>
      <c r="AF350" s="44"/>
      <c r="AG350" s="44"/>
    </row>
    <row r="351" spans="1:33" ht="15.75" customHeight="1" x14ac:dyDescent="0.3">
      <c r="A351" s="44"/>
      <c r="B351" s="305"/>
      <c r="C351" s="43"/>
      <c r="D351" s="306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323"/>
      <c r="X351" s="323"/>
      <c r="Y351" s="323"/>
      <c r="Z351" s="323"/>
      <c r="AA351" s="43"/>
      <c r="AB351" s="44"/>
      <c r="AC351" s="44"/>
      <c r="AD351" s="44"/>
      <c r="AE351" s="44"/>
      <c r="AF351" s="44"/>
      <c r="AG351" s="44"/>
    </row>
    <row r="352" spans="1:33" ht="15.75" customHeight="1" x14ac:dyDescent="0.3">
      <c r="A352" s="44"/>
      <c r="B352" s="305"/>
      <c r="C352" s="43"/>
      <c r="D352" s="306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323"/>
      <c r="X352" s="323"/>
      <c r="Y352" s="323"/>
      <c r="Z352" s="323"/>
      <c r="AA352" s="43"/>
      <c r="AB352" s="44"/>
      <c r="AC352" s="44"/>
      <c r="AD352" s="44"/>
      <c r="AE352" s="44"/>
      <c r="AF352" s="44"/>
      <c r="AG352" s="44"/>
    </row>
    <row r="353" spans="1:33" ht="15.75" customHeight="1" x14ac:dyDescent="0.3">
      <c r="A353" s="44"/>
      <c r="B353" s="305"/>
      <c r="C353" s="43"/>
      <c r="D353" s="306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323"/>
      <c r="X353" s="323"/>
      <c r="Y353" s="323"/>
      <c r="Z353" s="323"/>
      <c r="AA353" s="43"/>
      <c r="AB353" s="44"/>
      <c r="AC353" s="44"/>
      <c r="AD353" s="44"/>
      <c r="AE353" s="44"/>
      <c r="AF353" s="44"/>
      <c r="AG353" s="44"/>
    </row>
    <row r="354" spans="1:33" ht="15.75" customHeight="1" x14ac:dyDescent="0.3">
      <c r="A354" s="44"/>
      <c r="B354" s="305"/>
      <c r="C354" s="43"/>
      <c r="D354" s="306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323"/>
      <c r="X354" s="323"/>
      <c r="Y354" s="323"/>
      <c r="Z354" s="323"/>
      <c r="AA354" s="43"/>
      <c r="AB354" s="44"/>
      <c r="AC354" s="44"/>
      <c r="AD354" s="44"/>
      <c r="AE354" s="44"/>
      <c r="AF354" s="44"/>
      <c r="AG354" s="44"/>
    </row>
    <row r="355" spans="1:33" ht="15.75" customHeight="1" x14ac:dyDescent="0.3">
      <c r="A355" s="44"/>
      <c r="B355" s="305"/>
      <c r="C355" s="43"/>
      <c r="D355" s="306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323"/>
      <c r="X355" s="323"/>
      <c r="Y355" s="323"/>
      <c r="Z355" s="323"/>
      <c r="AA355" s="43"/>
      <c r="AB355" s="44"/>
      <c r="AC355" s="44"/>
      <c r="AD355" s="44"/>
      <c r="AE355" s="44"/>
      <c r="AF355" s="44"/>
      <c r="AG355" s="44"/>
    </row>
    <row r="356" spans="1:33" ht="15.75" customHeight="1" x14ac:dyDescent="0.3">
      <c r="A356" s="44"/>
      <c r="B356" s="305"/>
      <c r="C356" s="43"/>
      <c r="D356" s="306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323"/>
      <c r="X356" s="323"/>
      <c r="Y356" s="323"/>
      <c r="Z356" s="323"/>
      <c r="AA356" s="43"/>
      <c r="AB356" s="44"/>
      <c r="AC356" s="44"/>
      <c r="AD356" s="44"/>
      <c r="AE356" s="44"/>
      <c r="AF356" s="44"/>
      <c r="AG356" s="44"/>
    </row>
    <row r="357" spans="1:33" ht="15.75" customHeight="1" x14ac:dyDescent="0.3">
      <c r="A357" s="44"/>
      <c r="B357" s="305"/>
      <c r="C357" s="43"/>
      <c r="D357" s="306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323"/>
      <c r="X357" s="323"/>
      <c r="Y357" s="323"/>
      <c r="Z357" s="323"/>
      <c r="AA357" s="43"/>
      <c r="AB357" s="44"/>
      <c r="AC357" s="44"/>
      <c r="AD357" s="44"/>
      <c r="AE357" s="44"/>
      <c r="AF357" s="44"/>
      <c r="AG357" s="44"/>
    </row>
    <row r="358" spans="1:33" ht="15.75" customHeight="1" x14ac:dyDescent="0.3">
      <c r="A358" s="44"/>
      <c r="B358" s="305"/>
      <c r="C358" s="43"/>
      <c r="D358" s="306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323"/>
      <c r="X358" s="323"/>
      <c r="Y358" s="323"/>
      <c r="Z358" s="323"/>
      <c r="AA358" s="43"/>
      <c r="AB358" s="44"/>
      <c r="AC358" s="44"/>
      <c r="AD358" s="44"/>
      <c r="AE358" s="44"/>
      <c r="AF358" s="44"/>
      <c r="AG358" s="44"/>
    </row>
    <row r="359" spans="1:33" ht="15.75" customHeight="1" x14ac:dyDescent="0.3">
      <c r="A359" s="44"/>
      <c r="B359" s="305"/>
      <c r="C359" s="43"/>
      <c r="D359" s="306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323"/>
      <c r="X359" s="323"/>
      <c r="Y359" s="323"/>
      <c r="Z359" s="323"/>
      <c r="AA359" s="43"/>
      <c r="AB359" s="44"/>
      <c r="AC359" s="44"/>
      <c r="AD359" s="44"/>
      <c r="AE359" s="44"/>
      <c r="AF359" s="44"/>
      <c r="AG359" s="44"/>
    </row>
    <row r="360" spans="1:33" ht="15.75" customHeight="1" x14ac:dyDescent="0.3">
      <c r="A360" s="44"/>
      <c r="B360" s="305"/>
      <c r="C360" s="43"/>
      <c r="D360" s="306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323"/>
      <c r="X360" s="323"/>
      <c r="Y360" s="323"/>
      <c r="Z360" s="323"/>
      <c r="AA360" s="43"/>
      <c r="AB360" s="44"/>
      <c r="AC360" s="44"/>
      <c r="AD360" s="44"/>
      <c r="AE360" s="44"/>
      <c r="AF360" s="44"/>
      <c r="AG360" s="44"/>
    </row>
    <row r="361" spans="1:33" ht="15.75" customHeight="1" x14ac:dyDescent="0.3">
      <c r="A361" s="44"/>
      <c r="B361" s="305"/>
      <c r="C361" s="43"/>
      <c r="D361" s="306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323"/>
      <c r="X361" s="323"/>
      <c r="Y361" s="323"/>
      <c r="Z361" s="323"/>
      <c r="AA361" s="43"/>
      <c r="AB361" s="44"/>
      <c r="AC361" s="44"/>
      <c r="AD361" s="44"/>
      <c r="AE361" s="44"/>
      <c r="AF361" s="44"/>
      <c r="AG361" s="44"/>
    </row>
    <row r="362" spans="1:33" ht="15.75" customHeight="1" x14ac:dyDescent="0.3">
      <c r="A362" s="44"/>
      <c r="B362" s="305"/>
      <c r="C362" s="43"/>
      <c r="D362" s="306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323"/>
      <c r="X362" s="323"/>
      <c r="Y362" s="323"/>
      <c r="Z362" s="323"/>
      <c r="AA362" s="43"/>
      <c r="AB362" s="44"/>
      <c r="AC362" s="44"/>
      <c r="AD362" s="44"/>
      <c r="AE362" s="44"/>
      <c r="AF362" s="44"/>
      <c r="AG362" s="44"/>
    </row>
    <row r="363" spans="1:33" ht="15.75" customHeight="1" x14ac:dyDescent="0.3">
      <c r="A363" s="44"/>
      <c r="B363" s="305"/>
      <c r="C363" s="43"/>
      <c r="D363" s="306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323"/>
      <c r="X363" s="323"/>
      <c r="Y363" s="323"/>
      <c r="Z363" s="323"/>
      <c r="AA363" s="43"/>
      <c r="AB363" s="44"/>
      <c r="AC363" s="44"/>
      <c r="AD363" s="44"/>
      <c r="AE363" s="44"/>
      <c r="AF363" s="44"/>
      <c r="AG363" s="44"/>
    </row>
    <row r="364" spans="1:33" ht="15.75" customHeight="1" x14ac:dyDescent="0.3">
      <c r="A364" s="44"/>
      <c r="B364" s="305"/>
      <c r="C364" s="43"/>
      <c r="D364" s="306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323"/>
      <c r="X364" s="323"/>
      <c r="Y364" s="323"/>
      <c r="Z364" s="323"/>
      <c r="AA364" s="43"/>
      <c r="AB364" s="44"/>
      <c r="AC364" s="44"/>
      <c r="AD364" s="44"/>
      <c r="AE364" s="44"/>
      <c r="AF364" s="44"/>
      <c r="AG364" s="44"/>
    </row>
    <row r="365" spans="1:33" ht="15.75" customHeight="1" x14ac:dyDescent="0.3">
      <c r="A365" s="44"/>
      <c r="B365" s="305"/>
      <c r="C365" s="43"/>
      <c r="D365" s="306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323"/>
      <c r="X365" s="323"/>
      <c r="Y365" s="323"/>
      <c r="Z365" s="323"/>
      <c r="AA365" s="43"/>
      <c r="AB365" s="44"/>
      <c r="AC365" s="44"/>
      <c r="AD365" s="44"/>
      <c r="AE365" s="44"/>
      <c r="AF365" s="44"/>
      <c r="AG365" s="44"/>
    </row>
    <row r="366" spans="1:33" ht="15.75" customHeight="1" x14ac:dyDescent="0.3">
      <c r="A366" s="44"/>
      <c r="B366" s="305"/>
      <c r="C366" s="43"/>
      <c r="D366" s="306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323"/>
      <c r="X366" s="323"/>
      <c r="Y366" s="323"/>
      <c r="Z366" s="323"/>
      <c r="AA366" s="43"/>
      <c r="AB366" s="44"/>
      <c r="AC366" s="44"/>
      <c r="AD366" s="44"/>
      <c r="AE366" s="44"/>
      <c r="AF366" s="44"/>
      <c r="AG366" s="44"/>
    </row>
    <row r="367" spans="1:33" ht="15.75" customHeight="1" x14ac:dyDescent="0.3">
      <c r="A367" s="44"/>
      <c r="B367" s="305"/>
      <c r="C367" s="43"/>
      <c r="D367" s="306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323"/>
      <c r="X367" s="323"/>
      <c r="Y367" s="323"/>
      <c r="Z367" s="323"/>
      <c r="AA367" s="43"/>
      <c r="AB367" s="44"/>
      <c r="AC367" s="44"/>
      <c r="AD367" s="44"/>
      <c r="AE367" s="44"/>
      <c r="AF367" s="44"/>
      <c r="AG367" s="44"/>
    </row>
    <row r="368" spans="1:33" ht="15.75" customHeight="1" x14ac:dyDescent="0.3">
      <c r="A368" s="44"/>
      <c r="B368" s="305"/>
      <c r="C368" s="43"/>
      <c r="D368" s="306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323"/>
      <c r="X368" s="323"/>
      <c r="Y368" s="323"/>
      <c r="Z368" s="323"/>
      <c r="AA368" s="43"/>
      <c r="AB368" s="44"/>
      <c r="AC368" s="44"/>
      <c r="AD368" s="44"/>
      <c r="AE368" s="44"/>
      <c r="AF368" s="44"/>
      <c r="AG368" s="44"/>
    </row>
    <row r="369" spans="1:33" ht="15.75" customHeight="1" x14ac:dyDescent="0.3">
      <c r="A369" s="44"/>
      <c r="B369" s="305"/>
      <c r="C369" s="43"/>
      <c r="D369" s="306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323"/>
      <c r="X369" s="323"/>
      <c r="Y369" s="323"/>
      <c r="Z369" s="323"/>
      <c r="AA369" s="43"/>
      <c r="AB369" s="44"/>
      <c r="AC369" s="44"/>
      <c r="AD369" s="44"/>
      <c r="AE369" s="44"/>
      <c r="AF369" s="44"/>
      <c r="AG369" s="44"/>
    </row>
    <row r="370" spans="1:33" ht="15.75" customHeight="1" x14ac:dyDescent="0.3">
      <c r="A370" s="44"/>
      <c r="B370" s="305"/>
      <c r="C370" s="43"/>
      <c r="D370" s="306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323"/>
      <c r="X370" s="323"/>
      <c r="Y370" s="323"/>
      <c r="Z370" s="323"/>
      <c r="AA370" s="43"/>
      <c r="AB370" s="44"/>
      <c r="AC370" s="44"/>
      <c r="AD370" s="44"/>
      <c r="AE370" s="44"/>
      <c r="AF370" s="44"/>
      <c r="AG370" s="44"/>
    </row>
    <row r="371" spans="1:33" ht="15.75" customHeight="1" x14ac:dyDescent="0.3">
      <c r="A371" s="44"/>
      <c r="B371" s="305"/>
      <c r="C371" s="43"/>
      <c r="D371" s="306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323"/>
      <c r="X371" s="323"/>
      <c r="Y371" s="323"/>
      <c r="Z371" s="323"/>
      <c r="AA371" s="43"/>
      <c r="AB371" s="44"/>
      <c r="AC371" s="44"/>
      <c r="AD371" s="44"/>
      <c r="AE371" s="44"/>
      <c r="AF371" s="44"/>
      <c r="AG371" s="44"/>
    </row>
    <row r="372" spans="1:33" ht="15.75" customHeight="1" x14ac:dyDescent="0.3">
      <c r="A372" s="44"/>
      <c r="B372" s="305"/>
      <c r="C372" s="43"/>
      <c r="D372" s="306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323"/>
      <c r="X372" s="323"/>
      <c r="Y372" s="323"/>
      <c r="Z372" s="323"/>
      <c r="AA372" s="43"/>
      <c r="AB372" s="44"/>
      <c r="AC372" s="44"/>
      <c r="AD372" s="44"/>
      <c r="AE372" s="44"/>
      <c r="AF372" s="44"/>
      <c r="AG372" s="44"/>
    </row>
    <row r="373" spans="1:33" ht="15.75" customHeight="1" x14ac:dyDescent="0.3">
      <c r="A373" s="44"/>
      <c r="B373" s="305"/>
      <c r="C373" s="43"/>
      <c r="D373" s="306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323"/>
      <c r="X373" s="323"/>
      <c r="Y373" s="323"/>
      <c r="Z373" s="323"/>
      <c r="AA373" s="43"/>
      <c r="AB373" s="44"/>
      <c r="AC373" s="44"/>
      <c r="AD373" s="44"/>
      <c r="AE373" s="44"/>
      <c r="AF373" s="44"/>
      <c r="AG373" s="44"/>
    </row>
    <row r="374" spans="1:33" ht="15.75" customHeight="1" x14ac:dyDescent="0.3">
      <c r="A374" s="44"/>
      <c r="B374" s="305"/>
      <c r="C374" s="43"/>
      <c r="D374" s="306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323"/>
      <c r="X374" s="323"/>
      <c r="Y374" s="323"/>
      <c r="Z374" s="323"/>
      <c r="AA374" s="43"/>
      <c r="AB374" s="44"/>
      <c r="AC374" s="44"/>
      <c r="AD374" s="44"/>
      <c r="AE374" s="44"/>
      <c r="AF374" s="44"/>
      <c r="AG374" s="44"/>
    </row>
    <row r="375" spans="1:33" ht="15.75" customHeight="1" x14ac:dyDescent="0.3">
      <c r="A375" s="44"/>
      <c r="B375" s="305"/>
      <c r="C375" s="43"/>
      <c r="D375" s="306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323"/>
      <c r="X375" s="323"/>
      <c r="Y375" s="323"/>
      <c r="Z375" s="323"/>
      <c r="AA375" s="43"/>
      <c r="AB375" s="44"/>
      <c r="AC375" s="44"/>
      <c r="AD375" s="44"/>
      <c r="AE375" s="44"/>
      <c r="AF375" s="44"/>
      <c r="AG375" s="44"/>
    </row>
    <row r="376" spans="1:33" ht="15.75" customHeight="1" x14ac:dyDescent="0.3">
      <c r="A376" s="44"/>
      <c r="B376" s="305"/>
      <c r="C376" s="43"/>
      <c r="D376" s="306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323"/>
      <c r="X376" s="323"/>
      <c r="Y376" s="323"/>
      <c r="Z376" s="323"/>
      <c r="AA376" s="43"/>
      <c r="AB376" s="44"/>
      <c r="AC376" s="44"/>
      <c r="AD376" s="44"/>
      <c r="AE376" s="44"/>
      <c r="AF376" s="44"/>
      <c r="AG376" s="44"/>
    </row>
    <row r="377" spans="1:33" ht="15.75" customHeight="1" x14ac:dyDescent="0.3">
      <c r="A377" s="44"/>
      <c r="B377" s="305"/>
      <c r="C377" s="43"/>
      <c r="D377" s="306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323"/>
      <c r="X377" s="323"/>
      <c r="Y377" s="323"/>
      <c r="Z377" s="323"/>
      <c r="AA377" s="43"/>
      <c r="AB377" s="44"/>
      <c r="AC377" s="44"/>
      <c r="AD377" s="44"/>
      <c r="AE377" s="44"/>
      <c r="AF377" s="44"/>
      <c r="AG377" s="44"/>
    </row>
    <row r="378" spans="1:33" ht="15.75" customHeight="1" x14ac:dyDescent="0.3">
      <c r="A378" s="44"/>
      <c r="B378" s="305"/>
      <c r="C378" s="43"/>
      <c r="D378" s="306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323"/>
      <c r="X378" s="323"/>
      <c r="Y378" s="323"/>
      <c r="Z378" s="323"/>
      <c r="AA378" s="43"/>
      <c r="AB378" s="44"/>
      <c r="AC378" s="44"/>
      <c r="AD378" s="44"/>
      <c r="AE378" s="44"/>
      <c r="AF378" s="44"/>
      <c r="AG378" s="44"/>
    </row>
    <row r="379" spans="1:33" ht="15.75" customHeight="1" x14ac:dyDescent="0.3">
      <c r="A379" s="44"/>
      <c r="B379" s="305"/>
      <c r="C379" s="43"/>
      <c r="D379" s="306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323"/>
      <c r="X379" s="323"/>
      <c r="Y379" s="323"/>
      <c r="Z379" s="323"/>
      <c r="AA379" s="43"/>
      <c r="AB379" s="44"/>
      <c r="AC379" s="44"/>
      <c r="AD379" s="44"/>
      <c r="AE379" s="44"/>
      <c r="AF379" s="44"/>
      <c r="AG379" s="44"/>
    </row>
    <row r="380" spans="1:33" ht="15.75" customHeight="1" x14ac:dyDescent="0.3">
      <c r="A380" s="44"/>
      <c r="B380" s="44"/>
      <c r="C380" s="43"/>
      <c r="D380" s="306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323"/>
      <c r="X380" s="323"/>
      <c r="Y380" s="323"/>
      <c r="Z380" s="323"/>
      <c r="AA380" s="43"/>
      <c r="AB380" s="44"/>
      <c r="AC380" s="44"/>
      <c r="AD380" s="44"/>
      <c r="AE380" s="44"/>
      <c r="AF380" s="44"/>
      <c r="AG380" s="44"/>
    </row>
    <row r="381" spans="1:33" ht="15.75" customHeight="1" x14ac:dyDescent="0.3">
      <c r="A381" s="44"/>
      <c r="B381" s="44"/>
      <c r="C381" s="43"/>
      <c r="D381" s="306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323"/>
      <c r="X381" s="323"/>
      <c r="Y381" s="323"/>
      <c r="Z381" s="323"/>
      <c r="AA381" s="43"/>
      <c r="AB381" s="44"/>
      <c r="AC381" s="44"/>
      <c r="AD381" s="44"/>
      <c r="AE381" s="44"/>
      <c r="AF381" s="44"/>
      <c r="AG381" s="44"/>
    </row>
    <row r="382" spans="1:33" ht="15.75" customHeight="1" x14ac:dyDescent="0.3">
      <c r="A382" s="44"/>
      <c r="B382" s="44"/>
      <c r="C382" s="43"/>
      <c r="D382" s="306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323"/>
      <c r="X382" s="323"/>
      <c r="Y382" s="323"/>
      <c r="Z382" s="323"/>
      <c r="AA382" s="43"/>
      <c r="AB382" s="44"/>
      <c r="AC382" s="44"/>
      <c r="AD382" s="44"/>
      <c r="AE382" s="44"/>
      <c r="AF382" s="44"/>
      <c r="AG382" s="44"/>
    </row>
    <row r="383" spans="1:33" ht="15.75" customHeight="1" x14ac:dyDescent="0.3">
      <c r="A383" s="44"/>
      <c r="B383" s="44"/>
      <c r="C383" s="43"/>
      <c r="D383" s="306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323"/>
      <c r="X383" s="323"/>
      <c r="Y383" s="323"/>
      <c r="Z383" s="323"/>
      <c r="AA383" s="43"/>
      <c r="AB383" s="44"/>
      <c r="AC383" s="44"/>
      <c r="AD383" s="44"/>
      <c r="AE383" s="44"/>
      <c r="AF383" s="44"/>
      <c r="AG383" s="44"/>
    </row>
    <row r="384" spans="1:33" ht="15.75" customHeight="1" x14ac:dyDescent="0.3">
      <c r="A384" s="44"/>
      <c r="B384" s="44"/>
      <c r="C384" s="43"/>
      <c r="D384" s="306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323"/>
      <c r="X384" s="323"/>
      <c r="Y384" s="323"/>
      <c r="Z384" s="323"/>
      <c r="AA384" s="43"/>
      <c r="AB384" s="44"/>
      <c r="AC384" s="44"/>
      <c r="AD384" s="44"/>
      <c r="AE384" s="44"/>
      <c r="AF384" s="44"/>
      <c r="AG384" s="44"/>
    </row>
  </sheetData>
  <mergeCells count="25">
    <mergeCell ref="A1:E1"/>
    <mergeCell ref="A7:A9"/>
    <mergeCell ref="B7:B9"/>
    <mergeCell ref="C7:C9"/>
    <mergeCell ref="D7:D9"/>
    <mergeCell ref="E7:J7"/>
    <mergeCell ref="AA7:AA9"/>
    <mergeCell ref="E8:G8"/>
    <mergeCell ref="H8:J8"/>
    <mergeCell ref="K8:M8"/>
    <mergeCell ref="N8:P8"/>
    <mergeCell ref="Q8:S8"/>
    <mergeCell ref="T8:V8"/>
    <mergeCell ref="Y8:Z8"/>
    <mergeCell ref="E49:G50"/>
    <mergeCell ref="H49:J50"/>
    <mergeCell ref="A87:D87"/>
    <mergeCell ref="K7:P7"/>
    <mergeCell ref="Q7:V7"/>
    <mergeCell ref="W7:Z7"/>
    <mergeCell ref="A142:D142"/>
    <mergeCell ref="A178:C178"/>
    <mergeCell ref="A179:C179"/>
    <mergeCell ref="W8:W9"/>
    <mergeCell ref="X8:X9"/>
  </mergeCells>
  <pageMargins left="0.25" right="0.25" top="0.75" bottom="0.75" header="0.3" footer="0.3"/>
  <pageSetup paperSize="9" scale="2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BAE20-AEEE-E048-89B6-5C6B481739A7}">
  <sheetPr>
    <pageSetUpPr fitToPage="1"/>
  </sheetPr>
  <dimension ref="A1:Z254"/>
  <sheetViews>
    <sheetView tabSelected="1" topLeftCell="B13" zoomScale="78" zoomScaleNormal="78" workbookViewId="0">
      <selection activeCell="I16" sqref="I16"/>
    </sheetView>
  </sheetViews>
  <sheetFormatPr defaultColWidth="14.296875" defaultRowHeight="15.6" x14ac:dyDescent="0.3"/>
  <cols>
    <col min="1" max="1" width="16.796875" hidden="1" customWidth="1"/>
    <col min="2" max="2" width="13.796875" customWidth="1"/>
    <col min="3" max="3" width="42.69921875" customWidth="1"/>
    <col min="4" max="4" width="16.296875" customWidth="1"/>
    <col min="5" max="5" width="20.796875" style="1" customWidth="1"/>
    <col min="6" max="6" width="16.296875" customWidth="1"/>
    <col min="7" max="8" width="20.296875" customWidth="1"/>
    <col min="9" max="9" width="13.69921875" customWidth="1"/>
    <col min="10" max="10" width="18.796875" customWidth="1"/>
    <col min="11" max="26" width="8.69921875" customWidth="1"/>
  </cols>
  <sheetData>
    <row r="1" spans="1:26" ht="14.25" customHeight="1" x14ac:dyDescent="0.3">
      <c r="A1" s="1"/>
      <c r="B1" s="1"/>
      <c r="C1" s="1"/>
      <c r="D1" s="2"/>
      <c r="F1" s="2"/>
      <c r="G1" s="1"/>
      <c r="H1" s="1"/>
      <c r="J1" s="3" t="s">
        <v>0</v>
      </c>
    </row>
    <row r="2" spans="1:26" ht="14.25" customHeight="1" x14ac:dyDescent="0.3">
      <c r="A2" s="1"/>
      <c r="B2" s="1"/>
      <c r="C2" s="1"/>
      <c r="D2" s="2"/>
      <c r="F2" s="2"/>
      <c r="G2" s="1"/>
      <c r="H2" s="409" t="s">
        <v>1</v>
      </c>
      <c r="I2" s="409"/>
      <c r="J2" s="409"/>
    </row>
    <row r="3" spans="1:26" ht="14.25" customHeight="1" x14ac:dyDescent="0.3">
      <c r="A3" s="1"/>
      <c r="B3" s="1"/>
      <c r="C3" s="1"/>
      <c r="D3" s="2"/>
      <c r="F3" s="2"/>
      <c r="G3" s="1"/>
      <c r="H3" s="1"/>
    </row>
    <row r="4" spans="1:26" ht="25.5" customHeight="1" x14ac:dyDescent="0.35">
      <c r="A4" s="1"/>
      <c r="B4" s="410" t="s">
        <v>2</v>
      </c>
      <c r="C4" s="410"/>
      <c r="D4" s="410"/>
      <c r="E4" s="410"/>
      <c r="F4" s="410"/>
      <c r="G4" s="410"/>
      <c r="H4" s="410"/>
      <c r="I4" s="410"/>
      <c r="J4" s="410"/>
    </row>
    <row r="5" spans="1:26" ht="30" customHeight="1" x14ac:dyDescent="0.35">
      <c r="A5" s="1"/>
      <c r="B5" s="410" t="s">
        <v>3</v>
      </c>
      <c r="C5" s="410"/>
      <c r="D5" s="410"/>
      <c r="E5" s="410"/>
      <c r="F5" s="410"/>
      <c r="G5" s="410"/>
      <c r="H5" s="410"/>
      <c r="I5" s="410"/>
      <c r="J5" s="410"/>
    </row>
    <row r="6" spans="1:26" ht="22.95" customHeight="1" x14ac:dyDescent="0.35">
      <c r="A6" s="1"/>
      <c r="B6" s="411" t="s">
        <v>4</v>
      </c>
      <c r="C6" s="411"/>
      <c r="D6" s="411"/>
      <c r="E6" s="411"/>
      <c r="F6" s="411"/>
      <c r="G6" s="411"/>
      <c r="H6" s="411"/>
      <c r="I6" s="411"/>
      <c r="J6" s="411"/>
    </row>
    <row r="7" spans="1:26" ht="18" customHeight="1" x14ac:dyDescent="0.35">
      <c r="A7" s="1"/>
      <c r="B7" s="410" t="s">
        <v>328</v>
      </c>
      <c r="C7" s="410"/>
      <c r="D7" s="410"/>
      <c r="E7" s="410"/>
      <c r="F7" s="410"/>
      <c r="G7" s="410"/>
      <c r="H7" s="410"/>
      <c r="I7" s="410"/>
      <c r="J7" s="410"/>
    </row>
    <row r="8" spans="1:26" ht="14.25" customHeight="1" x14ac:dyDescent="0.3">
      <c r="A8" s="1"/>
      <c r="B8" s="1"/>
      <c r="C8" s="1"/>
      <c r="D8" s="2"/>
      <c r="F8" s="2"/>
      <c r="G8" s="1"/>
      <c r="H8" s="1"/>
    </row>
    <row r="9" spans="1:26" ht="14.25" customHeight="1" x14ac:dyDescent="0.3">
      <c r="A9" s="4"/>
      <c r="B9" s="407" t="s">
        <v>5</v>
      </c>
      <c r="C9" s="407"/>
      <c r="D9" s="407"/>
      <c r="E9" s="408" t="s">
        <v>6</v>
      </c>
      <c r="F9" s="408"/>
      <c r="G9" s="408"/>
      <c r="H9" s="408"/>
      <c r="I9" s="408"/>
      <c r="J9" s="40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3" customHeight="1" x14ac:dyDescent="0.3">
      <c r="A10" s="34" t="s">
        <v>7</v>
      </c>
      <c r="B10" s="5" t="s">
        <v>8</v>
      </c>
      <c r="C10" s="5" t="s">
        <v>9</v>
      </c>
      <c r="D10" s="6" t="s">
        <v>10</v>
      </c>
      <c r="E10" s="5" t="s">
        <v>11</v>
      </c>
      <c r="F10" s="6" t="s">
        <v>10</v>
      </c>
      <c r="G10" s="5" t="s">
        <v>12</v>
      </c>
      <c r="H10" s="5" t="s">
        <v>13</v>
      </c>
      <c r="I10" s="5" t="s">
        <v>14</v>
      </c>
      <c r="J10" s="5" t="s">
        <v>15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3.7" customHeight="1" x14ac:dyDescent="0.3">
      <c r="A11" s="35"/>
      <c r="B11" s="421" t="s">
        <v>16</v>
      </c>
      <c r="C11" s="420" t="s">
        <v>17</v>
      </c>
      <c r="D11" s="8">
        <v>8000</v>
      </c>
      <c r="E11" s="414" t="s">
        <v>53</v>
      </c>
      <c r="F11" s="415">
        <f t="shared" ref="F11:F13" si="0">D11</f>
        <v>8000</v>
      </c>
      <c r="G11" s="414"/>
      <c r="H11" s="414"/>
      <c r="I11" s="415">
        <f t="shared" ref="I11:I13" si="1">F11</f>
        <v>8000</v>
      </c>
      <c r="J11" s="414" t="s">
        <v>54</v>
      </c>
    </row>
    <row r="12" spans="1:26" ht="53.7" customHeight="1" x14ac:dyDescent="0.3">
      <c r="A12" s="35"/>
      <c r="B12" s="421" t="s">
        <v>56</v>
      </c>
      <c r="C12" s="420" t="s">
        <v>55</v>
      </c>
      <c r="D12" s="8">
        <v>16000</v>
      </c>
      <c r="E12" s="414" t="s">
        <v>53</v>
      </c>
      <c r="F12" s="415">
        <v>16000</v>
      </c>
      <c r="G12" s="414" t="s">
        <v>326</v>
      </c>
      <c r="H12" s="414" t="s">
        <v>327</v>
      </c>
      <c r="I12" s="415">
        <v>16000</v>
      </c>
      <c r="J12" s="414" t="s">
        <v>57</v>
      </c>
    </row>
    <row r="13" spans="1:26" ht="43.2" customHeight="1" x14ac:dyDescent="0.3">
      <c r="A13" s="35"/>
      <c r="B13" s="421" t="s">
        <v>18</v>
      </c>
      <c r="C13" s="420" t="s">
        <v>19</v>
      </c>
      <c r="D13" s="8">
        <v>5280</v>
      </c>
      <c r="E13" s="414" t="s">
        <v>53</v>
      </c>
      <c r="F13" s="415">
        <f t="shared" si="0"/>
        <v>5280</v>
      </c>
      <c r="G13" s="414"/>
      <c r="H13" s="414"/>
      <c r="I13" s="415">
        <f t="shared" si="1"/>
        <v>5280</v>
      </c>
      <c r="J13" s="414" t="s">
        <v>58</v>
      </c>
    </row>
    <row r="14" spans="1:26" ht="43.2" customHeight="1" x14ac:dyDescent="0.3">
      <c r="A14" s="35"/>
      <c r="B14" s="421" t="s">
        <v>62</v>
      </c>
      <c r="C14" s="36" t="s">
        <v>60</v>
      </c>
      <c r="D14" s="8">
        <v>8000</v>
      </c>
      <c r="E14" s="414" t="s">
        <v>74</v>
      </c>
      <c r="F14" s="415">
        <v>8000</v>
      </c>
      <c r="G14" s="414" t="s">
        <v>295</v>
      </c>
      <c r="H14" s="414" t="s">
        <v>296</v>
      </c>
      <c r="I14" s="415">
        <v>8000</v>
      </c>
      <c r="J14" s="414" t="s">
        <v>75</v>
      </c>
    </row>
    <row r="15" spans="1:26" ht="51" customHeight="1" x14ac:dyDescent="0.3">
      <c r="A15" s="35"/>
      <c r="B15" s="421" t="s">
        <v>63</v>
      </c>
      <c r="C15" s="36" t="s">
        <v>61</v>
      </c>
      <c r="D15" s="8">
        <v>8000</v>
      </c>
      <c r="E15" s="416" t="s">
        <v>72</v>
      </c>
      <c r="F15" s="415">
        <v>8000</v>
      </c>
      <c r="G15" s="414" t="s">
        <v>323</v>
      </c>
      <c r="H15" s="414" t="s">
        <v>325</v>
      </c>
      <c r="I15" s="415">
        <v>8000</v>
      </c>
      <c r="J15" s="414" t="s">
        <v>73</v>
      </c>
    </row>
    <row r="16" spans="1:26" ht="40.049999999999997" customHeight="1" x14ac:dyDescent="0.3">
      <c r="A16" s="35"/>
      <c r="B16" s="37" t="s">
        <v>20</v>
      </c>
      <c r="C16" s="38" t="s">
        <v>128</v>
      </c>
      <c r="D16" s="8">
        <v>4800</v>
      </c>
      <c r="E16" s="416" t="s">
        <v>281</v>
      </c>
      <c r="F16" s="415">
        <f>D16</f>
        <v>4800</v>
      </c>
      <c r="G16" s="414" t="s">
        <v>305</v>
      </c>
      <c r="H16" s="414" t="s">
        <v>306</v>
      </c>
      <c r="I16" s="415">
        <f>D16</f>
        <v>4800</v>
      </c>
      <c r="J16" s="414" t="s">
        <v>282</v>
      </c>
    </row>
    <row r="17" spans="1:14" ht="52.8" customHeight="1" x14ac:dyDescent="0.3">
      <c r="A17" s="35"/>
      <c r="B17" s="37" t="s">
        <v>22</v>
      </c>
      <c r="C17" s="39" t="s">
        <v>143</v>
      </c>
      <c r="D17" s="8">
        <v>45000</v>
      </c>
      <c r="E17" s="414" t="s">
        <v>309</v>
      </c>
      <c r="F17" s="415">
        <v>45000</v>
      </c>
      <c r="G17" s="414" t="s">
        <v>310</v>
      </c>
      <c r="H17" s="414" t="s">
        <v>311</v>
      </c>
      <c r="I17" s="417"/>
      <c r="J17" s="418"/>
    </row>
    <row r="18" spans="1:14" ht="53.4" customHeight="1" x14ac:dyDescent="0.3">
      <c r="A18" s="35"/>
      <c r="B18" s="37" t="s">
        <v>23</v>
      </c>
      <c r="C18" s="39" t="s">
        <v>145</v>
      </c>
      <c r="D18" s="8">
        <v>19000</v>
      </c>
      <c r="E18" s="416" t="s">
        <v>290</v>
      </c>
      <c r="F18" s="415">
        <v>19000</v>
      </c>
      <c r="G18" s="414" t="s">
        <v>318</v>
      </c>
      <c r="H18" s="414" t="s">
        <v>319</v>
      </c>
      <c r="I18" s="417"/>
      <c r="J18" s="418"/>
    </row>
    <row r="19" spans="1:14" ht="53.4" customHeight="1" x14ac:dyDescent="0.3">
      <c r="A19" s="35"/>
      <c r="B19" s="37" t="s">
        <v>24</v>
      </c>
      <c r="C19" s="39" t="s">
        <v>146</v>
      </c>
      <c r="D19" s="8">
        <v>12600</v>
      </c>
      <c r="E19" s="416" t="s">
        <v>290</v>
      </c>
      <c r="F19" s="415">
        <v>12600</v>
      </c>
      <c r="G19" s="414" t="s">
        <v>312</v>
      </c>
      <c r="H19" s="414" t="s">
        <v>313</v>
      </c>
      <c r="I19" s="419">
        <v>6300</v>
      </c>
      <c r="J19" s="414" t="s">
        <v>289</v>
      </c>
    </row>
    <row r="20" spans="1:14" ht="28.2" customHeight="1" x14ac:dyDescent="0.3">
      <c r="A20" s="35"/>
      <c r="B20" s="37" t="s">
        <v>167</v>
      </c>
      <c r="C20" s="36" t="s">
        <v>168</v>
      </c>
      <c r="D20" s="8">
        <v>30000</v>
      </c>
      <c r="E20" s="414" t="s">
        <v>285</v>
      </c>
      <c r="F20" s="415">
        <v>30000</v>
      </c>
      <c r="G20" s="414" t="s">
        <v>301</v>
      </c>
      <c r="H20" s="414" t="s">
        <v>302</v>
      </c>
      <c r="I20" s="415">
        <v>18000</v>
      </c>
      <c r="J20" s="414" t="s">
        <v>286</v>
      </c>
    </row>
    <row r="21" spans="1:14" ht="34.049999999999997" customHeight="1" x14ac:dyDescent="0.3">
      <c r="A21" s="35"/>
      <c r="B21" s="37" t="s">
        <v>187</v>
      </c>
      <c r="C21" s="38" t="s">
        <v>188</v>
      </c>
      <c r="D21" s="8">
        <v>1000</v>
      </c>
      <c r="E21" s="416" t="s">
        <v>281</v>
      </c>
      <c r="F21" s="415">
        <f>D21</f>
        <v>1000</v>
      </c>
      <c r="G21" s="414" t="s">
        <v>307</v>
      </c>
      <c r="H21" s="414" t="s">
        <v>308</v>
      </c>
      <c r="I21" s="415">
        <v>1000</v>
      </c>
      <c r="J21" s="414" t="s">
        <v>282</v>
      </c>
      <c r="N21" s="2"/>
    </row>
    <row r="22" spans="1:14" ht="33" customHeight="1" x14ac:dyDescent="0.3">
      <c r="A22" s="35"/>
      <c r="B22" s="37" t="s">
        <v>189</v>
      </c>
      <c r="C22" s="38" t="s">
        <v>190</v>
      </c>
      <c r="D22" s="8">
        <v>1750</v>
      </c>
      <c r="E22" s="416" t="s">
        <v>281</v>
      </c>
      <c r="F22" s="415">
        <v>1750</v>
      </c>
      <c r="G22" s="414" t="s">
        <v>307</v>
      </c>
      <c r="H22" s="414"/>
      <c r="I22" s="415">
        <v>1750</v>
      </c>
      <c r="J22" s="414" t="s">
        <v>282</v>
      </c>
    </row>
    <row r="23" spans="1:14" ht="33" customHeight="1" x14ac:dyDescent="0.3">
      <c r="A23" s="35"/>
      <c r="B23" s="37" t="s">
        <v>200</v>
      </c>
      <c r="C23" s="38" t="s">
        <v>201</v>
      </c>
      <c r="D23" s="8">
        <v>11550</v>
      </c>
      <c r="E23" s="416" t="s">
        <v>284</v>
      </c>
      <c r="F23" s="415">
        <v>11550</v>
      </c>
      <c r="G23" s="414" t="s">
        <v>299</v>
      </c>
      <c r="H23" s="414" t="s">
        <v>300</v>
      </c>
      <c r="I23" s="415">
        <v>11550</v>
      </c>
      <c r="J23" s="414" t="s">
        <v>283</v>
      </c>
    </row>
    <row r="24" spans="1:14" ht="39" customHeight="1" x14ac:dyDescent="0.3">
      <c r="A24" s="35"/>
      <c r="B24" s="37" t="s">
        <v>203</v>
      </c>
      <c r="C24" s="38" t="s">
        <v>204</v>
      </c>
      <c r="D24" s="8">
        <v>12000</v>
      </c>
      <c r="E24" s="416" t="s">
        <v>284</v>
      </c>
      <c r="F24" s="415">
        <v>12000</v>
      </c>
      <c r="G24" s="414" t="s">
        <v>299</v>
      </c>
      <c r="H24" s="414" t="s">
        <v>300</v>
      </c>
      <c r="I24" s="415">
        <v>12000</v>
      </c>
      <c r="J24" s="414" t="s">
        <v>283</v>
      </c>
    </row>
    <row r="25" spans="1:14" ht="36" customHeight="1" x14ac:dyDescent="0.3">
      <c r="A25" s="35"/>
      <c r="B25" s="37" t="s">
        <v>206</v>
      </c>
      <c r="C25" s="38" t="s">
        <v>207</v>
      </c>
      <c r="D25" s="8">
        <v>1785</v>
      </c>
      <c r="E25" s="416" t="s">
        <v>281</v>
      </c>
      <c r="F25" s="415">
        <v>1785</v>
      </c>
      <c r="G25" s="414" t="s">
        <v>303</v>
      </c>
      <c r="H25" s="414" t="s">
        <v>304</v>
      </c>
      <c r="I25" s="415">
        <v>1785</v>
      </c>
      <c r="J25" s="414" t="s">
        <v>282</v>
      </c>
    </row>
    <row r="26" spans="1:14" ht="34.950000000000003" customHeight="1" x14ac:dyDescent="0.3">
      <c r="A26" s="35"/>
      <c r="B26" s="37" t="s">
        <v>208</v>
      </c>
      <c r="C26" s="38" t="s">
        <v>209</v>
      </c>
      <c r="D26" s="8">
        <v>300</v>
      </c>
      <c r="E26" s="416" t="s">
        <v>281</v>
      </c>
      <c r="F26" s="415">
        <v>300</v>
      </c>
      <c r="G26" s="414" t="s">
        <v>303</v>
      </c>
      <c r="H26" s="414" t="s">
        <v>304</v>
      </c>
      <c r="I26" s="415">
        <v>300</v>
      </c>
      <c r="J26" s="414" t="s">
        <v>282</v>
      </c>
    </row>
    <row r="27" spans="1:14" ht="33" customHeight="1" x14ac:dyDescent="0.3">
      <c r="A27" s="35"/>
      <c r="B27" s="37" t="s">
        <v>26</v>
      </c>
      <c r="C27" s="38" t="s">
        <v>211</v>
      </c>
      <c r="D27" s="8">
        <v>3900</v>
      </c>
      <c r="E27" s="414" t="s">
        <v>287</v>
      </c>
      <c r="F27" s="415">
        <v>3900</v>
      </c>
      <c r="G27" s="414" t="s">
        <v>297</v>
      </c>
      <c r="H27" s="414" t="s">
        <v>298</v>
      </c>
      <c r="I27" s="415">
        <v>3900</v>
      </c>
      <c r="J27" s="414" t="s">
        <v>288</v>
      </c>
    </row>
    <row r="28" spans="1:14" ht="36" customHeight="1" x14ac:dyDescent="0.3">
      <c r="A28" s="35"/>
      <c r="B28" s="37" t="s">
        <v>29</v>
      </c>
      <c r="C28" s="38" t="s">
        <v>30</v>
      </c>
      <c r="D28" s="8">
        <v>11800</v>
      </c>
      <c r="E28" s="416" t="s">
        <v>284</v>
      </c>
      <c r="F28" s="415">
        <v>11800</v>
      </c>
      <c r="G28" s="414" t="s">
        <v>314</v>
      </c>
      <c r="H28" s="414" t="s">
        <v>315</v>
      </c>
      <c r="I28" s="415">
        <v>11800</v>
      </c>
      <c r="J28" s="414" t="s">
        <v>293</v>
      </c>
    </row>
    <row r="29" spans="1:14" ht="39" customHeight="1" x14ac:dyDescent="0.3">
      <c r="A29" s="35"/>
      <c r="B29" s="37" t="s">
        <v>33</v>
      </c>
      <c r="C29" s="38" t="s">
        <v>28</v>
      </c>
      <c r="D29" s="8">
        <v>3200</v>
      </c>
      <c r="E29" s="416" t="s">
        <v>284</v>
      </c>
      <c r="F29" s="415">
        <v>3200</v>
      </c>
      <c r="G29" s="414" t="s">
        <v>314</v>
      </c>
      <c r="H29" s="414" t="s">
        <v>315</v>
      </c>
      <c r="I29" s="415">
        <v>3200</v>
      </c>
      <c r="J29" s="414" t="s">
        <v>293</v>
      </c>
    </row>
    <row r="30" spans="1:14" ht="28.2" customHeight="1" x14ac:dyDescent="0.3">
      <c r="A30" s="35"/>
      <c r="B30" s="40">
        <v>43839</v>
      </c>
      <c r="C30" s="38" t="s">
        <v>34</v>
      </c>
      <c r="D30" s="8">
        <v>5205</v>
      </c>
      <c r="E30" s="416" t="s">
        <v>290</v>
      </c>
      <c r="F30" s="415">
        <v>5205</v>
      </c>
      <c r="G30" s="414" t="s">
        <v>320</v>
      </c>
      <c r="H30" s="414" t="s">
        <v>321</v>
      </c>
      <c r="I30" s="415"/>
      <c r="J30" s="414"/>
    </row>
    <row r="31" spans="1:14" ht="52.95" customHeight="1" x14ac:dyDescent="0.3">
      <c r="A31" s="35"/>
      <c r="B31" s="40">
        <v>43899</v>
      </c>
      <c r="C31" s="38" t="s">
        <v>240</v>
      </c>
      <c r="D31" s="8">
        <v>12000</v>
      </c>
      <c r="E31" s="416" t="s">
        <v>72</v>
      </c>
      <c r="F31" s="415">
        <v>12000</v>
      </c>
      <c r="G31" s="414" t="s">
        <v>323</v>
      </c>
      <c r="H31" s="414" t="s">
        <v>324</v>
      </c>
      <c r="I31" s="415">
        <v>12000</v>
      </c>
      <c r="J31" s="414" t="s">
        <v>294</v>
      </c>
    </row>
    <row r="32" spans="1:14" ht="27.45" customHeight="1" x14ac:dyDescent="0.3">
      <c r="A32" s="35"/>
      <c r="B32" s="37" t="s">
        <v>37</v>
      </c>
      <c r="C32" s="38" t="s">
        <v>38</v>
      </c>
      <c r="D32" s="8">
        <v>66</v>
      </c>
      <c r="E32" s="414"/>
      <c r="F32" s="415">
        <v>66</v>
      </c>
      <c r="G32" s="414"/>
      <c r="H32" s="414"/>
      <c r="I32" s="415"/>
      <c r="J32" s="414"/>
      <c r="N32" s="2"/>
    </row>
    <row r="33" spans="1:26" ht="84" customHeight="1" x14ac:dyDescent="0.3">
      <c r="A33" s="35"/>
      <c r="B33" s="37" t="s">
        <v>39</v>
      </c>
      <c r="C33" s="38" t="s">
        <v>277</v>
      </c>
      <c r="D33" s="8">
        <v>66500</v>
      </c>
      <c r="E33" s="416" t="s">
        <v>291</v>
      </c>
      <c r="F33" s="415">
        <v>66500</v>
      </c>
      <c r="G33" s="414" t="s">
        <v>316</v>
      </c>
      <c r="H33" s="414" t="s">
        <v>317</v>
      </c>
      <c r="I33" s="415">
        <v>44000</v>
      </c>
      <c r="J33" s="414" t="s">
        <v>292</v>
      </c>
      <c r="M33" s="2"/>
    </row>
    <row r="34" spans="1:26" ht="28.2" customHeight="1" x14ac:dyDescent="0.3">
      <c r="A34" s="35"/>
      <c r="B34" s="37" t="s">
        <v>40</v>
      </c>
      <c r="C34" s="38" t="s">
        <v>278</v>
      </c>
      <c r="D34" s="8">
        <v>10000</v>
      </c>
      <c r="E34" s="414" t="s">
        <v>287</v>
      </c>
      <c r="F34" s="415">
        <v>10000</v>
      </c>
      <c r="G34" s="414" t="s">
        <v>322</v>
      </c>
      <c r="H34" s="414" t="s">
        <v>319</v>
      </c>
      <c r="I34" s="415"/>
      <c r="J34" s="414"/>
      <c r="O34" s="2"/>
    </row>
    <row r="35" spans="1:26" ht="14.25" customHeight="1" x14ac:dyDescent="0.3">
      <c r="A35" s="11"/>
      <c r="B35" s="413" t="s">
        <v>43</v>
      </c>
      <c r="C35" s="413"/>
      <c r="D35" s="12">
        <f>SUM(D11:D34)</f>
        <v>297736</v>
      </c>
      <c r="E35" s="12"/>
      <c r="F35" s="12">
        <f>SUM(F11:F34)</f>
        <v>297736</v>
      </c>
      <c r="G35" s="12"/>
      <c r="H35" s="12"/>
      <c r="I35" s="12">
        <f>SUM(I11:I34)</f>
        <v>177665</v>
      </c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3">
      <c r="A36" s="1"/>
      <c r="B36" s="1"/>
      <c r="C36" s="1"/>
      <c r="D36" s="2"/>
      <c r="F36" s="2"/>
      <c r="G36" s="1"/>
      <c r="H36" s="1"/>
      <c r="O36" s="2"/>
    </row>
    <row r="37" spans="1:26" ht="14.25" customHeight="1" x14ac:dyDescent="0.3">
      <c r="A37" s="4"/>
      <c r="B37" s="407" t="s">
        <v>44</v>
      </c>
      <c r="C37" s="407"/>
      <c r="D37" s="407"/>
      <c r="E37" s="408" t="s">
        <v>6</v>
      </c>
      <c r="F37" s="408"/>
      <c r="G37" s="408"/>
      <c r="H37" s="408"/>
      <c r="I37" s="408"/>
      <c r="J37" s="408"/>
      <c r="K37" s="4"/>
      <c r="L37" s="4"/>
      <c r="M37" s="4"/>
      <c r="N37" s="4"/>
      <c r="O37" s="3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2.2" customHeight="1" x14ac:dyDescent="0.3">
      <c r="A38" s="5" t="s">
        <v>7</v>
      </c>
      <c r="B38" s="5" t="s">
        <v>8</v>
      </c>
      <c r="C38" s="5" t="s">
        <v>9</v>
      </c>
      <c r="D38" s="6" t="s">
        <v>10</v>
      </c>
      <c r="E38" s="5" t="s">
        <v>11</v>
      </c>
      <c r="F38" s="6" t="s">
        <v>10</v>
      </c>
      <c r="G38" s="5" t="s">
        <v>12</v>
      </c>
      <c r="H38" s="5" t="s">
        <v>13</v>
      </c>
      <c r="I38" s="5" t="s">
        <v>14</v>
      </c>
      <c r="J38" s="5" t="s">
        <v>15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426" customFormat="1" ht="53.7" customHeight="1" x14ac:dyDescent="0.3">
      <c r="A39" s="422"/>
      <c r="B39" s="422" t="s">
        <v>45</v>
      </c>
      <c r="C39" s="423" t="s">
        <v>46</v>
      </c>
      <c r="D39" s="424">
        <v>30000</v>
      </c>
      <c r="E39" s="425" t="s">
        <v>441</v>
      </c>
      <c r="F39" s="424">
        <v>30000</v>
      </c>
      <c r="G39" s="425" t="s">
        <v>442</v>
      </c>
      <c r="H39" s="425" t="s">
        <v>448</v>
      </c>
      <c r="I39" s="424">
        <f>F39</f>
        <v>30000</v>
      </c>
      <c r="J39" s="427" t="s">
        <v>443</v>
      </c>
    </row>
    <row r="40" spans="1:26" ht="43.2" customHeight="1" x14ac:dyDescent="0.3">
      <c r="A40" s="7"/>
      <c r="B40" s="7"/>
      <c r="C40" s="15"/>
      <c r="D40" s="9"/>
      <c r="E40" s="10"/>
      <c r="F40" s="9"/>
      <c r="G40" s="10"/>
      <c r="H40" s="10"/>
      <c r="I40" s="9"/>
      <c r="J40" s="10"/>
    </row>
    <row r="41" spans="1:26" ht="25.95" customHeight="1" x14ac:dyDescent="0.3">
      <c r="A41" s="7"/>
      <c r="B41" s="7"/>
      <c r="C41" s="16"/>
      <c r="D41" s="9"/>
      <c r="E41" s="10"/>
      <c r="F41" s="9"/>
      <c r="G41" s="10"/>
      <c r="H41" s="10"/>
      <c r="I41" s="9"/>
      <c r="J41" s="10"/>
    </row>
    <row r="42" spans="1:26" ht="14.25" customHeight="1" x14ac:dyDescent="0.3">
      <c r="A42" s="11"/>
      <c r="B42" s="412" t="s">
        <v>43</v>
      </c>
      <c r="C42" s="412"/>
      <c r="D42" s="12">
        <f>SUM(D39:D41)</f>
        <v>30000</v>
      </c>
      <c r="E42" s="13"/>
      <c r="F42" s="12">
        <f>SUM(F39:F41)</f>
        <v>30000</v>
      </c>
      <c r="G42" s="13"/>
      <c r="H42" s="13"/>
      <c r="I42" s="12">
        <f>SUM(I39:I41)</f>
        <v>30000</v>
      </c>
      <c r="J42" s="13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3">
      <c r="A43" s="1"/>
      <c r="B43" s="1"/>
      <c r="C43" s="1"/>
      <c r="D43" s="2"/>
      <c r="F43" s="2"/>
      <c r="G43" s="1"/>
      <c r="H43" s="1"/>
    </row>
    <row r="44" spans="1:26" ht="14.25" customHeight="1" x14ac:dyDescent="0.3">
      <c r="A44" s="4"/>
      <c r="B44" s="407" t="s">
        <v>47</v>
      </c>
      <c r="C44" s="407"/>
      <c r="D44" s="407"/>
      <c r="E44" s="408" t="s">
        <v>6</v>
      </c>
      <c r="F44" s="408"/>
      <c r="G44" s="408"/>
      <c r="H44" s="408"/>
      <c r="I44" s="408"/>
      <c r="J44" s="40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5" t="s">
        <v>7</v>
      </c>
      <c r="B45" s="5" t="s">
        <v>8</v>
      </c>
      <c r="C45" s="5" t="s">
        <v>9</v>
      </c>
      <c r="D45" s="6" t="s">
        <v>10</v>
      </c>
      <c r="E45" s="5" t="s">
        <v>11</v>
      </c>
      <c r="F45" s="6" t="s">
        <v>10</v>
      </c>
      <c r="G45" s="5" t="s">
        <v>12</v>
      </c>
      <c r="H45" s="5" t="s">
        <v>13</v>
      </c>
      <c r="I45" s="5" t="s">
        <v>14</v>
      </c>
      <c r="J45" s="5" t="s">
        <v>15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7"/>
      <c r="B46" s="7" t="s">
        <v>16</v>
      </c>
      <c r="C46" s="10"/>
      <c r="D46" s="9"/>
      <c r="E46" s="10"/>
      <c r="F46" s="9"/>
      <c r="G46" s="10"/>
      <c r="H46" s="10"/>
      <c r="I46" s="9"/>
      <c r="J46" s="10"/>
    </row>
    <row r="47" spans="1:26" ht="14.25" customHeight="1" x14ac:dyDescent="0.3">
      <c r="A47" s="7"/>
      <c r="B47" s="7" t="s">
        <v>48</v>
      </c>
      <c r="C47" s="10"/>
      <c r="D47" s="9"/>
      <c r="E47" s="10"/>
      <c r="F47" s="9"/>
      <c r="G47" s="10"/>
      <c r="H47" s="10"/>
      <c r="I47" s="9"/>
      <c r="J47" s="10"/>
    </row>
    <row r="48" spans="1:26" ht="14.25" customHeight="1" x14ac:dyDescent="0.3">
      <c r="A48" s="7"/>
      <c r="B48" s="7" t="s">
        <v>49</v>
      </c>
      <c r="C48" s="10"/>
      <c r="D48" s="9"/>
      <c r="E48" s="10"/>
      <c r="F48" s="9"/>
      <c r="G48" s="10"/>
      <c r="H48" s="10"/>
      <c r="I48" s="9"/>
      <c r="J48" s="10"/>
    </row>
    <row r="49" spans="1:26" ht="14.25" customHeight="1" x14ac:dyDescent="0.3">
      <c r="A49" s="7"/>
      <c r="B49" s="7" t="s">
        <v>50</v>
      </c>
      <c r="C49" s="10"/>
      <c r="D49" s="9"/>
      <c r="E49" s="10"/>
      <c r="F49" s="9"/>
      <c r="G49" s="10"/>
      <c r="H49" s="10"/>
      <c r="I49" s="9"/>
      <c r="J49" s="10"/>
    </row>
    <row r="50" spans="1:26" ht="14.25" customHeight="1" x14ac:dyDescent="0.3">
      <c r="A50" s="7"/>
      <c r="B50" s="7" t="s">
        <v>51</v>
      </c>
      <c r="C50" s="10"/>
      <c r="D50" s="9"/>
      <c r="E50" s="10"/>
      <c r="F50" s="9"/>
      <c r="G50" s="10"/>
      <c r="H50" s="10"/>
      <c r="I50" s="9"/>
      <c r="J50" s="10"/>
    </row>
    <row r="51" spans="1:26" ht="14.25" customHeight="1" x14ac:dyDescent="0.3">
      <c r="A51" s="7"/>
      <c r="B51" s="7"/>
      <c r="C51" s="10"/>
      <c r="D51" s="9"/>
      <c r="E51" s="10"/>
      <c r="F51" s="9"/>
      <c r="G51" s="10"/>
      <c r="H51" s="10"/>
      <c r="I51" s="9"/>
      <c r="J51" s="10"/>
    </row>
    <row r="52" spans="1:26" ht="14.25" customHeight="1" x14ac:dyDescent="0.3">
      <c r="A52" s="11"/>
      <c r="B52" s="412" t="s">
        <v>43</v>
      </c>
      <c r="C52" s="412"/>
      <c r="D52" s="12">
        <f>SUM(D46:D51)</f>
        <v>0</v>
      </c>
      <c r="E52" s="13"/>
      <c r="F52" s="12">
        <f>SUM(F46:F51)</f>
        <v>0</v>
      </c>
      <c r="G52" s="13"/>
      <c r="H52" s="13"/>
      <c r="I52" s="12">
        <f>SUM(I46:I51)</f>
        <v>0</v>
      </c>
      <c r="J52" s="13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3">
      <c r="A53" s="1"/>
      <c r="B53" s="1"/>
      <c r="C53" s="1"/>
      <c r="D53" s="2"/>
      <c r="F53" s="2"/>
      <c r="G53" s="1"/>
      <c r="H53" s="1"/>
    </row>
    <row r="54" spans="1:26" ht="14.25" customHeight="1" x14ac:dyDescent="0.3">
      <c r="A54" s="17"/>
      <c r="B54" s="17" t="s">
        <v>52</v>
      </c>
      <c r="C54" s="17"/>
      <c r="D54" s="18"/>
      <c r="E54" s="20"/>
      <c r="F54" s="1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3">
      <c r="A55" s="1"/>
      <c r="B55" s="1"/>
      <c r="C55" s="1"/>
      <c r="D55" s="2"/>
      <c r="F55" s="2"/>
      <c r="G55" s="1"/>
      <c r="H55" s="1"/>
    </row>
    <row r="56" spans="1:26" ht="14.25" customHeight="1" x14ac:dyDescent="0.3">
      <c r="A56" s="1"/>
      <c r="B56" s="1"/>
      <c r="C56" s="1"/>
      <c r="D56" s="2"/>
      <c r="F56" s="2"/>
      <c r="G56" s="1"/>
      <c r="H56" s="1"/>
    </row>
    <row r="57" spans="1:26" ht="14.25" customHeight="1" x14ac:dyDescent="0.3">
      <c r="A57" s="1"/>
      <c r="B57" s="1"/>
      <c r="C57" s="1"/>
      <c r="D57" s="2"/>
      <c r="F57" s="2"/>
      <c r="G57" s="1"/>
      <c r="H57" s="1"/>
    </row>
    <row r="58" spans="1:26" ht="14.25" customHeight="1" x14ac:dyDescent="0.3">
      <c r="A58" s="1"/>
      <c r="B58" s="1"/>
      <c r="C58" s="1"/>
      <c r="D58" s="2"/>
      <c r="F58" s="2"/>
      <c r="G58" s="1"/>
      <c r="H58" s="1"/>
    </row>
    <row r="59" spans="1:26" ht="14.25" customHeight="1" x14ac:dyDescent="0.3">
      <c r="A59" s="1"/>
      <c r="B59" s="1"/>
      <c r="C59" s="1"/>
      <c r="D59" s="2"/>
      <c r="F59" s="2"/>
      <c r="G59" s="1"/>
      <c r="H59" s="1"/>
    </row>
    <row r="60" spans="1:26" ht="14.25" customHeight="1" x14ac:dyDescent="0.3">
      <c r="A60" s="1"/>
      <c r="B60" s="1"/>
      <c r="C60" s="1"/>
      <c r="D60" s="2"/>
      <c r="F60" s="2"/>
      <c r="G60" s="1"/>
      <c r="H60" s="1"/>
    </row>
    <row r="61" spans="1:26" ht="14.25" customHeight="1" x14ac:dyDescent="0.3">
      <c r="A61" s="1"/>
      <c r="B61" s="1"/>
      <c r="C61" s="1"/>
      <c r="D61" s="2"/>
      <c r="F61" s="2"/>
      <c r="G61" s="1"/>
      <c r="H61" s="1"/>
    </row>
    <row r="62" spans="1:26" ht="14.25" customHeight="1" x14ac:dyDescent="0.3">
      <c r="A62" s="1"/>
      <c r="B62" s="1"/>
      <c r="C62" s="1"/>
      <c r="D62" s="2"/>
      <c r="F62" s="2"/>
      <c r="G62" s="1"/>
      <c r="H62" s="1"/>
    </row>
    <row r="63" spans="1:26" ht="14.25" customHeight="1" x14ac:dyDescent="0.3">
      <c r="A63" s="1"/>
      <c r="B63" s="1"/>
      <c r="C63" s="1"/>
      <c r="D63" s="2"/>
      <c r="F63" s="2"/>
      <c r="G63" s="1"/>
      <c r="H63" s="1"/>
    </row>
    <row r="64" spans="1:26" ht="14.25" customHeight="1" x14ac:dyDescent="0.3">
      <c r="A64" s="1"/>
      <c r="B64" s="1"/>
      <c r="C64" s="1"/>
      <c r="D64" s="2"/>
      <c r="F64" s="2"/>
      <c r="G64" s="1"/>
      <c r="H64" s="1"/>
    </row>
    <row r="65" spans="1:8" ht="14.25" customHeight="1" x14ac:dyDescent="0.3">
      <c r="A65" s="1"/>
      <c r="B65" s="1"/>
      <c r="C65" s="1"/>
      <c r="D65" s="2"/>
      <c r="F65" s="2"/>
      <c r="G65" s="1"/>
      <c r="H65" s="1"/>
    </row>
    <row r="66" spans="1:8" ht="14.25" customHeight="1" x14ac:dyDescent="0.3">
      <c r="A66" s="1"/>
      <c r="B66" s="1"/>
      <c r="C66" s="1"/>
      <c r="D66" s="2"/>
      <c r="F66" s="2"/>
      <c r="G66" s="1"/>
      <c r="H66" s="1"/>
    </row>
    <row r="67" spans="1:8" ht="14.25" customHeight="1" x14ac:dyDescent="0.3">
      <c r="A67" s="1"/>
      <c r="B67" s="1"/>
      <c r="C67" s="1"/>
      <c r="D67" s="2"/>
      <c r="F67" s="2"/>
      <c r="G67" s="1"/>
      <c r="H67" s="1"/>
    </row>
    <row r="68" spans="1:8" ht="14.25" customHeight="1" x14ac:dyDescent="0.3">
      <c r="A68" s="1"/>
      <c r="B68" s="1"/>
      <c r="C68" s="1"/>
      <c r="D68" s="2"/>
      <c r="F68" s="2"/>
      <c r="G68" s="1"/>
      <c r="H68" s="1"/>
    </row>
    <row r="69" spans="1:8" ht="14.25" customHeight="1" x14ac:dyDescent="0.3">
      <c r="A69" s="1"/>
      <c r="B69" s="1"/>
      <c r="C69" s="1"/>
      <c r="D69" s="2"/>
      <c r="F69" s="2"/>
      <c r="G69" s="1"/>
      <c r="H69" s="1"/>
    </row>
    <row r="70" spans="1:8" ht="14.25" customHeight="1" x14ac:dyDescent="0.3">
      <c r="A70" s="1"/>
      <c r="B70" s="1"/>
      <c r="C70" s="1"/>
      <c r="D70" s="2"/>
      <c r="F70" s="2"/>
      <c r="G70" s="1"/>
      <c r="H70" s="1"/>
    </row>
    <row r="71" spans="1:8" ht="14.25" customHeight="1" x14ac:dyDescent="0.3">
      <c r="A71" s="1"/>
      <c r="B71" s="1"/>
      <c r="C71" s="1"/>
      <c r="D71" s="2"/>
      <c r="F71" s="2"/>
      <c r="G71" s="1"/>
      <c r="H71" s="1"/>
    </row>
    <row r="72" spans="1:8" ht="14.25" customHeight="1" x14ac:dyDescent="0.3">
      <c r="A72" s="1"/>
      <c r="B72" s="1"/>
      <c r="C72" s="1"/>
      <c r="D72" s="2"/>
      <c r="F72" s="2"/>
      <c r="G72" s="1"/>
      <c r="H72" s="1"/>
    </row>
    <row r="73" spans="1:8" ht="14.25" customHeight="1" x14ac:dyDescent="0.3">
      <c r="A73" s="1"/>
      <c r="B73" s="1"/>
      <c r="C73" s="1"/>
      <c r="D73" s="2"/>
      <c r="F73" s="2"/>
      <c r="G73" s="1"/>
      <c r="H73" s="1"/>
    </row>
    <row r="74" spans="1:8" ht="14.25" customHeight="1" x14ac:dyDescent="0.3">
      <c r="A74" s="1"/>
      <c r="B74" s="1"/>
      <c r="C74" s="1"/>
      <c r="D74" s="2"/>
      <c r="F74" s="2"/>
      <c r="G74" s="1"/>
      <c r="H74" s="1"/>
    </row>
    <row r="75" spans="1:8" ht="14.25" customHeight="1" x14ac:dyDescent="0.3">
      <c r="A75" s="1"/>
      <c r="B75" s="1"/>
      <c r="C75" s="1"/>
      <c r="D75" s="2"/>
      <c r="F75" s="2"/>
      <c r="G75" s="1"/>
      <c r="H75" s="1"/>
    </row>
    <row r="76" spans="1:8" ht="14.25" customHeight="1" x14ac:dyDescent="0.3">
      <c r="A76" s="1"/>
      <c r="B76" s="1"/>
      <c r="C76" s="1"/>
      <c r="D76" s="2"/>
      <c r="F76" s="2"/>
      <c r="G76" s="1"/>
      <c r="H76" s="1"/>
    </row>
    <row r="77" spans="1:8" ht="14.25" customHeight="1" x14ac:dyDescent="0.3">
      <c r="A77" s="1"/>
      <c r="B77" s="1"/>
      <c r="C77" s="1"/>
      <c r="D77" s="2"/>
      <c r="F77" s="2"/>
      <c r="G77" s="1"/>
      <c r="H77" s="1"/>
    </row>
    <row r="78" spans="1:8" ht="14.25" customHeight="1" x14ac:dyDescent="0.3">
      <c r="A78" s="1"/>
      <c r="B78" s="1"/>
      <c r="C78" s="1"/>
      <c r="D78" s="2"/>
      <c r="F78" s="2"/>
      <c r="G78" s="1"/>
      <c r="H78" s="1"/>
    </row>
    <row r="79" spans="1:8" ht="14.25" customHeight="1" x14ac:dyDescent="0.3">
      <c r="A79" s="1"/>
      <c r="B79" s="1"/>
      <c r="C79" s="1"/>
      <c r="D79" s="2"/>
      <c r="F79" s="2"/>
      <c r="G79" s="1"/>
      <c r="H79" s="1"/>
    </row>
    <row r="80" spans="1:8" ht="14.25" customHeight="1" x14ac:dyDescent="0.3">
      <c r="A80" s="1"/>
      <c r="B80" s="1"/>
      <c r="C80" s="1"/>
      <c r="D80" s="2"/>
      <c r="F80" s="2"/>
      <c r="G80" s="1"/>
      <c r="H80" s="1"/>
    </row>
    <row r="81" spans="1:8" ht="14.25" customHeight="1" x14ac:dyDescent="0.3">
      <c r="A81" s="1"/>
      <c r="B81" s="1"/>
      <c r="C81" s="1"/>
      <c r="D81" s="2"/>
      <c r="F81" s="2"/>
      <c r="G81" s="1"/>
      <c r="H81" s="1"/>
    </row>
    <row r="82" spans="1:8" ht="14.25" customHeight="1" x14ac:dyDescent="0.3">
      <c r="A82" s="1"/>
      <c r="B82" s="1"/>
      <c r="C82" s="1"/>
      <c r="D82" s="2"/>
      <c r="F82" s="2"/>
      <c r="G82" s="1"/>
      <c r="H82" s="1"/>
    </row>
    <row r="83" spans="1:8" ht="14.25" customHeight="1" x14ac:dyDescent="0.3">
      <c r="A83" s="1"/>
      <c r="B83" s="1"/>
      <c r="C83" s="1"/>
      <c r="D83" s="2"/>
      <c r="F83" s="2"/>
      <c r="G83" s="1"/>
      <c r="H83" s="1"/>
    </row>
    <row r="84" spans="1:8" ht="14.25" customHeight="1" x14ac:dyDescent="0.3">
      <c r="A84" s="1"/>
      <c r="B84" s="1"/>
      <c r="C84" s="1"/>
      <c r="D84" s="2"/>
      <c r="F84" s="2"/>
      <c r="G84" s="1"/>
      <c r="H84" s="1"/>
    </row>
    <row r="85" spans="1:8" ht="14.25" customHeight="1" x14ac:dyDescent="0.3">
      <c r="A85" s="1"/>
      <c r="B85" s="1"/>
      <c r="C85" s="1"/>
      <c r="D85" s="2"/>
      <c r="F85" s="2"/>
      <c r="G85" s="1"/>
      <c r="H85" s="1"/>
    </row>
    <row r="86" spans="1:8" ht="14.25" customHeight="1" x14ac:dyDescent="0.3">
      <c r="A86" s="1"/>
      <c r="B86" s="1"/>
      <c r="C86" s="1"/>
      <c r="D86" s="2"/>
      <c r="F86" s="2"/>
      <c r="G86" s="1"/>
      <c r="H86" s="1"/>
    </row>
    <row r="87" spans="1:8" ht="14.25" customHeight="1" x14ac:dyDescent="0.3">
      <c r="A87" s="1"/>
      <c r="B87" s="1"/>
      <c r="C87" s="1"/>
      <c r="D87" s="2"/>
      <c r="F87" s="2"/>
      <c r="G87" s="1"/>
      <c r="H87" s="1"/>
    </row>
    <row r="88" spans="1:8" ht="14.25" customHeight="1" x14ac:dyDescent="0.3">
      <c r="A88" s="1"/>
      <c r="B88" s="1"/>
      <c r="C88" s="1"/>
      <c r="D88" s="2"/>
      <c r="F88" s="2"/>
      <c r="G88" s="1"/>
      <c r="H88" s="1"/>
    </row>
    <row r="89" spans="1:8" ht="14.25" customHeight="1" x14ac:dyDescent="0.3">
      <c r="A89" s="1"/>
      <c r="B89" s="1"/>
      <c r="C89" s="1"/>
      <c r="D89" s="2"/>
      <c r="F89" s="2"/>
      <c r="G89" s="1"/>
      <c r="H89" s="1"/>
    </row>
    <row r="90" spans="1:8" ht="14.25" customHeight="1" x14ac:dyDescent="0.3">
      <c r="A90" s="1"/>
      <c r="B90" s="1"/>
      <c r="C90" s="1"/>
      <c r="D90" s="2"/>
      <c r="F90" s="2"/>
      <c r="G90" s="1"/>
      <c r="H90" s="1"/>
    </row>
    <row r="91" spans="1:8" ht="14.25" customHeight="1" x14ac:dyDescent="0.3">
      <c r="A91" s="1"/>
      <c r="B91" s="1"/>
      <c r="C91" s="1"/>
      <c r="D91" s="2"/>
      <c r="F91" s="2"/>
      <c r="G91" s="1"/>
      <c r="H91" s="1"/>
    </row>
    <row r="92" spans="1:8" ht="14.25" customHeight="1" x14ac:dyDescent="0.3">
      <c r="A92" s="1"/>
      <c r="B92" s="1"/>
      <c r="C92" s="1"/>
      <c r="D92" s="2"/>
      <c r="F92" s="2"/>
      <c r="G92" s="1"/>
      <c r="H92" s="1"/>
    </row>
    <row r="93" spans="1:8" ht="14.25" customHeight="1" x14ac:dyDescent="0.3">
      <c r="A93" s="1"/>
      <c r="B93" s="1"/>
      <c r="C93" s="1"/>
      <c r="D93" s="2"/>
      <c r="F93" s="2"/>
      <c r="G93" s="1"/>
      <c r="H93" s="1"/>
    </row>
    <row r="94" spans="1:8" ht="14.25" customHeight="1" x14ac:dyDescent="0.3">
      <c r="A94" s="1"/>
      <c r="B94" s="1"/>
      <c r="C94" s="1"/>
      <c r="D94" s="2"/>
      <c r="F94" s="2"/>
      <c r="G94" s="1"/>
      <c r="H94" s="1"/>
    </row>
    <row r="95" spans="1:8" ht="14.25" customHeight="1" x14ac:dyDescent="0.3">
      <c r="A95" s="1"/>
      <c r="B95" s="1"/>
      <c r="C95" s="1"/>
      <c r="D95" s="2"/>
      <c r="F95" s="2"/>
      <c r="G95" s="1"/>
      <c r="H95" s="1"/>
    </row>
    <row r="96" spans="1:8" ht="14.25" customHeight="1" x14ac:dyDescent="0.3">
      <c r="A96" s="1"/>
      <c r="B96" s="1"/>
      <c r="C96" s="1"/>
      <c r="D96" s="2"/>
      <c r="F96" s="2"/>
      <c r="G96" s="1"/>
      <c r="H96" s="1"/>
    </row>
    <row r="97" spans="1:8" ht="14.25" customHeight="1" x14ac:dyDescent="0.3">
      <c r="A97" s="1"/>
      <c r="B97" s="1"/>
      <c r="C97" s="1"/>
      <c r="D97" s="2"/>
      <c r="F97" s="2"/>
      <c r="G97" s="1"/>
      <c r="H97" s="1"/>
    </row>
    <row r="98" spans="1:8" ht="14.25" customHeight="1" x14ac:dyDescent="0.3">
      <c r="A98" s="1"/>
      <c r="B98" s="1"/>
      <c r="C98" s="1"/>
      <c r="D98" s="2"/>
      <c r="F98" s="2"/>
      <c r="G98" s="1"/>
      <c r="H98" s="1"/>
    </row>
    <row r="99" spans="1:8" ht="14.25" customHeight="1" x14ac:dyDescent="0.3">
      <c r="A99" s="1"/>
      <c r="B99" s="1"/>
      <c r="C99" s="1"/>
      <c r="D99" s="2"/>
      <c r="F99" s="2"/>
      <c r="G99" s="1"/>
      <c r="H99" s="1"/>
    </row>
    <row r="100" spans="1:8" ht="14.25" customHeight="1" x14ac:dyDescent="0.3">
      <c r="A100" s="1"/>
      <c r="B100" s="1"/>
      <c r="C100" s="1"/>
      <c r="D100" s="2"/>
      <c r="F100" s="2"/>
      <c r="G100" s="1"/>
      <c r="H100" s="1"/>
    </row>
    <row r="101" spans="1:8" ht="14.25" customHeight="1" x14ac:dyDescent="0.3">
      <c r="A101" s="1"/>
      <c r="B101" s="1"/>
      <c r="C101" s="1"/>
      <c r="D101" s="2"/>
      <c r="F101" s="2"/>
      <c r="G101" s="1"/>
      <c r="H101" s="1"/>
    </row>
    <row r="102" spans="1:8" ht="14.25" customHeight="1" x14ac:dyDescent="0.3">
      <c r="A102" s="1"/>
      <c r="B102" s="1"/>
      <c r="C102" s="1"/>
      <c r="D102" s="2"/>
      <c r="F102" s="2"/>
      <c r="G102" s="1"/>
      <c r="H102" s="1"/>
    </row>
    <row r="103" spans="1:8" ht="14.25" customHeight="1" x14ac:dyDescent="0.3">
      <c r="A103" s="1"/>
      <c r="B103" s="1"/>
      <c r="C103" s="1"/>
      <c r="D103" s="2"/>
      <c r="F103" s="2"/>
      <c r="G103" s="1"/>
      <c r="H103" s="1"/>
    </row>
    <row r="104" spans="1:8" ht="14.25" customHeight="1" x14ac:dyDescent="0.3">
      <c r="A104" s="1"/>
      <c r="B104" s="1"/>
      <c r="C104" s="1"/>
      <c r="D104" s="2"/>
      <c r="F104" s="2"/>
      <c r="G104" s="1"/>
      <c r="H104" s="1"/>
    </row>
    <row r="105" spans="1:8" ht="14.25" customHeight="1" x14ac:dyDescent="0.3">
      <c r="A105" s="1"/>
      <c r="B105" s="1"/>
      <c r="C105" s="1"/>
      <c r="D105" s="2"/>
      <c r="F105" s="2"/>
      <c r="G105" s="1"/>
      <c r="H105" s="1"/>
    </row>
    <row r="106" spans="1:8" ht="14.25" customHeight="1" x14ac:dyDescent="0.3">
      <c r="A106" s="1"/>
      <c r="B106" s="1"/>
      <c r="C106" s="1"/>
      <c r="D106" s="2"/>
      <c r="F106" s="2"/>
      <c r="G106" s="1"/>
      <c r="H106" s="1"/>
    </row>
    <row r="107" spans="1:8" ht="14.25" customHeight="1" x14ac:dyDescent="0.3">
      <c r="A107" s="1"/>
      <c r="B107" s="1"/>
      <c r="C107" s="1"/>
      <c r="D107" s="2"/>
      <c r="F107" s="2"/>
      <c r="G107" s="1"/>
      <c r="H107" s="1"/>
    </row>
    <row r="108" spans="1:8" ht="14.25" customHeight="1" x14ac:dyDescent="0.3">
      <c r="A108" s="1"/>
      <c r="B108" s="1"/>
      <c r="C108" s="1"/>
      <c r="D108" s="2"/>
      <c r="F108" s="2"/>
      <c r="G108" s="1"/>
      <c r="H108" s="1"/>
    </row>
    <row r="109" spans="1:8" ht="14.25" customHeight="1" x14ac:dyDescent="0.3">
      <c r="A109" s="1"/>
      <c r="B109" s="1"/>
      <c r="C109" s="1"/>
      <c r="D109" s="2"/>
      <c r="F109" s="2"/>
      <c r="G109" s="1"/>
      <c r="H109" s="1"/>
    </row>
    <row r="110" spans="1:8" ht="14.25" customHeight="1" x14ac:dyDescent="0.3">
      <c r="A110" s="1"/>
      <c r="B110" s="1"/>
      <c r="C110" s="1"/>
      <c r="D110" s="2"/>
      <c r="F110" s="2"/>
      <c r="G110" s="1"/>
      <c r="H110" s="1"/>
    </row>
    <row r="111" spans="1:8" ht="14.25" customHeight="1" x14ac:dyDescent="0.3">
      <c r="A111" s="1"/>
      <c r="B111" s="1"/>
      <c r="C111" s="1"/>
      <c r="D111" s="2"/>
      <c r="F111" s="2"/>
      <c r="G111" s="1"/>
      <c r="H111" s="1"/>
    </row>
    <row r="112" spans="1:8" ht="14.25" customHeight="1" x14ac:dyDescent="0.3">
      <c r="A112" s="1"/>
      <c r="B112" s="1"/>
      <c r="C112" s="1"/>
      <c r="D112" s="2"/>
      <c r="F112" s="2"/>
      <c r="G112" s="1"/>
      <c r="H112" s="1"/>
    </row>
    <row r="113" spans="1:8" ht="14.25" customHeight="1" x14ac:dyDescent="0.3">
      <c r="A113" s="1"/>
      <c r="B113" s="1"/>
      <c r="C113" s="1"/>
      <c r="D113" s="2"/>
      <c r="F113" s="2"/>
      <c r="G113" s="1"/>
      <c r="H113" s="1"/>
    </row>
    <row r="114" spans="1:8" ht="14.25" customHeight="1" x14ac:dyDescent="0.3">
      <c r="A114" s="1"/>
      <c r="B114" s="1"/>
      <c r="C114" s="1"/>
      <c r="D114" s="2"/>
      <c r="F114" s="2"/>
      <c r="G114" s="1"/>
      <c r="H114" s="1"/>
    </row>
    <row r="115" spans="1:8" ht="14.25" customHeight="1" x14ac:dyDescent="0.3">
      <c r="A115" s="1"/>
      <c r="B115" s="1"/>
      <c r="C115" s="1"/>
      <c r="D115" s="2"/>
      <c r="F115" s="2"/>
      <c r="G115" s="1"/>
      <c r="H115" s="1"/>
    </row>
    <row r="116" spans="1:8" ht="14.25" customHeight="1" x14ac:dyDescent="0.3">
      <c r="A116" s="1"/>
      <c r="B116" s="1"/>
      <c r="C116" s="1"/>
      <c r="D116" s="2"/>
      <c r="F116" s="2"/>
      <c r="G116" s="1"/>
      <c r="H116" s="1"/>
    </row>
    <row r="117" spans="1:8" ht="14.25" customHeight="1" x14ac:dyDescent="0.3">
      <c r="A117" s="1"/>
      <c r="B117" s="1"/>
      <c r="C117" s="1"/>
      <c r="D117" s="2"/>
      <c r="F117" s="2"/>
      <c r="G117" s="1"/>
      <c r="H117" s="1"/>
    </row>
    <row r="118" spans="1:8" ht="14.25" customHeight="1" x14ac:dyDescent="0.3">
      <c r="A118" s="1"/>
      <c r="B118" s="1"/>
      <c r="C118" s="1"/>
      <c r="D118" s="2"/>
      <c r="F118" s="2"/>
      <c r="G118" s="1"/>
      <c r="H118" s="1"/>
    </row>
    <row r="119" spans="1:8" ht="14.25" customHeight="1" x14ac:dyDescent="0.3">
      <c r="A119" s="1"/>
      <c r="B119" s="1"/>
      <c r="C119" s="1"/>
      <c r="D119" s="2"/>
      <c r="F119" s="2"/>
      <c r="G119" s="1"/>
      <c r="H119" s="1"/>
    </row>
    <row r="120" spans="1:8" ht="14.25" customHeight="1" x14ac:dyDescent="0.3">
      <c r="A120" s="1"/>
      <c r="B120" s="1"/>
      <c r="C120" s="1"/>
      <c r="D120" s="2"/>
      <c r="F120" s="2"/>
      <c r="G120" s="1"/>
      <c r="H120" s="1"/>
    </row>
    <row r="121" spans="1:8" ht="14.25" customHeight="1" x14ac:dyDescent="0.3">
      <c r="A121" s="1"/>
      <c r="B121" s="1"/>
      <c r="C121" s="1"/>
      <c r="D121" s="2"/>
      <c r="F121" s="2"/>
      <c r="G121" s="1"/>
      <c r="H121" s="1"/>
    </row>
    <row r="122" spans="1:8" ht="14.25" customHeight="1" x14ac:dyDescent="0.3">
      <c r="A122" s="1"/>
      <c r="B122" s="1"/>
      <c r="C122" s="1"/>
      <c r="D122" s="2"/>
      <c r="F122" s="2"/>
      <c r="G122" s="1"/>
      <c r="H122" s="1"/>
    </row>
    <row r="123" spans="1:8" ht="14.25" customHeight="1" x14ac:dyDescent="0.3">
      <c r="A123" s="1"/>
      <c r="B123" s="1"/>
      <c r="C123" s="1"/>
      <c r="D123" s="2"/>
      <c r="F123" s="2"/>
      <c r="G123" s="1"/>
      <c r="H123" s="1"/>
    </row>
    <row r="124" spans="1:8" ht="14.25" customHeight="1" x14ac:dyDescent="0.3">
      <c r="A124" s="1"/>
      <c r="B124" s="1"/>
      <c r="C124" s="1"/>
      <c r="D124" s="2"/>
      <c r="F124" s="2"/>
      <c r="G124" s="1"/>
      <c r="H124" s="1"/>
    </row>
    <row r="125" spans="1:8" ht="14.25" customHeight="1" x14ac:dyDescent="0.3">
      <c r="A125" s="1"/>
      <c r="B125" s="1"/>
      <c r="C125" s="1"/>
      <c r="D125" s="2"/>
      <c r="F125" s="2"/>
      <c r="G125" s="1"/>
      <c r="H125" s="1"/>
    </row>
    <row r="126" spans="1:8" ht="14.25" customHeight="1" x14ac:dyDescent="0.3">
      <c r="A126" s="1"/>
      <c r="B126" s="1"/>
      <c r="C126" s="1"/>
      <c r="D126" s="2"/>
      <c r="F126" s="2"/>
      <c r="G126" s="1"/>
      <c r="H126" s="1"/>
    </row>
    <row r="127" spans="1:8" ht="14.25" customHeight="1" x14ac:dyDescent="0.3">
      <c r="A127" s="1"/>
      <c r="B127" s="1"/>
      <c r="C127" s="1"/>
      <c r="D127" s="2"/>
      <c r="F127" s="2"/>
      <c r="G127" s="1"/>
      <c r="H127" s="1"/>
    </row>
    <row r="128" spans="1:8" ht="14.25" customHeight="1" x14ac:dyDescent="0.3">
      <c r="A128" s="1"/>
      <c r="B128" s="1"/>
      <c r="C128" s="1"/>
      <c r="D128" s="2"/>
      <c r="F128" s="2"/>
      <c r="G128" s="1"/>
      <c r="H128" s="1"/>
    </row>
    <row r="129" spans="1:8" ht="14.25" customHeight="1" x14ac:dyDescent="0.3">
      <c r="A129" s="1"/>
      <c r="B129" s="1"/>
      <c r="C129" s="1"/>
      <c r="D129" s="2"/>
      <c r="F129" s="2"/>
      <c r="G129" s="1"/>
      <c r="H129" s="1"/>
    </row>
    <row r="130" spans="1:8" ht="14.25" customHeight="1" x14ac:dyDescent="0.3">
      <c r="A130" s="1"/>
      <c r="B130" s="1"/>
      <c r="C130" s="1"/>
      <c r="D130" s="2"/>
      <c r="F130" s="2"/>
      <c r="G130" s="1"/>
      <c r="H130" s="1"/>
    </row>
    <row r="131" spans="1:8" ht="14.25" customHeight="1" x14ac:dyDescent="0.3">
      <c r="A131" s="1"/>
      <c r="B131" s="1"/>
      <c r="C131" s="1"/>
      <c r="D131" s="2"/>
      <c r="F131" s="2"/>
      <c r="G131" s="1"/>
      <c r="H131" s="1"/>
    </row>
    <row r="132" spans="1:8" ht="14.25" customHeight="1" x14ac:dyDescent="0.3">
      <c r="A132" s="1"/>
      <c r="B132" s="1"/>
      <c r="C132" s="1"/>
      <c r="D132" s="2"/>
      <c r="F132" s="2"/>
      <c r="G132" s="1"/>
      <c r="H132" s="1"/>
    </row>
    <row r="133" spans="1:8" ht="14.25" customHeight="1" x14ac:dyDescent="0.3">
      <c r="A133" s="1"/>
      <c r="B133" s="1"/>
      <c r="C133" s="1"/>
      <c r="D133" s="2"/>
      <c r="F133" s="2"/>
      <c r="G133" s="1"/>
      <c r="H133" s="1"/>
    </row>
    <row r="134" spans="1:8" ht="14.25" customHeight="1" x14ac:dyDescent="0.3">
      <c r="A134" s="1"/>
      <c r="B134" s="1"/>
      <c r="C134" s="1"/>
      <c r="D134" s="2"/>
      <c r="F134" s="2"/>
      <c r="G134" s="1"/>
      <c r="H134" s="1"/>
    </row>
    <row r="135" spans="1:8" ht="14.25" customHeight="1" x14ac:dyDescent="0.3">
      <c r="A135" s="1"/>
      <c r="B135" s="1"/>
      <c r="C135" s="1"/>
      <c r="D135" s="2"/>
      <c r="F135" s="2"/>
      <c r="G135" s="1"/>
      <c r="H135" s="1"/>
    </row>
    <row r="136" spans="1:8" ht="14.25" customHeight="1" x14ac:dyDescent="0.3">
      <c r="A136" s="1"/>
      <c r="B136" s="1"/>
      <c r="C136" s="1"/>
      <c r="D136" s="2"/>
      <c r="F136" s="2"/>
      <c r="G136" s="1"/>
      <c r="H136" s="1"/>
    </row>
    <row r="137" spans="1:8" ht="14.25" customHeight="1" x14ac:dyDescent="0.3">
      <c r="A137" s="1"/>
      <c r="B137" s="1"/>
      <c r="C137" s="1"/>
      <c r="D137" s="2"/>
      <c r="F137" s="2"/>
      <c r="G137" s="1"/>
      <c r="H137" s="1"/>
    </row>
    <row r="138" spans="1:8" ht="14.25" customHeight="1" x14ac:dyDescent="0.3">
      <c r="A138" s="1"/>
      <c r="B138" s="1"/>
      <c r="C138" s="1"/>
      <c r="D138" s="2"/>
      <c r="F138" s="2"/>
      <c r="G138" s="1"/>
      <c r="H138" s="1"/>
    </row>
    <row r="139" spans="1:8" ht="14.25" customHeight="1" x14ac:dyDescent="0.3">
      <c r="A139" s="1"/>
      <c r="B139" s="1"/>
      <c r="C139" s="1"/>
      <c r="D139" s="2"/>
      <c r="F139" s="2"/>
      <c r="G139" s="1"/>
      <c r="H139" s="1"/>
    </row>
    <row r="140" spans="1:8" ht="14.25" customHeight="1" x14ac:dyDescent="0.3">
      <c r="A140" s="1"/>
      <c r="B140" s="1"/>
      <c r="C140" s="1"/>
      <c r="D140" s="2"/>
      <c r="F140" s="2"/>
      <c r="G140" s="1"/>
      <c r="H140" s="1"/>
    </row>
    <row r="141" spans="1:8" ht="14.25" customHeight="1" x14ac:dyDescent="0.3">
      <c r="A141" s="1"/>
      <c r="B141" s="1"/>
      <c r="C141" s="1"/>
      <c r="D141" s="2"/>
      <c r="F141" s="2"/>
      <c r="G141" s="1"/>
      <c r="H141" s="1"/>
    </row>
    <row r="142" spans="1:8" ht="14.25" customHeight="1" x14ac:dyDescent="0.3">
      <c r="A142" s="1"/>
      <c r="B142" s="1"/>
      <c r="C142" s="1"/>
      <c r="D142" s="2"/>
      <c r="F142" s="2"/>
      <c r="G142" s="1"/>
      <c r="H142" s="1"/>
    </row>
    <row r="143" spans="1:8" ht="14.25" customHeight="1" x14ac:dyDescent="0.3">
      <c r="A143" s="1"/>
      <c r="B143" s="1"/>
      <c r="C143" s="1"/>
      <c r="D143" s="2"/>
      <c r="F143" s="2"/>
      <c r="G143" s="1"/>
      <c r="H143" s="1"/>
    </row>
    <row r="144" spans="1:8" ht="14.25" customHeight="1" x14ac:dyDescent="0.3">
      <c r="A144" s="1"/>
      <c r="B144" s="1"/>
      <c r="C144" s="1"/>
      <c r="D144" s="2"/>
      <c r="F144" s="2"/>
      <c r="G144" s="1"/>
      <c r="H144" s="1"/>
    </row>
    <row r="145" spans="1:8" ht="14.25" customHeight="1" x14ac:dyDescent="0.3">
      <c r="A145" s="1"/>
      <c r="B145" s="1"/>
      <c r="C145" s="1"/>
      <c r="D145" s="2"/>
      <c r="F145" s="2"/>
      <c r="G145" s="1"/>
      <c r="H145" s="1"/>
    </row>
    <row r="146" spans="1:8" ht="14.25" customHeight="1" x14ac:dyDescent="0.3">
      <c r="A146" s="1"/>
      <c r="B146" s="1"/>
      <c r="C146" s="1"/>
      <c r="D146" s="2"/>
      <c r="F146" s="2"/>
      <c r="G146" s="1"/>
      <c r="H146" s="1"/>
    </row>
    <row r="147" spans="1:8" ht="14.25" customHeight="1" x14ac:dyDescent="0.3">
      <c r="A147" s="1"/>
      <c r="B147" s="1"/>
      <c r="C147" s="1"/>
      <c r="D147" s="2"/>
      <c r="F147" s="2"/>
      <c r="G147" s="1"/>
      <c r="H147" s="1"/>
    </row>
    <row r="148" spans="1:8" ht="14.25" customHeight="1" x14ac:dyDescent="0.3">
      <c r="A148" s="1"/>
      <c r="B148" s="1"/>
      <c r="C148" s="1"/>
      <c r="D148" s="2"/>
      <c r="F148" s="2"/>
      <c r="G148" s="1"/>
      <c r="H148" s="1"/>
    </row>
    <row r="149" spans="1:8" ht="14.25" customHeight="1" x14ac:dyDescent="0.3">
      <c r="A149" s="1"/>
      <c r="B149" s="1"/>
      <c r="C149" s="1"/>
      <c r="D149" s="2"/>
      <c r="F149" s="2"/>
      <c r="G149" s="1"/>
      <c r="H149" s="1"/>
    </row>
    <row r="150" spans="1:8" ht="14.25" customHeight="1" x14ac:dyDescent="0.3">
      <c r="A150" s="1"/>
      <c r="B150" s="1"/>
      <c r="C150" s="1"/>
      <c r="D150" s="2"/>
      <c r="F150" s="2"/>
      <c r="G150" s="1"/>
      <c r="H150" s="1"/>
    </row>
    <row r="151" spans="1:8" ht="14.25" customHeight="1" x14ac:dyDescent="0.3">
      <c r="A151" s="1"/>
      <c r="B151" s="1"/>
      <c r="C151" s="1"/>
      <c r="D151" s="2"/>
      <c r="F151" s="2"/>
      <c r="G151" s="1"/>
      <c r="H151" s="1"/>
    </row>
    <row r="152" spans="1:8" ht="14.25" customHeight="1" x14ac:dyDescent="0.3">
      <c r="A152" s="1"/>
      <c r="B152" s="1"/>
      <c r="C152" s="1"/>
      <c r="D152" s="2"/>
      <c r="F152" s="2"/>
      <c r="G152" s="1"/>
      <c r="H152" s="1"/>
    </row>
    <row r="153" spans="1:8" ht="14.25" customHeight="1" x14ac:dyDescent="0.3">
      <c r="A153" s="1"/>
      <c r="B153" s="1"/>
      <c r="C153" s="1"/>
      <c r="D153" s="2"/>
      <c r="F153" s="2"/>
      <c r="G153" s="1"/>
      <c r="H153" s="1"/>
    </row>
    <row r="154" spans="1:8" ht="14.25" customHeight="1" x14ac:dyDescent="0.3">
      <c r="A154" s="1"/>
      <c r="B154" s="1"/>
      <c r="C154" s="1"/>
      <c r="D154" s="2"/>
      <c r="F154" s="2"/>
      <c r="G154" s="1"/>
      <c r="H154" s="1"/>
    </row>
    <row r="155" spans="1:8" ht="14.25" customHeight="1" x14ac:dyDescent="0.3">
      <c r="A155" s="1"/>
      <c r="B155" s="1"/>
      <c r="C155" s="1"/>
      <c r="D155" s="2"/>
      <c r="F155" s="2"/>
      <c r="G155" s="1"/>
      <c r="H155" s="1"/>
    </row>
    <row r="156" spans="1:8" ht="14.25" customHeight="1" x14ac:dyDescent="0.3">
      <c r="A156" s="1"/>
      <c r="B156" s="1"/>
      <c r="C156" s="1"/>
      <c r="D156" s="2"/>
      <c r="F156" s="2"/>
      <c r="G156" s="1"/>
      <c r="H156" s="1"/>
    </row>
    <row r="157" spans="1:8" ht="14.25" customHeight="1" x14ac:dyDescent="0.3">
      <c r="A157" s="1"/>
      <c r="B157" s="1"/>
      <c r="C157" s="1"/>
      <c r="D157" s="2"/>
      <c r="F157" s="2"/>
      <c r="G157" s="1"/>
      <c r="H157" s="1"/>
    </row>
    <row r="158" spans="1:8" ht="14.25" customHeight="1" x14ac:dyDescent="0.3">
      <c r="A158" s="1"/>
      <c r="B158" s="1"/>
      <c r="C158" s="1"/>
      <c r="D158" s="2"/>
      <c r="F158" s="2"/>
      <c r="G158" s="1"/>
      <c r="H158" s="1"/>
    </row>
    <row r="159" spans="1:8" ht="14.25" customHeight="1" x14ac:dyDescent="0.3">
      <c r="A159" s="1"/>
      <c r="B159" s="1"/>
      <c r="C159" s="1"/>
      <c r="D159" s="2"/>
      <c r="F159" s="2"/>
      <c r="G159" s="1"/>
      <c r="H159" s="1"/>
    </row>
    <row r="160" spans="1:8" ht="14.25" customHeight="1" x14ac:dyDescent="0.3">
      <c r="A160" s="1"/>
      <c r="B160" s="1"/>
      <c r="C160" s="1"/>
      <c r="D160" s="2"/>
      <c r="F160" s="2"/>
      <c r="G160" s="1"/>
      <c r="H160" s="1"/>
    </row>
    <row r="161" spans="1:8" ht="14.25" customHeight="1" x14ac:dyDescent="0.3">
      <c r="A161" s="1"/>
      <c r="B161" s="1"/>
      <c r="C161" s="1"/>
      <c r="D161" s="2"/>
      <c r="F161" s="2"/>
      <c r="G161" s="1"/>
      <c r="H161" s="1"/>
    </row>
    <row r="162" spans="1:8" ht="14.25" customHeight="1" x14ac:dyDescent="0.3">
      <c r="A162" s="1"/>
      <c r="B162" s="1"/>
      <c r="C162" s="1"/>
      <c r="D162" s="2"/>
      <c r="F162" s="2"/>
      <c r="G162" s="1"/>
      <c r="H162" s="1"/>
    </row>
    <row r="163" spans="1:8" ht="14.25" customHeight="1" x14ac:dyDescent="0.3">
      <c r="A163" s="1"/>
      <c r="B163" s="1"/>
      <c r="C163" s="1"/>
      <c r="D163" s="2"/>
      <c r="F163" s="2"/>
      <c r="G163" s="1"/>
      <c r="H163" s="1"/>
    </row>
    <row r="164" spans="1:8" ht="14.25" customHeight="1" x14ac:dyDescent="0.3">
      <c r="A164" s="1"/>
      <c r="B164" s="1"/>
      <c r="C164" s="1"/>
      <c r="D164" s="2"/>
      <c r="F164" s="2"/>
      <c r="G164" s="1"/>
      <c r="H164" s="1"/>
    </row>
    <row r="165" spans="1:8" ht="14.25" customHeight="1" x14ac:dyDescent="0.3">
      <c r="A165" s="1"/>
      <c r="B165" s="1"/>
      <c r="C165" s="1"/>
      <c r="D165" s="2"/>
      <c r="F165" s="2"/>
      <c r="G165" s="1"/>
      <c r="H165" s="1"/>
    </row>
    <row r="166" spans="1:8" ht="14.25" customHeight="1" x14ac:dyDescent="0.3">
      <c r="A166" s="1"/>
      <c r="B166" s="1"/>
      <c r="C166" s="1"/>
      <c r="D166" s="2"/>
      <c r="F166" s="2"/>
      <c r="G166" s="1"/>
      <c r="H166" s="1"/>
    </row>
    <row r="167" spans="1:8" ht="14.25" customHeight="1" x14ac:dyDescent="0.3">
      <c r="A167" s="1"/>
      <c r="B167" s="1"/>
      <c r="C167" s="1"/>
      <c r="D167" s="2"/>
      <c r="F167" s="2"/>
      <c r="G167" s="1"/>
      <c r="H167" s="1"/>
    </row>
    <row r="168" spans="1:8" ht="14.25" customHeight="1" x14ac:dyDescent="0.3">
      <c r="A168" s="1"/>
      <c r="B168" s="1"/>
      <c r="C168" s="1"/>
      <c r="D168" s="2"/>
      <c r="F168" s="2"/>
      <c r="G168" s="1"/>
      <c r="H168" s="1"/>
    </row>
    <row r="169" spans="1:8" ht="14.25" customHeight="1" x14ac:dyDescent="0.3">
      <c r="A169" s="1"/>
      <c r="B169" s="1"/>
      <c r="C169" s="1"/>
      <c r="D169" s="2"/>
      <c r="F169" s="2"/>
      <c r="G169" s="1"/>
      <c r="H169" s="1"/>
    </row>
    <row r="170" spans="1:8" ht="14.25" customHeight="1" x14ac:dyDescent="0.3">
      <c r="A170" s="1"/>
      <c r="B170" s="1"/>
      <c r="C170" s="1"/>
      <c r="D170" s="2"/>
      <c r="F170" s="2"/>
      <c r="G170" s="1"/>
      <c r="H170" s="1"/>
    </row>
    <row r="171" spans="1:8" ht="14.25" customHeight="1" x14ac:dyDescent="0.3">
      <c r="A171" s="1"/>
      <c r="B171" s="1"/>
      <c r="C171" s="1"/>
      <c r="D171" s="2"/>
      <c r="F171" s="2"/>
      <c r="G171" s="1"/>
      <c r="H171" s="1"/>
    </row>
    <row r="172" spans="1:8" ht="14.25" customHeight="1" x14ac:dyDescent="0.3">
      <c r="A172" s="1"/>
      <c r="B172" s="1"/>
      <c r="C172" s="1"/>
      <c r="D172" s="2"/>
      <c r="F172" s="2"/>
      <c r="G172" s="1"/>
      <c r="H172" s="1"/>
    </row>
    <row r="173" spans="1:8" ht="14.25" customHeight="1" x14ac:dyDescent="0.3">
      <c r="A173" s="1"/>
      <c r="B173" s="1"/>
      <c r="C173" s="1"/>
      <c r="D173" s="2"/>
      <c r="F173" s="2"/>
      <c r="G173" s="1"/>
      <c r="H173" s="1"/>
    </row>
    <row r="174" spans="1:8" ht="14.25" customHeight="1" x14ac:dyDescent="0.3">
      <c r="A174" s="1"/>
      <c r="B174" s="1"/>
      <c r="C174" s="1"/>
      <c r="D174" s="2"/>
      <c r="F174" s="2"/>
      <c r="G174" s="1"/>
      <c r="H174" s="1"/>
    </row>
    <row r="175" spans="1:8" ht="14.25" customHeight="1" x14ac:dyDescent="0.3">
      <c r="A175" s="1"/>
      <c r="B175" s="1"/>
      <c r="C175" s="1"/>
      <c r="D175" s="2"/>
      <c r="F175" s="2"/>
      <c r="G175" s="1"/>
      <c r="H175" s="1"/>
    </row>
    <row r="176" spans="1:8" ht="14.25" customHeight="1" x14ac:dyDescent="0.3">
      <c r="A176" s="1"/>
      <c r="B176" s="1"/>
      <c r="C176" s="1"/>
      <c r="D176" s="2"/>
      <c r="F176" s="2"/>
      <c r="G176" s="1"/>
      <c r="H176" s="1"/>
    </row>
    <row r="177" spans="1:8" ht="14.25" customHeight="1" x14ac:dyDescent="0.3">
      <c r="A177" s="1"/>
      <c r="B177" s="1"/>
      <c r="C177" s="1"/>
      <c r="D177" s="2"/>
      <c r="F177" s="2"/>
      <c r="G177" s="1"/>
      <c r="H177" s="1"/>
    </row>
    <row r="178" spans="1:8" ht="14.25" customHeight="1" x14ac:dyDescent="0.3">
      <c r="A178" s="1"/>
      <c r="B178" s="1"/>
      <c r="C178" s="1"/>
      <c r="D178" s="2"/>
      <c r="F178" s="2"/>
      <c r="G178" s="1"/>
      <c r="H178" s="1"/>
    </row>
    <row r="179" spans="1:8" ht="14.25" customHeight="1" x14ac:dyDescent="0.3">
      <c r="A179" s="1"/>
      <c r="B179" s="1"/>
      <c r="C179" s="1"/>
      <c r="D179" s="2"/>
      <c r="F179" s="2"/>
      <c r="G179" s="1"/>
      <c r="H179" s="1"/>
    </row>
    <row r="180" spans="1:8" ht="14.25" customHeight="1" x14ac:dyDescent="0.3">
      <c r="A180" s="1"/>
      <c r="B180" s="1"/>
      <c r="C180" s="1"/>
      <c r="D180" s="2"/>
      <c r="F180" s="2"/>
      <c r="G180" s="1"/>
      <c r="H180" s="1"/>
    </row>
    <row r="181" spans="1:8" ht="14.25" customHeight="1" x14ac:dyDescent="0.3">
      <c r="A181" s="1"/>
      <c r="B181" s="1"/>
      <c r="C181" s="1"/>
      <c r="D181" s="2"/>
      <c r="F181" s="2"/>
      <c r="G181" s="1"/>
      <c r="H181" s="1"/>
    </row>
    <row r="182" spans="1:8" ht="14.25" customHeight="1" x14ac:dyDescent="0.3">
      <c r="A182" s="1"/>
      <c r="B182" s="1"/>
      <c r="C182" s="1"/>
      <c r="D182" s="2"/>
      <c r="F182" s="2"/>
      <c r="G182" s="1"/>
      <c r="H182" s="1"/>
    </row>
    <row r="183" spans="1:8" ht="14.25" customHeight="1" x14ac:dyDescent="0.3">
      <c r="A183" s="1"/>
      <c r="B183" s="1"/>
      <c r="C183" s="1"/>
      <c r="D183" s="2"/>
      <c r="F183" s="2"/>
      <c r="G183" s="1"/>
      <c r="H183" s="1"/>
    </row>
    <row r="184" spans="1:8" ht="14.25" customHeight="1" x14ac:dyDescent="0.3">
      <c r="A184" s="1"/>
      <c r="B184" s="1"/>
      <c r="C184" s="1"/>
      <c r="D184" s="2"/>
      <c r="F184" s="2"/>
      <c r="G184" s="1"/>
      <c r="H184" s="1"/>
    </row>
    <row r="185" spans="1:8" ht="14.25" customHeight="1" x14ac:dyDescent="0.3">
      <c r="A185" s="1"/>
      <c r="B185" s="1"/>
      <c r="C185" s="1"/>
      <c r="D185" s="2"/>
      <c r="F185" s="2"/>
      <c r="G185" s="1"/>
      <c r="H185" s="1"/>
    </row>
    <row r="186" spans="1:8" ht="14.25" customHeight="1" x14ac:dyDescent="0.3">
      <c r="A186" s="1"/>
      <c r="B186" s="1"/>
      <c r="C186" s="1"/>
      <c r="D186" s="2"/>
      <c r="F186" s="2"/>
      <c r="G186" s="1"/>
      <c r="H186" s="1"/>
    </row>
    <row r="187" spans="1:8" ht="14.25" customHeight="1" x14ac:dyDescent="0.3">
      <c r="A187" s="1"/>
      <c r="B187" s="1"/>
      <c r="C187" s="1"/>
      <c r="D187" s="2"/>
      <c r="F187" s="2"/>
      <c r="G187" s="1"/>
      <c r="H187" s="1"/>
    </row>
    <row r="188" spans="1:8" ht="14.25" customHeight="1" x14ac:dyDescent="0.3">
      <c r="A188" s="1"/>
      <c r="B188" s="1"/>
      <c r="C188" s="1"/>
      <c r="D188" s="2"/>
      <c r="F188" s="2"/>
      <c r="G188" s="1"/>
      <c r="H188" s="1"/>
    </row>
    <row r="189" spans="1:8" ht="14.25" customHeight="1" x14ac:dyDescent="0.3">
      <c r="A189" s="1"/>
      <c r="B189" s="1"/>
      <c r="C189" s="1"/>
      <c r="D189" s="2"/>
      <c r="F189" s="2"/>
      <c r="G189" s="1"/>
      <c r="H189" s="1"/>
    </row>
    <row r="190" spans="1:8" ht="14.25" customHeight="1" x14ac:dyDescent="0.3">
      <c r="A190" s="1"/>
      <c r="B190" s="1"/>
      <c r="C190" s="1"/>
      <c r="D190" s="2"/>
      <c r="F190" s="2"/>
      <c r="G190" s="1"/>
      <c r="H190" s="1"/>
    </row>
    <row r="191" spans="1:8" ht="14.25" customHeight="1" x14ac:dyDescent="0.3">
      <c r="A191" s="1"/>
      <c r="B191" s="1"/>
      <c r="C191" s="1"/>
      <c r="D191" s="2"/>
      <c r="F191" s="2"/>
      <c r="G191" s="1"/>
      <c r="H191" s="1"/>
    </row>
    <row r="192" spans="1:8" ht="14.25" customHeight="1" x14ac:dyDescent="0.3">
      <c r="A192" s="1"/>
      <c r="B192" s="1"/>
      <c r="C192" s="1"/>
      <c r="D192" s="2"/>
      <c r="F192" s="2"/>
      <c r="G192" s="1"/>
      <c r="H192" s="1"/>
    </row>
    <row r="193" spans="1:8" ht="14.25" customHeight="1" x14ac:dyDescent="0.3">
      <c r="A193" s="1"/>
      <c r="B193" s="1"/>
      <c r="C193" s="1"/>
      <c r="D193" s="2"/>
      <c r="F193" s="2"/>
      <c r="G193" s="1"/>
      <c r="H193" s="1"/>
    </row>
    <row r="194" spans="1:8" ht="14.25" customHeight="1" x14ac:dyDescent="0.3">
      <c r="A194" s="1"/>
      <c r="B194" s="1"/>
      <c r="C194" s="1"/>
      <c r="D194" s="2"/>
      <c r="F194" s="2"/>
      <c r="G194" s="1"/>
      <c r="H194" s="1"/>
    </row>
    <row r="195" spans="1:8" ht="14.25" customHeight="1" x14ac:dyDescent="0.3">
      <c r="A195" s="1"/>
      <c r="B195" s="1"/>
      <c r="C195" s="1"/>
      <c r="D195" s="2"/>
      <c r="F195" s="2"/>
      <c r="G195" s="1"/>
      <c r="H195" s="1"/>
    </row>
    <row r="196" spans="1:8" ht="14.25" customHeight="1" x14ac:dyDescent="0.3">
      <c r="A196" s="1"/>
      <c r="B196" s="1"/>
      <c r="C196" s="1"/>
      <c r="D196" s="2"/>
      <c r="F196" s="2"/>
      <c r="G196" s="1"/>
      <c r="H196" s="1"/>
    </row>
    <row r="197" spans="1:8" ht="14.25" customHeight="1" x14ac:dyDescent="0.3">
      <c r="A197" s="1"/>
      <c r="B197" s="1"/>
      <c r="C197" s="1"/>
      <c r="D197" s="2"/>
      <c r="F197" s="2"/>
      <c r="G197" s="1"/>
      <c r="H197" s="1"/>
    </row>
    <row r="198" spans="1:8" ht="14.25" customHeight="1" x14ac:dyDescent="0.3">
      <c r="A198" s="1"/>
      <c r="B198" s="1"/>
      <c r="C198" s="1"/>
      <c r="D198" s="2"/>
      <c r="F198" s="2"/>
      <c r="G198" s="1"/>
      <c r="H198" s="1"/>
    </row>
    <row r="199" spans="1:8" ht="14.25" customHeight="1" x14ac:dyDescent="0.3">
      <c r="A199" s="1"/>
      <c r="B199" s="1"/>
      <c r="C199" s="1"/>
      <c r="D199" s="2"/>
      <c r="F199" s="2"/>
      <c r="G199" s="1"/>
      <c r="H199" s="1"/>
    </row>
    <row r="200" spans="1:8" ht="14.25" customHeight="1" x14ac:dyDescent="0.3">
      <c r="A200" s="1"/>
      <c r="B200" s="1"/>
      <c r="C200" s="1"/>
      <c r="D200" s="2"/>
      <c r="F200" s="2"/>
      <c r="G200" s="1"/>
      <c r="H200" s="1"/>
    </row>
    <row r="201" spans="1:8" ht="14.25" customHeight="1" x14ac:dyDescent="0.3">
      <c r="A201" s="1"/>
      <c r="B201" s="1"/>
      <c r="C201" s="1"/>
      <c r="D201" s="2"/>
      <c r="F201" s="2"/>
      <c r="G201" s="1"/>
      <c r="H201" s="1"/>
    </row>
    <row r="202" spans="1:8" ht="14.25" customHeight="1" x14ac:dyDescent="0.3">
      <c r="A202" s="1"/>
      <c r="B202" s="1"/>
      <c r="C202" s="1"/>
      <c r="D202" s="2"/>
      <c r="F202" s="2"/>
      <c r="G202" s="1"/>
      <c r="H202" s="1"/>
    </row>
    <row r="203" spans="1:8" ht="14.25" customHeight="1" x14ac:dyDescent="0.3">
      <c r="A203" s="1"/>
      <c r="B203" s="1"/>
      <c r="C203" s="1"/>
      <c r="D203" s="2"/>
      <c r="F203" s="2"/>
      <c r="G203" s="1"/>
      <c r="H203" s="1"/>
    </row>
    <row r="204" spans="1:8" ht="14.25" customHeight="1" x14ac:dyDescent="0.3">
      <c r="A204" s="1"/>
      <c r="B204" s="1"/>
      <c r="C204" s="1"/>
      <c r="D204" s="2"/>
      <c r="F204" s="2"/>
      <c r="G204" s="1"/>
      <c r="H204" s="1"/>
    </row>
    <row r="205" spans="1:8" ht="14.25" customHeight="1" x14ac:dyDescent="0.3">
      <c r="A205" s="1"/>
      <c r="B205" s="1"/>
      <c r="C205" s="1"/>
      <c r="D205" s="2"/>
      <c r="F205" s="2"/>
      <c r="G205" s="1"/>
      <c r="H205" s="1"/>
    </row>
    <row r="206" spans="1:8" ht="14.25" customHeight="1" x14ac:dyDescent="0.3">
      <c r="A206" s="1"/>
      <c r="B206" s="1"/>
      <c r="C206" s="1"/>
      <c r="D206" s="2"/>
      <c r="F206" s="2"/>
      <c r="G206" s="1"/>
      <c r="H206" s="1"/>
    </row>
    <row r="207" spans="1:8" ht="14.25" customHeight="1" x14ac:dyDescent="0.3">
      <c r="A207" s="1"/>
      <c r="B207" s="1"/>
      <c r="C207" s="1"/>
      <c r="D207" s="2"/>
      <c r="F207" s="2"/>
      <c r="G207" s="1"/>
      <c r="H207" s="1"/>
    </row>
    <row r="208" spans="1:8" ht="14.25" customHeight="1" x14ac:dyDescent="0.3">
      <c r="A208" s="1"/>
      <c r="B208" s="1"/>
      <c r="C208" s="1"/>
      <c r="D208" s="2"/>
      <c r="F208" s="2"/>
      <c r="G208" s="1"/>
      <c r="H208" s="1"/>
    </row>
    <row r="209" spans="1:8" ht="14.25" customHeight="1" x14ac:dyDescent="0.3">
      <c r="A209" s="1"/>
      <c r="B209" s="1"/>
      <c r="C209" s="1"/>
      <c r="D209" s="2"/>
      <c r="F209" s="2"/>
      <c r="G209" s="1"/>
      <c r="H209" s="1"/>
    </row>
    <row r="210" spans="1:8" ht="14.25" customHeight="1" x14ac:dyDescent="0.3">
      <c r="A210" s="1"/>
      <c r="B210" s="1"/>
      <c r="C210" s="1"/>
      <c r="D210" s="2"/>
      <c r="F210" s="2"/>
      <c r="G210" s="1"/>
      <c r="H210" s="1"/>
    </row>
    <row r="211" spans="1:8" ht="14.25" customHeight="1" x14ac:dyDescent="0.3">
      <c r="A211" s="1"/>
      <c r="B211" s="1"/>
      <c r="C211" s="1"/>
      <c r="D211" s="2"/>
      <c r="F211" s="2"/>
      <c r="G211" s="1"/>
      <c r="H211" s="1"/>
    </row>
    <row r="212" spans="1:8" ht="14.25" customHeight="1" x14ac:dyDescent="0.3">
      <c r="A212" s="1"/>
      <c r="B212" s="1"/>
      <c r="C212" s="1"/>
      <c r="D212" s="2"/>
      <c r="F212" s="2"/>
      <c r="G212" s="1"/>
      <c r="H212" s="1"/>
    </row>
    <row r="213" spans="1:8" ht="14.25" customHeight="1" x14ac:dyDescent="0.3">
      <c r="A213" s="1"/>
      <c r="B213" s="1"/>
      <c r="C213" s="1"/>
      <c r="D213" s="2"/>
      <c r="F213" s="2"/>
      <c r="G213" s="1"/>
      <c r="H213" s="1"/>
    </row>
    <row r="214" spans="1:8" ht="14.25" customHeight="1" x14ac:dyDescent="0.3">
      <c r="A214" s="1"/>
      <c r="B214" s="1"/>
      <c r="C214" s="1"/>
      <c r="D214" s="2"/>
      <c r="F214" s="2"/>
      <c r="G214" s="1"/>
      <c r="H214" s="1"/>
    </row>
    <row r="215" spans="1:8" ht="14.25" customHeight="1" x14ac:dyDescent="0.3">
      <c r="A215" s="1"/>
      <c r="B215" s="1"/>
      <c r="C215" s="1"/>
      <c r="D215" s="2"/>
      <c r="F215" s="2"/>
      <c r="G215" s="1"/>
      <c r="H215" s="1"/>
    </row>
    <row r="216" spans="1:8" ht="14.25" customHeight="1" x14ac:dyDescent="0.3">
      <c r="A216" s="1"/>
      <c r="B216" s="1"/>
      <c r="C216" s="1"/>
      <c r="D216" s="2"/>
      <c r="F216" s="2"/>
      <c r="G216" s="1"/>
      <c r="H216" s="1"/>
    </row>
    <row r="217" spans="1:8" ht="14.25" customHeight="1" x14ac:dyDescent="0.3">
      <c r="A217" s="1"/>
      <c r="B217" s="1"/>
      <c r="C217" s="1"/>
      <c r="D217" s="2"/>
      <c r="F217" s="2"/>
      <c r="G217" s="1"/>
      <c r="H217" s="1"/>
    </row>
    <row r="218" spans="1:8" ht="14.25" customHeight="1" x14ac:dyDescent="0.3">
      <c r="A218" s="1"/>
      <c r="B218" s="1"/>
      <c r="C218" s="1"/>
      <c r="D218" s="2"/>
      <c r="F218" s="2"/>
      <c r="G218" s="1"/>
      <c r="H218" s="1"/>
    </row>
    <row r="219" spans="1:8" ht="14.25" customHeight="1" x14ac:dyDescent="0.3">
      <c r="A219" s="1"/>
      <c r="B219" s="1"/>
      <c r="C219" s="1"/>
      <c r="D219" s="2"/>
      <c r="F219" s="2"/>
      <c r="G219" s="1"/>
      <c r="H219" s="1"/>
    </row>
    <row r="220" spans="1:8" ht="14.25" customHeight="1" x14ac:dyDescent="0.3">
      <c r="A220" s="1"/>
      <c r="B220" s="1"/>
      <c r="C220" s="1"/>
      <c r="D220" s="2"/>
      <c r="F220" s="2"/>
      <c r="G220" s="1"/>
      <c r="H220" s="1"/>
    </row>
    <row r="221" spans="1:8" ht="14.25" customHeight="1" x14ac:dyDescent="0.3">
      <c r="A221" s="1"/>
      <c r="B221" s="1"/>
      <c r="C221" s="1"/>
      <c r="D221" s="2"/>
      <c r="F221" s="2"/>
      <c r="G221" s="1"/>
      <c r="H221" s="1"/>
    </row>
    <row r="222" spans="1:8" ht="14.25" customHeight="1" x14ac:dyDescent="0.3">
      <c r="A222" s="1"/>
      <c r="B222" s="1"/>
      <c r="C222" s="1"/>
      <c r="D222" s="2"/>
      <c r="F222" s="2"/>
      <c r="G222" s="1"/>
      <c r="H222" s="1"/>
    </row>
    <row r="223" spans="1:8" ht="14.25" customHeight="1" x14ac:dyDescent="0.3">
      <c r="A223" s="1"/>
      <c r="B223" s="1"/>
      <c r="C223" s="1"/>
      <c r="D223" s="2"/>
      <c r="F223" s="2"/>
      <c r="G223" s="1"/>
      <c r="H223" s="1"/>
    </row>
    <row r="224" spans="1:8" ht="14.25" customHeight="1" x14ac:dyDescent="0.3">
      <c r="A224" s="1"/>
      <c r="B224" s="1"/>
      <c r="C224" s="1"/>
      <c r="D224" s="2"/>
      <c r="F224" s="2"/>
      <c r="G224" s="1"/>
      <c r="H224" s="1"/>
    </row>
    <row r="225" spans="1:8" ht="14.25" customHeight="1" x14ac:dyDescent="0.3">
      <c r="A225" s="1"/>
      <c r="B225" s="1"/>
      <c r="C225" s="1"/>
      <c r="D225" s="2"/>
      <c r="F225" s="2"/>
      <c r="G225" s="1"/>
      <c r="H225" s="1"/>
    </row>
    <row r="226" spans="1:8" ht="14.25" customHeight="1" x14ac:dyDescent="0.3">
      <c r="A226" s="1"/>
      <c r="B226" s="1"/>
      <c r="C226" s="1"/>
      <c r="D226" s="2"/>
      <c r="F226" s="2"/>
      <c r="G226" s="1"/>
      <c r="H226" s="1"/>
    </row>
    <row r="227" spans="1:8" ht="14.25" customHeight="1" x14ac:dyDescent="0.3">
      <c r="A227" s="1"/>
      <c r="B227" s="1"/>
      <c r="C227" s="1"/>
      <c r="D227" s="2"/>
      <c r="F227" s="2"/>
      <c r="G227" s="1"/>
      <c r="H227" s="1"/>
    </row>
    <row r="228" spans="1:8" ht="14.25" customHeight="1" x14ac:dyDescent="0.3">
      <c r="A228" s="1"/>
      <c r="B228" s="1"/>
      <c r="C228" s="1"/>
      <c r="D228" s="2"/>
      <c r="F228" s="2"/>
      <c r="G228" s="1"/>
      <c r="H228" s="1"/>
    </row>
    <row r="229" spans="1:8" ht="14.25" customHeight="1" x14ac:dyDescent="0.3">
      <c r="A229" s="1"/>
      <c r="B229" s="1"/>
      <c r="C229" s="1"/>
      <c r="D229" s="2"/>
      <c r="F229" s="2"/>
      <c r="G229" s="1"/>
      <c r="H229" s="1"/>
    </row>
    <row r="230" spans="1:8" ht="14.25" customHeight="1" x14ac:dyDescent="0.3">
      <c r="A230" s="1"/>
      <c r="B230" s="1"/>
      <c r="C230" s="1"/>
      <c r="D230" s="2"/>
      <c r="F230" s="2"/>
      <c r="G230" s="1"/>
      <c r="H230" s="1"/>
    </row>
    <row r="231" spans="1:8" ht="14.25" customHeight="1" x14ac:dyDescent="0.3">
      <c r="A231" s="1"/>
      <c r="B231" s="1"/>
      <c r="C231" s="1"/>
      <c r="D231" s="2"/>
      <c r="F231" s="2"/>
      <c r="G231" s="1"/>
      <c r="H231" s="1"/>
    </row>
    <row r="232" spans="1:8" ht="14.25" customHeight="1" x14ac:dyDescent="0.3">
      <c r="A232" s="1"/>
      <c r="B232" s="1"/>
      <c r="C232" s="1"/>
      <c r="D232" s="2"/>
      <c r="F232" s="2"/>
      <c r="G232" s="1"/>
      <c r="H232" s="1"/>
    </row>
    <row r="233" spans="1:8" ht="14.25" customHeight="1" x14ac:dyDescent="0.3">
      <c r="A233" s="1"/>
      <c r="B233" s="1"/>
      <c r="C233" s="1"/>
      <c r="D233" s="2"/>
      <c r="F233" s="2"/>
      <c r="G233" s="1"/>
      <c r="H233" s="1"/>
    </row>
    <row r="234" spans="1:8" ht="14.25" customHeight="1" x14ac:dyDescent="0.3">
      <c r="A234" s="1"/>
      <c r="B234" s="1"/>
      <c r="C234" s="1"/>
      <c r="D234" s="2"/>
      <c r="F234" s="2"/>
      <c r="G234" s="1"/>
      <c r="H234" s="1"/>
    </row>
    <row r="235" spans="1:8" ht="14.25" customHeight="1" x14ac:dyDescent="0.3">
      <c r="A235" s="1"/>
      <c r="B235" s="1"/>
      <c r="C235" s="1"/>
      <c r="D235" s="2"/>
      <c r="F235" s="2"/>
      <c r="G235" s="1"/>
      <c r="H235" s="1"/>
    </row>
    <row r="236" spans="1:8" ht="14.25" customHeight="1" x14ac:dyDescent="0.3">
      <c r="A236" s="1"/>
      <c r="B236" s="1"/>
      <c r="C236" s="1"/>
      <c r="D236" s="2"/>
      <c r="F236" s="2"/>
      <c r="G236" s="1"/>
      <c r="H236" s="1"/>
    </row>
    <row r="237" spans="1:8" ht="14.25" customHeight="1" x14ac:dyDescent="0.3">
      <c r="A237" s="1"/>
      <c r="B237" s="1"/>
      <c r="C237" s="1"/>
      <c r="D237" s="2"/>
      <c r="F237" s="2"/>
      <c r="G237" s="1"/>
      <c r="H237" s="1"/>
    </row>
    <row r="238" spans="1:8" ht="14.25" customHeight="1" x14ac:dyDescent="0.3">
      <c r="A238" s="1"/>
      <c r="B238" s="1"/>
      <c r="C238" s="1"/>
      <c r="D238" s="2"/>
      <c r="F238" s="2"/>
      <c r="G238" s="1"/>
      <c r="H238" s="1"/>
    </row>
    <row r="239" spans="1:8" ht="14.25" customHeight="1" x14ac:dyDescent="0.3">
      <c r="A239" s="1"/>
      <c r="B239" s="1"/>
      <c r="C239" s="1"/>
      <c r="D239" s="2"/>
      <c r="F239" s="2"/>
      <c r="G239" s="1"/>
      <c r="H239" s="1"/>
    </row>
    <row r="240" spans="1:8" ht="14.25" customHeight="1" x14ac:dyDescent="0.3">
      <c r="A240" s="1"/>
      <c r="B240" s="1"/>
      <c r="C240" s="1"/>
      <c r="D240" s="2"/>
      <c r="F240" s="2"/>
      <c r="G240" s="1"/>
      <c r="H240" s="1"/>
    </row>
    <row r="241" spans="1:8" ht="14.25" customHeight="1" x14ac:dyDescent="0.3">
      <c r="A241" s="1"/>
      <c r="B241" s="1"/>
      <c r="C241" s="1"/>
      <c r="D241" s="2"/>
      <c r="F241" s="2"/>
      <c r="G241" s="1"/>
      <c r="H241" s="1"/>
    </row>
    <row r="242" spans="1:8" ht="14.25" customHeight="1" x14ac:dyDescent="0.3">
      <c r="A242" s="1"/>
      <c r="B242" s="1"/>
      <c r="C242" s="1"/>
      <c r="D242" s="2"/>
      <c r="F242" s="2"/>
      <c r="G242" s="1"/>
      <c r="H242" s="1"/>
    </row>
    <row r="243" spans="1:8" ht="14.25" customHeight="1" x14ac:dyDescent="0.3">
      <c r="A243" s="1"/>
      <c r="B243" s="1"/>
      <c r="C243" s="1"/>
      <c r="D243" s="2"/>
      <c r="F243" s="2"/>
      <c r="G243" s="1"/>
      <c r="H243" s="1"/>
    </row>
    <row r="244" spans="1:8" ht="14.25" customHeight="1" x14ac:dyDescent="0.3">
      <c r="A244" s="1"/>
      <c r="B244" s="1"/>
      <c r="C244" s="1"/>
      <c r="D244" s="2"/>
      <c r="F244" s="2"/>
      <c r="G244" s="1"/>
      <c r="H244" s="1"/>
    </row>
    <row r="245" spans="1:8" ht="14.25" customHeight="1" x14ac:dyDescent="0.3">
      <c r="A245" s="1"/>
      <c r="B245" s="1"/>
      <c r="C245" s="1"/>
      <c r="D245" s="2"/>
      <c r="F245" s="2"/>
      <c r="G245" s="1"/>
      <c r="H245" s="1"/>
    </row>
    <row r="246" spans="1:8" ht="14.25" customHeight="1" x14ac:dyDescent="0.3">
      <c r="A246" s="1"/>
      <c r="B246" s="1"/>
      <c r="C246" s="1"/>
      <c r="D246" s="2"/>
      <c r="F246" s="2"/>
      <c r="G246" s="1"/>
      <c r="H246" s="1"/>
    </row>
    <row r="247" spans="1:8" ht="14.25" customHeight="1" x14ac:dyDescent="0.3">
      <c r="A247" s="1"/>
      <c r="B247" s="1"/>
      <c r="C247" s="1"/>
      <c r="D247" s="2"/>
      <c r="F247" s="2"/>
      <c r="G247" s="1"/>
      <c r="H247" s="1"/>
    </row>
    <row r="248" spans="1:8" ht="14.25" customHeight="1" x14ac:dyDescent="0.3">
      <c r="A248" s="1"/>
      <c r="B248" s="1"/>
      <c r="C248" s="1"/>
      <c r="D248" s="2"/>
      <c r="F248" s="2"/>
      <c r="G248" s="1"/>
      <c r="H248" s="1"/>
    </row>
    <row r="249" spans="1:8" ht="14.25" customHeight="1" x14ac:dyDescent="0.3">
      <c r="A249" s="1"/>
      <c r="B249" s="1"/>
      <c r="C249" s="1"/>
      <c r="D249" s="2"/>
      <c r="F249" s="2"/>
      <c r="G249" s="1"/>
      <c r="H249" s="1"/>
    </row>
    <row r="250" spans="1:8" ht="14.25" customHeight="1" x14ac:dyDescent="0.3">
      <c r="A250" s="1"/>
      <c r="B250" s="1"/>
      <c r="C250" s="1"/>
      <c r="D250" s="2"/>
      <c r="F250" s="2"/>
      <c r="G250" s="1"/>
      <c r="H250" s="1"/>
    </row>
    <row r="251" spans="1:8" ht="14.25" customHeight="1" x14ac:dyDescent="0.3">
      <c r="A251" s="1"/>
      <c r="B251" s="1"/>
      <c r="C251" s="1"/>
      <c r="D251" s="2"/>
      <c r="F251" s="2"/>
      <c r="G251" s="1"/>
      <c r="H251" s="1"/>
    </row>
    <row r="252" spans="1:8" ht="14.25" customHeight="1" x14ac:dyDescent="0.3">
      <c r="A252" s="1"/>
      <c r="B252" s="1"/>
      <c r="C252" s="1"/>
      <c r="D252" s="2"/>
      <c r="F252" s="2"/>
      <c r="G252" s="1"/>
      <c r="H252" s="1"/>
    </row>
    <row r="253" spans="1:8" ht="14.25" customHeight="1" x14ac:dyDescent="0.3">
      <c r="A253" s="1"/>
      <c r="B253" s="1"/>
      <c r="C253" s="1"/>
      <c r="D253" s="2"/>
      <c r="F253" s="2"/>
      <c r="G253" s="1"/>
      <c r="H253" s="1"/>
    </row>
    <row r="254" spans="1:8" ht="14.25" customHeight="1" x14ac:dyDescent="0.3">
      <c r="A254" s="1"/>
      <c r="B254" s="1"/>
      <c r="C254" s="1"/>
      <c r="D254" s="2"/>
      <c r="F254" s="2"/>
      <c r="G254" s="1"/>
      <c r="H254" s="1"/>
    </row>
  </sheetData>
  <mergeCells count="14">
    <mergeCell ref="B52:C52"/>
    <mergeCell ref="B35:C35"/>
    <mergeCell ref="B37:D37"/>
    <mergeCell ref="E37:J37"/>
    <mergeCell ref="B42:C42"/>
    <mergeCell ref="B44:D44"/>
    <mergeCell ref="E44:J44"/>
    <mergeCell ref="B9:D9"/>
    <mergeCell ref="E9:J9"/>
    <mergeCell ref="H2:J2"/>
    <mergeCell ref="B4:J4"/>
    <mergeCell ref="B5:J5"/>
    <mergeCell ref="B6:J6"/>
    <mergeCell ref="B7:J7"/>
  </mergeCells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витрат</vt:lpstr>
      <vt:lpstr>реєстр документів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Яшная</dc:creator>
  <cp:lastModifiedBy>мой компютер</cp:lastModifiedBy>
  <cp:lastPrinted>2024-10-16T13:17:09Z</cp:lastPrinted>
  <dcterms:created xsi:type="dcterms:W3CDTF">2024-10-07T13:26:57Z</dcterms:created>
  <dcterms:modified xsi:type="dcterms:W3CDTF">2024-10-17T11:22:37Z</dcterms:modified>
</cp:coreProperties>
</file>