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Serg\Desktop\УКФ\Фінальні докумнти\"/>
    </mc:Choice>
  </mc:AlternateContent>
  <xr:revisionPtr revIDLastSave="0" documentId="13_ncr:1_{6CA70AEA-2AC1-4F4B-BEC5-A149924821B4}" xr6:coauthVersionLast="45" xr6:coauthVersionMax="45" xr10:uidLastSave="{00000000-0000-0000-0000-000000000000}"/>
  <bookViews>
    <workbookView xWindow="-108" yWindow="-108" windowWidth="23256" windowHeight="13896" xr2:uid="{00000000-000D-0000-FFFF-FFFF00000000}"/>
  </bookViews>
  <sheets>
    <sheet name="Фінансування" sheetId="1" r:id="rId1"/>
    <sheet name="Кошторис  витрат" sheetId="2" r:id="rId2"/>
  </sheets>
  <externalReferences>
    <externalReference r:id="rId3"/>
  </externalReferences>
  <definedNames>
    <definedName name="_xlnm._FilterDatabase" localSheetId="1" hidden="1">'Кошторис  витрат'!$A$11:$AA$174</definedName>
    <definedName name="_xlnm.Print_Area" localSheetId="1">'Кошторис  витрат'!$A$1:$AA$179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9" i="2" l="1"/>
  <c r="J149" i="2"/>
  <c r="M149" i="2"/>
  <c r="P149" i="2"/>
  <c r="S149" i="2"/>
  <c r="V149" i="2"/>
  <c r="W149" i="2"/>
  <c r="X149" i="2"/>
  <c r="Y149" i="2" s="1"/>
  <c r="G150" i="2"/>
  <c r="W150" i="2" s="1"/>
  <c r="J150" i="2"/>
  <c r="X150" i="2" s="1"/>
  <c r="M150" i="2"/>
  <c r="P150" i="2"/>
  <c r="S150" i="2"/>
  <c r="V150" i="2"/>
  <c r="Y150" i="2" l="1"/>
  <c r="J27" i="1"/>
  <c r="M15" i="2"/>
  <c r="M16" i="2"/>
  <c r="M17" i="2"/>
  <c r="M19" i="2"/>
  <c r="M20" i="2"/>
  <c r="M21" i="2"/>
  <c r="M23" i="2"/>
  <c r="M22" i="2" s="1"/>
  <c r="K27" i="2" s="1"/>
  <c r="M27" i="2" s="1"/>
  <c r="M29" i="2"/>
  <c r="M30" i="2"/>
  <c r="M31" i="2"/>
  <c r="M43" i="2"/>
  <c r="M44" i="2"/>
  <c r="M45" i="2"/>
  <c r="M39" i="2"/>
  <c r="M40" i="2"/>
  <c r="M41" i="2"/>
  <c r="M35" i="2"/>
  <c r="M36" i="2"/>
  <c r="M37" i="2"/>
  <c r="M53" i="2"/>
  <c r="M54" i="2"/>
  <c r="M49" i="2"/>
  <c r="M50" i="2"/>
  <c r="M51" i="2"/>
  <c r="M72" i="2"/>
  <c r="M73" i="2"/>
  <c r="M74" i="2"/>
  <c r="M68" i="2"/>
  <c r="M69" i="2"/>
  <c r="M70" i="2"/>
  <c r="M64" i="2"/>
  <c r="M65" i="2"/>
  <c r="M66" i="2"/>
  <c r="M60" i="2"/>
  <c r="M61" i="2"/>
  <c r="M62" i="2"/>
  <c r="M58" i="2"/>
  <c r="M57" i="2" s="1"/>
  <c r="M78" i="2"/>
  <c r="M79" i="2"/>
  <c r="M80" i="2"/>
  <c r="M82" i="2"/>
  <c r="M83" i="2"/>
  <c r="M84" i="2"/>
  <c r="M86" i="2"/>
  <c r="M87" i="2"/>
  <c r="M88" i="2"/>
  <c r="M100" i="2"/>
  <c r="M101" i="2"/>
  <c r="M102" i="2"/>
  <c r="M96" i="2"/>
  <c r="M97" i="2"/>
  <c r="M98" i="2"/>
  <c r="M92" i="2"/>
  <c r="M93" i="2"/>
  <c r="M94" i="2"/>
  <c r="M105" i="2"/>
  <c r="M106" i="2"/>
  <c r="M107" i="2"/>
  <c r="M108" i="2"/>
  <c r="M109" i="2"/>
  <c r="M110" i="2"/>
  <c r="M111" i="2"/>
  <c r="M112" i="2"/>
  <c r="M115" i="2"/>
  <c r="M116" i="2"/>
  <c r="M119" i="2"/>
  <c r="W119" i="2" s="1"/>
  <c r="M120" i="2"/>
  <c r="M121" i="2"/>
  <c r="M122" i="2"/>
  <c r="M125" i="2"/>
  <c r="M126" i="2"/>
  <c r="M127" i="2"/>
  <c r="M128" i="2"/>
  <c r="M129" i="2"/>
  <c r="M132" i="2"/>
  <c r="M134" i="2" s="1"/>
  <c r="M133" i="2"/>
  <c r="M136" i="2"/>
  <c r="M137" i="2"/>
  <c r="M138" i="2"/>
  <c r="M139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53" i="2"/>
  <c r="M152" i="2" s="1"/>
  <c r="M154" i="2"/>
  <c r="M155" i="2"/>
  <c r="M148" i="2"/>
  <c r="M151" i="2"/>
  <c r="M143" i="2"/>
  <c r="M144" i="2"/>
  <c r="M145" i="2"/>
  <c r="M146" i="2"/>
  <c r="J29" i="1"/>
  <c r="N29" i="1"/>
  <c r="K29" i="1" s="1"/>
  <c r="G120" i="2"/>
  <c r="J120" i="2"/>
  <c r="P120" i="2"/>
  <c r="S120" i="2"/>
  <c r="V120" i="2"/>
  <c r="G110" i="2"/>
  <c r="W110" i="2" s="1"/>
  <c r="J110" i="2"/>
  <c r="P110" i="2"/>
  <c r="S110" i="2"/>
  <c r="V110" i="2"/>
  <c r="G109" i="2"/>
  <c r="J109" i="2"/>
  <c r="P109" i="2"/>
  <c r="S109" i="2"/>
  <c r="V109" i="2"/>
  <c r="G111" i="2"/>
  <c r="J111" i="2"/>
  <c r="P111" i="2"/>
  <c r="S111" i="2"/>
  <c r="V111" i="2"/>
  <c r="A6" i="2"/>
  <c r="A5" i="2"/>
  <c r="A4" i="2"/>
  <c r="A3" i="2"/>
  <c r="A2" i="2"/>
  <c r="B29" i="1"/>
  <c r="V161" i="2"/>
  <c r="S161" i="2"/>
  <c r="P161" i="2"/>
  <c r="J161" i="2"/>
  <c r="G161" i="2"/>
  <c r="W161" i="2" s="1"/>
  <c r="V163" i="2"/>
  <c r="S163" i="2"/>
  <c r="P163" i="2"/>
  <c r="J163" i="2"/>
  <c r="X163" i="2" s="1"/>
  <c r="G163" i="2"/>
  <c r="V162" i="2"/>
  <c r="X162" i="2" s="1"/>
  <c r="S162" i="2"/>
  <c r="P162" i="2"/>
  <c r="J162" i="2"/>
  <c r="G162" i="2"/>
  <c r="V166" i="2"/>
  <c r="S166" i="2"/>
  <c r="P166" i="2"/>
  <c r="J166" i="2"/>
  <c r="G166" i="2"/>
  <c r="V165" i="2"/>
  <c r="S165" i="2"/>
  <c r="P165" i="2"/>
  <c r="J165" i="2"/>
  <c r="G165" i="2"/>
  <c r="V164" i="2"/>
  <c r="S164" i="2"/>
  <c r="P164" i="2"/>
  <c r="J164" i="2"/>
  <c r="G164" i="2"/>
  <c r="E59" i="2"/>
  <c r="H59" i="2"/>
  <c r="K59" i="2"/>
  <c r="N59" i="2"/>
  <c r="Q59" i="2"/>
  <c r="T59" i="2"/>
  <c r="G60" i="2"/>
  <c r="J60" i="2"/>
  <c r="P60" i="2"/>
  <c r="S60" i="2"/>
  <c r="S59" i="2" s="1"/>
  <c r="V60" i="2"/>
  <c r="G61" i="2"/>
  <c r="J61" i="2"/>
  <c r="P61" i="2"/>
  <c r="S61" i="2"/>
  <c r="V61" i="2"/>
  <c r="G62" i="2"/>
  <c r="W62" i="2" s="1"/>
  <c r="J62" i="2"/>
  <c r="P62" i="2"/>
  <c r="S62" i="2"/>
  <c r="V62" i="2"/>
  <c r="E63" i="2"/>
  <c r="H63" i="2"/>
  <c r="K63" i="2"/>
  <c r="N63" i="2"/>
  <c r="Q63" i="2"/>
  <c r="T63" i="2"/>
  <c r="G64" i="2"/>
  <c r="J64" i="2"/>
  <c r="P64" i="2"/>
  <c r="S64" i="2"/>
  <c r="V64" i="2"/>
  <c r="G65" i="2"/>
  <c r="W65" i="2" s="1"/>
  <c r="J65" i="2"/>
  <c r="P65" i="2"/>
  <c r="S65" i="2"/>
  <c r="V65" i="2"/>
  <c r="G66" i="2"/>
  <c r="J66" i="2"/>
  <c r="P66" i="2"/>
  <c r="S66" i="2"/>
  <c r="V66" i="2"/>
  <c r="J160" i="2"/>
  <c r="G160" i="2"/>
  <c r="J28" i="1"/>
  <c r="J30" i="1" s="1"/>
  <c r="H30" i="1"/>
  <c r="G30" i="1"/>
  <c r="F30" i="1"/>
  <c r="E30" i="1"/>
  <c r="D30" i="1"/>
  <c r="I29" i="1"/>
  <c r="V170" i="2"/>
  <c r="V169" i="2"/>
  <c r="V168" i="2"/>
  <c r="V167" i="2"/>
  <c r="V160" i="2"/>
  <c r="V159" i="2"/>
  <c r="V158" i="2"/>
  <c r="V157" i="2"/>
  <c r="V156" i="2" s="1"/>
  <c r="T156" i="2"/>
  <c r="T171" i="2" s="1"/>
  <c r="V155" i="2"/>
  <c r="V152" i="2" s="1"/>
  <c r="V154" i="2"/>
  <c r="V153" i="2"/>
  <c r="T152" i="2"/>
  <c r="V151" i="2"/>
  <c r="V148" i="2"/>
  <c r="V147" i="2" s="1"/>
  <c r="T147" i="2"/>
  <c r="V146" i="2"/>
  <c r="V145" i="2"/>
  <c r="V144" i="2"/>
  <c r="V143" i="2"/>
  <c r="T142" i="2"/>
  <c r="T140" i="2"/>
  <c r="V139" i="2"/>
  <c r="V138" i="2"/>
  <c r="V137" i="2"/>
  <c r="V136" i="2"/>
  <c r="T134" i="2"/>
  <c r="V133" i="2"/>
  <c r="V132" i="2"/>
  <c r="T130" i="2"/>
  <c r="V129" i="2"/>
  <c r="V128" i="2"/>
  <c r="V127" i="2"/>
  <c r="V126" i="2"/>
  <c r="V130" i="2" s="1"/>
  <c r="V125" i="2"/>
  <c r="T123" i="2"/>
  <c r="V122" i="2"/>
  <c r="V121" i="2"/>
  <c r="V119" i="2"/>
  <c r="V123" i="2" s="1"/>
  <c r="T117" i="2"/>
  <c r="V116" i="2"/>
  <c r="V115" i="2"/>
  <c r="T113" i="2"/>
  <c r="V112" i="2"/>
  <c r="V108" i="2"/>
  <c r="V107" i="2"/>
  <c r="V113" i="2" s="1"/>
  <c r="V106" i="2"/>
  <c r="V105" i="2"/>
  <c r="V102" i="2"/>
  <c r="V101" i="2"/>
  <c r="V100" i="2"/>
  <c r="V99" i="2" s="1"/>
  <c r="T99" i="2"/>
  <c r="V98" i="2"/>
  <c r="V97" i="2"/>
  <c r="V96" i="2"/>
  <c r="V95" i="2" s="1"/>
  <c r="T95" i="2"/>
  <c r="T103" i="2" s="1"/>
  <c r="V94" i="2"/>
  <c r="V93" i="2"/>
  <c r="V91" i="2" s="1"/>
  <c r="V92" i="2"/>
  <c r="T91" i="2"/>
  <c r="V88" i="2"/>
  <c r="V87" i="2"/>
  <c r="V86" i="2"/>
  <c r="T85" i="2"/>
  <c r="V84" i="2"/>
  <c r="V83" i="2"/>
  <c r="V82" i="2"/>
  <c r="V81" i="2" s="1"/>
  <c r="T81" i="2"/>
  <c r="V80" i="2"/>
  <c r="V79" i="2"/>
  <c r="V78" i="2"/>
  <c r="V77" i="2" s="1"/>
  <c r="T77" i="2"/>
  <c r="V74" i="2"/>
  <c r="V73" i="2"/>
  <c r="V72" i="2"/>
  <c r="T71" i="2"/>
  <c r="V70" i="2"/>
  <c r="V69" i="2"/>
  <c r="V68" i="2"/>
  <c r="V67" i="2" s="1"/>
  <c r="T67" i="2"/>
  <c r="T75" i="2" s="1"/>
  <c r="V58" i="2"/>
  <c r="V57" i="2" s="1"/>
  <c r="T57" i="2"/>
  <c r="V54" i="2"/>
  <c r="V53" i="2"/>
  <c r="T52" i="2"/>
  <c r="V51" i="2"/>
  <c r="V50" i="2"/>
  <c r="V48" i="2" s="1"/>
  <c r="V49" i="2"/>
  <c r="T48" i="2"/>
  <c r="V45" i="2"/>
  <c r="V44" i="2"/>
  <c r="V43" i="2"/>
  <c r="T42" i="2"/>
  <c r="T46" i="2" s="1"/>
  <c r="V41" i="2"/>
  <c r="V38" i="2" s="1"/>
  <c r="V40" i="2"/>
  <c r="V39" i="2"/>
  <c r="T38" i="2"/>
  <c r="V37" i="2"/>
  <c r="V36" i="2"/>
  <c r="V35" i="2"/>
  <c r="T34" i="2"/>
  <c r="V31" i="2"/>
  <c r="V30" i="2"/>
  <c r="V29" i="2"/>
  <c r="V28" i="2" s="1"/>
  <c r="T28" i="2"/>
  <c r="V23" i="2"/>
  <c r="V22" i="2" s="1"/>
  <c r="T27" i="2" s="1"/>
  <c r="T22" i="2"/>
  <c r="V21" i="2"/>
  <c r="V20" i="2"/>
  <c r="V19" i="2"/>
  <c r="T18" i="2"/>
  <c r="V17" i="2"/>
  <c r="V16" i="2"/>
  <c r="X16" i="2" s="1"/>
  <c r="V15" i="2"/>
  <c r="V14" i="2" s="1"/>
  <c r="T25" i="2" s="1"/>
  <c r="V25" i="2" s="1"/>
  <c r="T14" i="2"/>
  <c r="P170" i="2"/>
  <c r="P169" i="2"/>
  <c r="P168" i="2"/>
  <c r="P167" i="2"/>
  <c r="P160" i="2"/>
  <c r="P159" i="2"/>
  <c r="P158" i="2"/>
  <c r="P157" i="2"/>
  <c r="P156" i="2" s="1"/>
  <c r="N156" i="2"/>
  <c r="P155" i="2"/>
  <c r="P154" i="2"/>
  <c r="P153" i="2"/>
  <c r="P152" i="2" s="1"/>
  <c r="N152" i="2"/>
  <c r="N171" i="2" s="1"/>
  <c r="P151" i="2"/>
  <c r="P148" i="2"/>
  <c r="P147" i="2" s="1"/>
  <c r="N147" i="2"/>
  <c r="P146" i="2"/>
  <c r="P145" i="2"/>
  <c r="P144" i="2"/>
  <c r="P143" i="2"/>
  <c r="P142" i="2" s="1"/>
  <c r="N142" i="2"/>
  <c r="N140" i="2"/>
  <c r="P139" i="2"/>
  <c r="P138" i="2"/>
  <c r="P137" i="2"/>
  <c r="P136" i="2"/>
  <c r="P140" i="2" s="1"/>
  <c r="N134" i="2"/>
  <c r="P133" i="2"/>
  <c r="P132" i="2"/>
  <c r="N130" i="2"/>
  <c r="P129" i="2"/>
  <c r="P128" i="2"/>
  <c r="P127" i="2"/>
  <c r="P126" i="2"/>
  <c r="P125" i="2"/>
  <c r="X125" i="2" s="1"/>
  <c r="N123" i="2"/>
  <c r="P122" i="2"/>
  <c r="X122" i="2" s="1"/>
  <c r="P121" i="2"/>
  <c r="X121" i="2" s="1"/>
  <c r="P119" i="2"/>
  <c r="P123" i="2" s="1"/>
  <c r="N117" i="2"/>
  <c r="P116" i="2"/>
  <c r="P115" i="2"/>
  <c r="N113" i="2"/>
  <c r="P112" i="2"/>
  <c r="P108" i="2"/>
  <c r="P107" i="2"/>
  <c r="P106" i="2"/>
  <c r="P105" i="2"/>
  <c r="P113" i="2" s="1"/>
  <c r="P102" i="2"/>
  <c r="P101" i="2"/>
  <c r="P100" i="2"/>
  <c r="X100" i="2" s="1"/>
  <c r="N99" i="2"/>
  <c r="P98" i="2"/>
  <c r="P97" i="2"/>
  <c r="P96" i="2"/>
  <c r="N95" i="2"/>
  <c r="N103" i="2" s="1"/>
  <c r="P94" i="2"/>
  <c r="P93" i="2"/>
  <c r="P92" i="2"/>
  <c r="N91" i="2"/>
  <c r="P88" i="2"/>
  <c r="P87" i="2"/>
  <c r="X87" i="2" s="1"/>
  <c r="P86" i="2"/>
  <c r="X86" i="2" s="1"/>
  <c r="N85" i="2"/>
  <c r="P84" i="2"/>
  <c r="P83" i="2"/>
  <c r="P82" i="2"/>
  <c r="N81" i="2"/>
  <c r="P80" i="2"/>
  <c r="P79" i="2"/>
  <c r="P78" i="2"/>
  <c r="P77" i="2" s="1"/>
  <c r="N77" i="2"/>
  <c r="P74" i="2"/>
  <c r="P73" i="2"/>
  <c r="X73" i="2" s="1"/>
  <c r="P72" i="2"/>
  <c r="P71" i="2" s="1"/>
  <c r="N71" i="2"/>
  <c r="N75" i="2" s="1"/>
  <c r="P70" i="2"/>
  <c r="P69" i="2"/>
  <c r="P68" i="2"/>
  <c r="N67" i="2"/>
  <c r="P58" i="2"/>
  <c r="N57" i="2"/>
  <c r="P54" i="2"/>
  <c r="X54" i="2" s="1"/>
  <c r="X52" i="2" s="1"/>
  <c r="P53" i="2"/>
  <c r="N52" i="2"/>
  <c r="N55" i="2" s="1"/>
  <c r="P51" i="2"/>
  <c r="P50" i="2"/>
  <c r="X50" i="2" s="1"/>
  <c r="P49" i="2"/>
  <c r="N48" i="2"/>
  <c r="P45" i="2"/>
  <c r="P44" i="2"/>
  <c r="P43" i="2"/>
  <c r="P42" i="2" s="1"/>
  <c r="N42" i="2"/>
  <c r="P41" i="2"/>
  <c r="P40" i="2"/>
  <c r="P39" i="2"/>
  <c r="P38" i="2" s="1"/>
  <c r="N38" i="2"/>
  <c r="N46" i="2" s="1"/>
  <c r="P37" i="2"/>
  <c r="P36" i="2"/>
  <c r="X36" i="2" s="1"/>
  <c r="P35" i="2"/>
  <c r="N34" i="2"/>
  <c r="P31" i="2"/>
  <c r="P30" i="2"/>
  <c r="X30" i="2" s="1"/>
  <c r="P29" i="2"/>
  <c r="N28" i="2"/>
  <c r="P23" i="2"/>
  <c r="P22" i="2" s="1"/>
  <c r="N27" i="2" s="1"/>
  <c r="P27" i="2" s="1"/>
  <c r="N22" i="2"/>
  <c r="P21" i="2"/>
  <c r="P20" i="2"/>
  <c r="P19" i="2"/>
  <c r="N18" i="2"/>
  <c r="P17" i="2"/>
  <c r="P16" i="2"/>
  <c r="P15" i="2"/>
  <c r="N14" i="2"/>
  <c r="J170" i="2"/>
  <c r="J169" i="2"/>
  <c r="J168" i="2"/>
  <c r="X168" i="2" s="1"/>
  <c r="J167" i="2"/>
  <c r="X167" i="2" s="1"/>
  <c r="J159" i="2"/>
  <c r="X159" i="2" s="1"/>
  <c r="J158" i="2"/>
  <c r="X158" i="2" s="1"/>
  <c r="J157" i="2"/>
  <c r="H156" i="2"/>
  <c r="H171" i="2" s="1"/>
  <c r="J155" i="2"/>
  <c r="J154" i="2"/>
  <c r="J153" i="2"/>
  <c r="H152" i="2"/>
  <c r="J151" i="2"/>
  <c r="J148" i="2"/>
  <c r="H147" i="2"/>
  <c r="J146" i="2"/>
  <c r="X146" i="2" s="1"/>
  <c r="J145" i="2"/>
  <c r="X145" i="2" s="1"/>
  <c r="J144" i="2"/>
  <c r="X144" i="2" s="1"/>
  <c r="J143" i="2"/>
  <c r="X143" i="2" s="1"/>
  <c r="H142" i="2"/>
  <c r="H140" i="2"/>
  <c r="J139" i="2"/>
  <c r="J138" i="2"/>
  <c r="J137" i="2"/>
  <c r="J136" i="2"/>
  <c r="H134" i="2"/>
  <c r="J133" i="2"/>
  <c r="J132" i="2"/>
  <c r="H130" i="2"/>
  <c r="J129" i="2"/>
  <c r="X129" i="2" s="1"/>
  <c r="J128" i="2"/>
  <c r="X128" i="2" s="1"/>
  <c r="Y128" i="2" s="1"/>
  <c r="J127" i="2"/>
  <c r="X127" i="2" s="1"/>
  <c r="J126" i="2"/>
  <c r="J125" i="2"/>
  <c r="H123" i="2"/>
  <c r="J122" i="2"/>
  <c r="J121" i="2"/>
  <c r="J119" i="2"/>
  <c r="H117" i="2"/>
  <c r="J116" i="2"/>
  <c r="X116" i="2" s="1"/>
  <c r="J115" i="2"/>
  <c r="H113" i="2"/>
  <c r="J108" i="2"/>
  <c r="J107" i="2"/>
  <c r="X107" i="2" s="1"/>
  <c r="J106" i="2"/>
  <c r="J105" i="2"/>
  <c r="J102" i="2"/>
  <c r="J101" i="2"/>
  <c r="J100" i="2"/>
  <c r="H99" i="2"/>
  <c r="J98" i="2"/>
  <c r="X98" i="2" s="1"/>
  <c r="J97" i="2"/>
  <c r="X97" i="2" s="1"/>
  <c r="J96" i="2"/>
  <c r="X96" i="2" s="1"/>
  <c r="H95" i="2"/>
  <c r="H103" i="2" s="1"/>
  <c r="J94" i="2"/>
  <c r="X94" i="2" s="1"/>
  <c r="J93" i="2"/>
  <c r="X93" i="2" s="1"/>
  <c r="J92" i="2"/>
  <c r="X92" i="2" s="1"/>
  <c r="H91" i="2"/>
  <c r="J88" i="2"/>
  <c r="J87" i="2"/>
  <c r="J86" i="2"/>
  <c r="H85" i="2"/>
  <c r="J84" i="2"/>
  <c r="X84" i="2" s="1"/>
  <c r="J83" i="2"/>
  <c r="J82" i="2"/>
  <c r="X82" i="2" s="1"/>
  <c r="H81" i="2"/>
  <c r="J80" i="2"/>
  <c r="X80" i="2" s="1"/>
  <c r="J79" i="2"/>
  <c r="X79" i="2" s="1"/>
  <c r="J78" i="2"/>
  <c r="H77" i="2"/>
  <c r="J74" i="2"/>
  <c r="J73" i="2"/>
  <c r="J72" i="2"/>
  <c r="H71" i="2"/>
  <c r="J70" i="2"/>
  <c r="X70" i="2" s="1"/>
  <c r="J69" i="2"/>
  <c r="X69" i="2" s="1"/>
  <c r="J68" i="2"/>
  <c r="H67" i="2"/>
  <c r="H75" i="2" s="1"/>
  <c r="J58" i="2"/>
  <c r="X58" i="2" s="1"/>
  <c r="X57" i="2" s="1"/>
  <c r="H57" i="2"/>
  <c r="J51" i="2"/>
  <c r="J50" i="2"/>
  <c r="J48" i="2" s="1"/>
  <c r="J55" i="2" s="1"/>
  <c r="J49" i="2"/>
  <c r="H48" i="2"/>
  <c r="J45" i="2"/>
  <c r="J44" i="2"/>
  <c r="J43" i="2"/>
  <c r="H42" i="2"/>
  <c r="H46" i="2" s="1"/>
  <c r="J41" i="2"/>
  <c r="J40" i="2"/>
  <c r="X40" i="2" s="1"/>
  <c r="J39" i="2"/>
  <c r="X39" i="2" s="1"/>
  <c r="H38" i="2"/>
  <c r="J37" i="2"/>
  <c r="J36" i="2"/>
  <c r="J35" i="2"/>
  <c r="H34" i="2"/>
  <c r="J31" i="2"/>
  <c r="J30" i="2"/>
  <c r="J29" i="2"/>
  <c r="H28" i="2"/>
  <c r="J23" i="2"/>
  <c r="H22" i="2"/>
  <c r="J21" i="2"/>
  <c r="X21" i="2" s="1"/>
  <c r="J20" i="2"/>
  <c r="X20" i="2" s="1"/>
  <c r="J19" i="2"/>
  <c r="J18" i="2" s="1"/>
  <c r="H26" i="2" s="1"/>
  <c r="J26" i="2" s="1"/>
  <c r="H18" i="2"/>
  <c r="J17" i="2"/>
  <c r="J16" i="2"/>
  <c r="J15" i="2"/>
  <c r="H14" i="2"/>
  <c r="P52" i="2"/>
  <c r="X53" i="2"/>
  <c r="X44" i="2"/>
  <c r="V34" i="2"/>
  <c r="X88" i="2"/>
  <c r="X108" i="2"/>
  <c r="X126" i="2"/>
  <c r="P57" i="2"/>
  <c r="X49" i="2"/>
  <c r="J81" i="2"/>
  <c r="J85" i="2"/>
  <c r="J156" i="2"/>
  <c r="X157" i="2"/>
  <c r="J99" i="2"/>
  <c r="J123" i="2"/>
  <c r="J134" i="2"/>
  <c r="X132" i="2"/>
  <c r="X134" i="2" s="1"/>
  <c r="J14" i="2"/>
  <c r="H25" i="2" s="1"/>
  <c r="J22" i="2"/>
  <c r="H27" i="2" s="1"/>
  <c r="J27" i="2" s="1"/>
  <c r="J34" i="2"/>
  <c r="X133" i="2"/>
  <c r="X138" i="2"/>
  <c r="P95" i="2"/>
  <c r="P67" i="2"/>
  <c r="P81" i="2"/>
  <c r="P91" i="2"/>
  <c r="P117" i="2"/>
  <c r="V85" i="2"/>
  <c r="V117" i="2"/>
  <c r="V140" i="2"/>
  <c r="H55" i="2"/>
  <c r="J71" i="2"/>
  <c r="J117" i="2"/>
  <c r="J140" i="2"/>
  <c r="J142" i="2"/>
  <c r="J152" i="2"/>
  <c r="P134" i="2"/>
  <c r="T55" i="2"/>
  <c r="V134" i="2"/>
  <c r="S133" i="2"/>
  <c r="G133" i="2"/>
  <c r="W133" i="2" s="1"/>
  <c r="G139" i="2"/>
  <c r="E156" i="2"/>
  <c r="E81" i="2"/>
  <c r="E85" i="2"/>
  <c r="E77" i="2"/>
  <c r="E48" i="2"/>
  <c r="E55" i="2" s="1"/>
  <c r="Q156" i="2"/>
  <c r="Q171" i="2" s="1"/>
  <c r="K156" i="2"/>
  <c r="Q152" i="2"/>
  <c r="K152" i="2"/>
  <c r="E152" i="2"/>
  <c r="Q147" i="2"/>
  <c r="K147" i="2"/>
  <c r="E147" i="2"/>
  <c r="Q142" i="2"/>
  <c r="K142" i="2"/>
  <c r="E142" i="2"/>
  <c r="G146" i="2"/>
  <c r="W146" i="2" s="1"/>
  <c r="Q140" i="2"/>
  <c r="K140" i="2"/>
  <c r="E140" i="2"/>
  <c r="Q134" i="2"/>
  <c r="K134" i="2"/>
  <c r="E134" i="2"/>
  <c r="E130" i="2"/>
  <c r="Q123" i="2"/>
  <c r="K123" i="2"/>
  <c r="E123" i="2"/>
  <c r="Q117" i="2"/>
  <c r="K117" i="2"/>
  <c r="E117" i="2"/>
  <c r="Q113" i="2"/>
  <c r="K113" i="2"/>
  <c r="E113" i="2"/>
  <c r="Q99" i="2"/>
  <c r="K99" i="2"/>
  <c r="E99" i="2"/>
  <c r="Q95" i="2"/>
  <c r="K95" i="2"/>
  <c r="E95" i="2"/>
  <c r="Q91" i="2"/>
  <c r="K91" i="2"/>
  <c r="E91" i="2"/>
  <c r="Q85" i="2"/>
  <c r="K85" i="2"/>
  <c r="Q81" i="2"/>
  <c r="K81" i="2"/>
  <c r="Q77" i="2"/>
  <c r="K77" i="2"/>
  <c r="Q71" i="2"/>
  <c r="K71" i="2"/>
  <c r="K75" i="2" s="1"/>
  <c r="E71" i="2"/>
  <c r="Q67" i="2"/>
  <c r="Q75" i="2" s="1"/>
  <c r="K67" i="2"/>
  <c r="E67" i="2"/>
  <c r="Q57" i="2"/>
  <c r="K57" i="2"/>
  <c r="E57" i="2"/>
  <c r="E42" i="2"/>
  <c r="K42" i="2"/>
  <c r="Q42" i="2"/>
  <c r="Q38" i="2"/>
  <c r="K38" i="2"/>
  <c r="E38" i="2"/>
  <c r="Q34" i="2"/>
  <c r="K34" i="2"/>
  <c r="E34" i="2"/>
  <c r="Q28" i="2"/>
  <c r="K28" i="2"/>
  <c r="E28" i="2"/>
  <c r="E22" i="2"/>
  <c r="K22" i="2"/>
  <c r="Q22" i="2"/>
  <c r="Q18" i="2"/>
  <c r="K18" i="2"/>
  <c r="E18" i="2"/>
  <c r="Q14" i="2"/>
  <c r="K14" i="2"/>
  <c r="E14" i="2"/>
  <c r="E171" i="2"/>
  <c r="Q130" i="2"/>
  <c r="K130" i="2"/>
  <c r="K52" i="2"/>
  <c r="G170" i="2"/>
  <c r="G169" i="2"/>
  <c r="Q52" i="2"/>
  <c r="S169" i="2"/>
  <c r="W169" i="2" s="1"/>
  <c r="S168" i="2"/>
  <c r="G168" i="2"/>
  <c r="W168" i="2" s="1"/>
  <c r="Y168" i="2" s="1"/>
  <c r="S167" i="2"/>
  <c r="G167" i="2"/>
  <c r="W167" i="2" s="1"/>
  <c r="Y167" i="2" s="1"/>
  <c r="S160" i="2"/>
  <c r="S159" i="2"/>
  <c r="G159" i="2"/>
  <c r="S158" i="2"/>
  <c r="S156" i="2" s="1"/>
  <c r="G158" i="2"/>
  <c r="S157" i="2"/>
  <c r="G157" i="2"/>
  <c r="S155" i="2"/>
  <c r="G155" i="2"/>
  <c r="S154" i="2"/>
  <c r="G154" i="2"/>
  <c r="W154" i="2" s="1"/>
  <c r="S153" i="2"/>
  <c r="W153" i="2" s="1"/>
  <c r="G153" i="2"/>
  <c r="G152" i="2" s="1"/>
  <c r="S148" i="2"/>
  <c r="G148" i="2"/>
  <c r="S146" i="2"/>
  <c r="S145" i="2"/>
  <c r="G145" i="2"/>
  <c r="S144" i="2"/>
  <c r="G144" i="2"/>
  <c r="W144" i="2" s="1"/>
  <c r="Y144" i="2" s="1"/>
  <c r="S143" i="2"/>
  <c r="S142" i="2" s="1"/>
  <c r="G143" i="2"/>
  <c r="W143" i="2" s="1"/>
  <c r="Y143" i="2" s="1"/>
  <c r="S138" i="2"/>
  <c r="G138" i="2"/>
  <c r="S137" i="2"/>
  <c r="G137" i="2"/>
  <c r="S136" i="2"/>
  <c r="G136" i="2"/>
  <c r="G140" i="2" s="1"/>
  <c r="S132" i="2"/>
  <c r="S134" i="2" s="1"/>
  <c r="G132" i="2"/>
  <c r="S128" i="2"/>
  <c r="G128" i="2"/>
  <c r="S127" i="2"/>
  <c r="G127" i="2"/>
  <c r="W127" i="2" s="1"/>
  <c r="Y127" i="2" s="1"/>
  <c r="S126" i="2"/>
  <c r="G126" i="2"/>
  <c r="W126" i="2" s="1"/>
  <c r="Y126" i="2" s="1"/>
  <c r="S125" i="2"/>
  <c r="W125" i="2" s="1"/>
  <c r="Y125" i="2" s="1"/>
  <c r="G125" i="2"/>
  <c r="G130" i="2" s="1"/>
  <c r="S121" i="2"/>
  <c r="G121" i="2"/>
  <c r="S119" i="2"/>
  <c r="G119" i="2"/>
  <c r="S115" i="2"/>
  <c r="S117" i="2" s="1"/>
  <c r="G115" i="2"/>
  <c r="G117" i="2" s="1"/>
  <c r="S112" i="2"/>
  <c r="S116" i="2"/>
  <c r="E112" i="2"/>
  <c r="G112" i="2" s="1"/>
  <c r="W112" i="2" s="1"/>
  <c r="S108" i="2"/>
  <c r="G108" i="2"/>
  <c r="W108" i="2" s="1"/>
  <c r="Y108" i="2" s="1"/>
  <c r="Z108" i="2" s="1"/>
  <c r="S107" i="2"/>
  <c r="G107" i="2"/>
  <c r="S106" i="2"/>
  <c r="G106" i="2"/>
  <c r="S105" i="2"/>
  <c r="G105" i="2"/>
  <c r="S102" i="2"/>
  <c r="G102" i="2"/>
  <c r="W102" i="2" s="1"/>
  <c r="S101" i="2"/>
  <c r="G101" i="2"/>
  <c r="G99" i="2" s="1"/>
  <c r="S100" i="2"/>
  <c r="S99" i="2" s="1"/>
  <c r="G100" i="2"/>
  <c r="S98" i="2"/>
  <c r="G98" i="2"/>
  <c r="S97" i="2"/>
  <c r="G97" i="2"/>
  <c r="S96" i="2"/>
  <c r="G96" i="2"/>
  <c r="S94" i="2"/>
  <c r="G94" i="2"/>
  <c r="S93" i="2"/>
  <c r="G93" i="2"/>
  <c r="G91" i="2" s="1"/>
  <c r="S92" i="2"/>
  <c r="G92" i="2"/>
  <c r="S88" i="2"/>
  <c r="G88" i="2"/>
  <c r="S87" i="2"/>
  <c r="S85" i="2" s="1"/>
  <c r="G87" i="2"/>
  <c r="S86" i="2"/>
  <c r="G86" i="2"/>
  <c r="G85" i="2" s="1"/>
  <c r="S84" i="2"/>
  <c r="G84" i="2"/>
  <c r="S83" i="2"/>
  <c r="G83" i="2"/>
  <c r="G81" i="2" s="1"/>
  <c r="S82" i="2"/>
  <c r="W82" i="2" s="1"/>
  <c r="Y82" i="2" s="1"/>
  <c r="G82" i="2"/>
  <c r="S80" i="2"/>
  <c r="G80" i="2"/>
  <c r="S79" i="2"/>
  <c r="G79" i="2"/>
  <c r="S78" i="2"/>
  <c r="G78" i="2"/>
  <c r="S74" i="2"/>
  <c r="G74" i="2"/>
  <c r="S73" i="2"/>
  <c r="G73" i="2"/>
  <c r="G71" i="2" s="1"/>
  <c r="S72" i="2"/>
  <c r="S71" i="2" s="1"/>
  <c r="G72" i="2"/>
  <c r="W72" i="2" s="1"/>
  <c r="S70" i="2"/>
  <c r="G70" i="2"/>
  <c r="S69" i="2"/>
  <c r="G69" i="2"/>
  <c r="S68" i="2"/>
  <c r="S67" i="2" s="1"/>
  <c r="G68" i="2"/>
  <c r="W68" i="2" s="1"/>
  <c r="S58" i="2"/>
  <c r="G58" i="2"/>
  <c r="W58" i="2" s="1"/>
  <c r="W57" i="2" s="1"/>
  <c r="S54" i="2"/>
  <c r="W54" i="2" s="1"/>
  <c r="Y54" i="2" s="1"/>
  <c r="S53" i="2"/>
  <c r="W53" i="2" s="1"/>
  <c r="Y53" i="2" s="1"/>
  <c r="S51" i="2"/>
  <c r="W51" i="2" s="1"/>
  <c r="G51" i="2"/>
  <c r="S50" i="2"/>
  <c r="G50" i="2"/>
  <c r="W50" i="2" s="1"/>
  <c r="S49" i="2"/>
  <c r="S48" i="2" s="1"/>
  <c r="G49" i="2"/>
  <c r="Q48" i="2"/>
  <c r="Q55" i="2"/>
  <c r="K48" i="2"/>
  <c r="K55" i="2"/>
  <c r="S45" i="2"/>
  <c r="G45" i="2"/>
  <c r="W45" i="2" s="1"/>
  <c r="S44" i="2"/>
  <c r="S42" i="2" s="1"/>
  <c r="G44" i="2"/>
  <c r="S43" i="2"/>
  <c r="G43" i="2"/>
  <c r="W43" i="2" s="1"/>
  <c r="S41" i="2"/>
  <c r="G41" i="2"/>
  <c r="S40" i="2"/>
  <c r="G40" i="2"/>
  <c r="W40" i="2" s="1"/>
  <c r="S39" i="2"/>
  <c r="G39" i="2"/>
  <c r="W39" i="2" s="1"/>
  <c r="S37" i="2"/>
  <c r="S34" i="2" s="1"/>
  <c r="G37" i="2"/>
  <c r="W37" i="2" s="1"/>
  <c r="S36" i="2"/>
  <c r="G36" i="2"/>
  <c r="S35" i="2"/>
  <c r="G35" i="2"/>
  <c r="W35" i="2" s="1"/>
  <c r="S31" i="2"/>
  <c r="G31" i="2"/>
  <c r="S30" i="2"/>
  <c r="G30" i="2"/>
  <c r="W30" i="2" s="1"/>
  <c r="S29" i="2"/>
  <c r="G29" i="2"/>
  <c r="W29" i="2" s="1"/>
  <c r="S23" i="2"/>
  <c r="G23" i="2"/>
  <c r="W23" i="2" s="1"/>
  <c r="S21" i="2"/>
  <c r="G21" i="2"/>
  <c r="S20" i="2"/>
  <c r="G20" i="2"/>
  <c r="W20" i="2" s="1"/>
  <c r="S19" i="2"/>
  <c r="G19" i="2"/>
  <c r="S17" i="2"/>
  <c r="G17" i="2"/>
  <c r="W17" i="2" s="1"/>
  <c r="S16" i="2"/>
  <c r="G16" i="2"/>
  <c r="W16" i="2" s="1"/>
  <c r="S15" i="2"/>
  <c r="S14" i="2" s="1"/>
  <c r="Q25" i="2" s="1"/>
  <c r="G15" i="2"/>
  <c r="W15" i="2" s="1"/>
  <c r="W160" i="2"/>
  <c r="W137" i="2"/>
  <c r="W145" i="2"/>
  <c r="W155" i="2"/>
  <c r="S57" i="2"/>
  <c r="W73" i="2"/>
  <c r="W97" i="2"/>
  <c r="W132" i="2"/>
  <c r="W158" i="2"/>
  <c r="S18" i="2"/>
  <c r="Q26" i="2" s="1"/>
  <c r="S26" i="2" s="1"/>
  <c r="S28" i="2"/>
  <c r="W49" i="2"/>
  <c r="Y49" i="2" s="1"/>
  <c r="Z49" i="2" s="1"/>
  <c r="S95" i="2"/>
  <c r="W98" i="2"/>
  <c r="W105" i="2"/>
  <c r="S113" i="2"/>
  <c r="W107" i="2"/>
  <c r="Y107" i="2" s="1"/>
  <c r="W121" i="2"/>
  <c r="Y121" i="2" s="1"/>
  <c r="W128" i="2"/>
  <c r="W136" i="2"/>
  <c r="W138" i="2"/>
  <c r="Y138" i="2" s="1"/>
  <c r="W148" i="2"/>
  <c r="W157" i="2"/>
  <c r="W159" i="2"/>
  <c r="S38" i="2"/>
  <c r="S22" i="2"/>
  <c r="Q27" i="2" s="1"/>
  <c r="S27" i="2" s="1"/>
  <c r="S77" i="2"/>
  <c r="G95" i="2"/>
  <c r="G142" i="2"/>
  <c r="S151" i="2"/>
  <c r="S147" i="2" s="1"/>
  <c r="G77" i="2"/>
  <c r="G134" i="2"/>
  <c r="S170" i="2"/>
  <c r="W170" i="2" s="1"/>
  <c r="G116" i="2"/>
  <c r="G151" i="2"/>
  <c r="S139" i="2"/>
  <c r="S122" i="2"/>
  <c r="S123" i="2" s="1"/>
  <c r="Y132" i="2"/>
  <c r="G122" i="2"/>
  <c r="G129" i="2"/>
  <c r="S129" i="2"/>
  <c r="N27" i="1"/>
  <c r="I27" i="1"/>
  <c r="K27" i="1"/>
  <c r="B27" i="1"/>
  <c r="X91" i="2" l="1"/>
  <c r="Y133" i="2"/>
  <c r="W134" i="2"/>
  <c r="Y134" i="2" s="1"/>
  <c r="X142" i="2"/>
  <c r="Y51" i="2"/>
  <c r="G103" i="2"/>
  <c r="Y154" i="2"/>
  <c r="Y146" i="2"/>
  <c r="V103" i="2"/>
  <c r="M48" i="2"/>
  <c r="M52" i="2"/>
  <c r="M91" i="2"/>
  <c r="S152" i="2"/>
  <c r="P85" i="2"/>
  <c r="S81" i="2"/>
  <c r="W101" i="2"/>
  <c r="W99" i="2" s="1"/>
  <c r="W38" i="2"/>
  <c r="X148" i="2"/>
  <c r="Y148" i="2" s="1"/>
  <c r="Z148" i="2" s="1"/>
  <c r="G67" i="2"/>
  <c r="W93" i="2"/>
  <c r="Y93" i="2" s="1"/>
  <c r="Z93" i="2" s="1"/>
  <c r="X43" i="2"/>
  <c r="Y73" i="2"/>
  <c r="Y57" i="2"/>
  <c r="X23" i="2"/>
  <c r="X22" i="2" s="1"/>
  <c r="Y58" i="2"/>
  <c r="Y30" i="2"/>
  <c r="W163" i="2"/>
  <c r="Y163" i="2" s="1"/>
  <c r="X29" i="2"/>
  <c r="X28" i="2" s="1"/>
  <c r="Y39" i="2"/>
  <c r="G18" i="2"/>
  <c r="E26" i="2" s="1"/>
  <c r="G26" i="2" s="1"/>
  <c r="W26" i="2" s="1"/>
  <c r="Y159" i="2"/>
  <c r="Z159" i="2" s="1"/>
  <c r="W19" i="2"/>
  <c r="W31" i="2"/>
  <c r="Y31" i="2" s="1"/>
  <c r="W41" i="2"/>
  <c r="G48" i="2"/>
  <c r="G55" i="2" s="1"/>
  <c r="Q103" i="2"/>
  <c r="P99" i="2"/>
  <c r="P103" i="2" s="1"/>
  <c r="J57" i="2"/>
  <c r="X105" i="2"/>
  <c r="Y105" i="2" s="1"/>
  <c r="Z105" i="2" s="1"/>
  <c r="X119" i="2"/>
  <c r="Y119" i="2" s="1"/>
  <c r="X169" i="2"/>
  <c r="Y169" i="2" s="1"/>
  <c r="X65" i="2"/>
  <c r="Y65" i="2" s="1"/>
  <c r="Z65" i="2" s="1"/>
  <c r="M117" i="2"/>
  <c r="Y40" i="2"/>
  <c r="X45" i="2"/>
  <c r="G156" i="2"/>
  <c r="X66" i="2"/>
  <c r="Y158" i="2"/>
  <c r="X15" i="2"/>
  <c r="Y15" i="2" s="1"/>
  <c r="Z15" i="2" s="1"/>
  <c r="X170" i="2"/>
  <c r="Y35" i="2"/>
  <c r="J42" i="2"/>
  <c r="J95" i="2"/>
  <c r="X137" i="2"/>
  <c r="W162" i="2"/>
  <c r="X161" i="2"/>
  <c r="Y161" i="2" s="1"/>
  <c r="Z161" i="2" s="1"/>
  <c r="M113" i="2"/>
  <c r="J130" i="2"/>
  <c r="S130" i="2"/>
  <c r="X72" i="2"/>
  <c r="Y72" i="2" s="1"/>
  <c r="G57" i="2"/>
  <c r="Y20" i="2"/>
  <c r="Y50" i="2"/>
  <c r="Z50" i="2" s="1"/>
  <c r="S140" i="2"/>
  <c r="G34" i="2"/>
  <c r="X17" i="2"/>
  <c r="X35" i="2"/>
  <c r="X74" i="2"/>
  <c r="X102" i="2"/>
  <c r="Y102" i="2" s="1"/>
  <c r="W111" i="2"/>
  <c r="Y97" i="2"/>
  <c r="Y16" i="2"/>
  <c r="Z16" i="2" s="1"/>
  <c r="Y145" i="2"/>
  <c r="Z145" i="2" s="1"/>
  <c r="E75" i="2"/>
  <c r="Y157" i="2"/>
  <c r="X31" i="2"/>
  <c r="Y43" i="2"/>
  <c r="W151" i="2"/>
  <c r="W147" i="2" s="1"/>
  <c r="W21" i="2"/>
  <c r="Y21" i="2" s="1"/>
  <c r="W36" i="2"/>
  <c r="W44" i="2"/>
  <c r="Y44" i="2" s="1"/>
  <c r="X139" i="2"/>
  <c r="X154" i="2"/>
  <c r="X160" i="2"/>
  <c r="Y160" i="2" s="1"/>
  <c r="W165" i="2"/>
  <c r="X120" i="2"/>
  <c r="Y170" i="2"/>
  <c r="W28" i="2"/>
  <c r="X41" i="2"/>
  <c r="X38" i="2" s="1"/>
  <c r="W116" i="2"/>
  <c r="Y116" i="2" s="1"/>
  <c r="X19" i="2"/>
  <c r="X37" i="2"/>
  <c r="Y37" i="2" s="1"/>
  <c r="X51" i="2"/>
  <c r="X106" i="2"/>
  <c r="X109" i="2"/>
  <c r="M156" i="2"/>
  <c r="M171" i="2" s="1"/>
  <c r="Y45" i="2"/>
  <c r="W52" i="2"/>
  <c r="Y52" i="2" s="1"/>
  <c r="G38" i="2"/>
  <c r="J147" i="2"/>
  <c r="J171" i="2" s="1"/>
  <c r="P14" i="2"/>
  <c r="N25" i="2" s="1"/>
  <c r="P25" i="2" s="1"/>
  <c r="P28" i="2"/>
  <c r="P34" i="2"/>
  <c r="P46" i="2" s="1"/>
  <c r="X111" i="2"/>
  <c r="X110" i="2"/>
  <c r="Y110" i="2" s="1"/>
  <c r="M147" i="2"/>
  <c r="M18" i="2"/>
  <c r="K26" i="2" s="1"/>
  <c r="M26" i="2" s="1"/>
  <c r="M14" i="2"/>
  <c r="K25" i="2" s="1"/>
  <c r="M25" i="2" s="1"/>
  <c r="M24" i="2" s="1"/>
  <c r="S46" i="2"/>
  <c r="W48" i="2"/>
  <c r="W69" i="2"/>
  <c r="Y69" i="2" s="1"/>
  <c r="W70" i="2"/>
  <c r="Y70" i="2" s="1"/>
  <c r="W74" i="2"/>
  <c r="W78" i="2"/>
  <c r="W79" i="2"/>
  <c r="Y79" i="2" s="1"/>
  <c r="W80" i="2"/>
  <c r="Y80" i="2" s="1"/>
  <c r="W83" i="2"/>
  <c r="W84" i="2"/>
  <c r="Y84" i="2" s="1"/>
  <c r="W86" i="2"/>
  <c r="Y86" i="2" s="1"/>
  <c r="W87" i="2"/>
  <c r="Y87" i="2" s="1"/>
  <c r="W88" i="2"/>
  <c r="Y88" i="2" s="1"/>
  <c r="W92" i="2"/>
  <c r="W94" i="2"/>
  <c r="Y94" i="2" s="1"/>
  <c r="W96" i="2"/>
  <c r="W95" i="2" s="1"/>
  <c r="W100" i="2"/>
  <c r="Y100" i="2" s="1"/>
  <c r="W106" i="2"/>
  <c r="Y106" i="2" s="1"/>
  <c r="W115" i="2"/>
  <c r="P18" i="2"/>
  <c r="N26" i="2" s="1"/>
  <c r="P48" i="2"/>
  <c r="P55" i="2" s="1"/>
  <c r="P130" i="2"/>
  <c r="M140" i="2"/>
  <c r="M81" i="2"/>
  <c r="M34" i="2"/>
  <c r="M42" i="2"/>
  <c r="W129" i="2"/>
  <c r="G147" i="2"/>
  <c r="G171" i="2" s="1"/>
  <c r="G113" i="2"/>
  <c r="W142" i="2"/>
  <c r="Y142" i="2" s="1"/>
  <c r="Z142" i="2" s="1"/>
  <c r="S89" i="2"/>
  <c r="W81" i="2"/>
  <c r="Q46" i="2"/>
  <c r="J77" i="2"/>
  <c r="J89" i="2" s="1"/>
  <c r="J91" i="2"/>
  <c r="V63" i="2"/>
  <c r="J59" i="2"/>
  <c r="X60" i="2"/>
  <c r="W60" i="2"/>
  <c r="X164" i="2"/>
  <c r="X165" i="2"/>
  <c r="W166" i="2"/>
  <c r="M142" i="2"/>
  <c r="M130" i="2"/>
  <c r="M85" i="2"/>
  <c r="M77" i="2"/>
  <c r="M38" i="2"/>
  <c r="Y23" i="2"/>
  <c r="Z23" i="2" s="1"/>
  <c r="W22" i="2"/>
  <c r="Y22" i="2" s="1"/>
  <c r="Z22" i="2" s="1"/>
  <c r="Y74" i="2"/>
  <c r="W71" i="2"/>
  <c r="W130" i="2"/>
  <c r="Y129" i="2"/>
  <c r="S25" i="2"/>
  <c r="S24" i="2" s="1"/>
  <c r="S32" i="2" s="1"/>
  <c r="Q24" i="2"/>
  <c r="S171" i="2"/>
  <c r="W122" i="2"/>
  <c r="W139" i="2"/>
  <c r="Y139" i="2" s="1"/>
  <c r="W152" i="2"/>
  <c r="G42" i="2"/>
  <c r="G46" i="2" s="1"/>
  <c r="G22" i="2"/>
  <c r="E27" i="2" s="1"/>
  <c r="G27" i="2" s="1"/>
  <c r="W27" i="2" s="1"/>
  <c r="G14" i="2"/>
  <c r="E25" i="2" s="1"/>
  <c r="G28" i="2"/>
  <c r="S91" i="2"/>
  <c r="S103" i="2" s="1"/>
  <c r="S52" i="2"/>
  <c r="S55" i="2" s="1"/>
  <c r="M46" i="2"/>
  <c r="E46" i="2"/>
  <c r="K46" i="2"/>
  <c r="E103" i="2"/>
  <c r="K103" i="2"/>
  <c r="K171" i="2"/>
  <c r="V89" i="2"/>
  <c r="P89" i="2"/>
  <c r="P171" i="2"/>
  <c r="X48" i="2"/>
  <c r="X55" i="2" s="1"/>
  <c r="X85" i="2"/>
  <c r="V18" i="2"/>
  <c r="T26" i="2" s="1"/>
  <c r="V26" i="2" s="1"/>
  <c r="V42" i="2"/>
  <c r="V46" i="2" s="1"/>
  <c r="V52" i="2"/>
  <c r="V55" i="2" s="1"/>
  <c r="V71" i="2"/>
  <c r="V142" i="2"/>
  <c r="V171" i="2" s="1"/>
  <c r="W66" i="2"/>
  <c r="Y66" i="2" s="1"/>
  <c r="S63" i="2"/>
  <c r="S75" i="2" s="1"/>
  <c r="J63" i="2"/>
  <c r="X62" i="2"/>
  <c r="Y62" i="2" s="1"/>
  <c r="V59" i="2"/>
  <c r="X166" i="2"/>
  <c r="H112" i="2"/>
  <c r="J112" i="2" s="1"/>
  <c r="J113" i="2" s="1"/>
  <c r="W109" i="2"/>
  <c r="Y109" i="2" s="1"/>
  <c r="W120" i="2"/>
  <c r="Y120" i="2" s="1"/>
  <c r="Z120" i="2" s="1"/>
  <c r="M123" i="2"/>
  <c r="M95" i="2"/>
  <c r="M63" i="2"/>
  <c r="M71" i="2"/>
  <c r="M28" i="2"/>
  <c r="X14" i="2"/>
  <c r="X18" i="2"/>
  <c r="X34" i="2"/>
  <c r="X42" i="2"/>
  <c r="X71" i="2"/>
  <c r="J103" i="2"/>
  <c r="Y98" i="2"/>
  <c r="X83" i="2"/>
  <c r="X81" i="2" s="1"/>
  <c r="X101" i="2"/>
  <c r="X99" i="2" s="1"/>
  <c r="X115" i="2"/>
  <c r="X136" i="2"/>
  <c r="Y136" i="2" s="1"/>
  <c r="X151" i="2"/>
  <c r="Y151" i="2" s="1"/>
  <c r="X153" i="2"/>
  <c r="X155" i="2"/>
  <c r="Y155" i="2" s="1"/>
  <c r="Y111" i="2"/>
  <c r="M99" i="2"/>
  <c r="M103" i="2" s="1"/>
  <c r="M59" i="2"/>
  <c r="M67" i="2"/>
  <c r="M55" i="2"/>
  <c r="Y122" i="2"/>
  <c r="W18" i="2"/>
  <c r="Y19" i="2"/>
  <c r="G123" i="2"/>
  <c r="W140" i="2"/>
  <c r="W117" i="2"/>
  <c r="W85" i="2"/>
  <c r="Y85" i="2" s="1"/>
  <c r="Y71" i="2"/>
  <c r="Y29" i="2"/>
  <c r="G89" i="2"/>
  <c r="W67" i="2"/>
  <c r="Y17" i="2"/>
  <c r="V27" i="2"/>
  <c r="X27" i="2" s="1"/>
  <c r="X130" i="2"/>
  <c r="Y130" i="2" s="1"/>
  <c r="W34" i="2"/>
  <c r="Y36" i="2"/>
  <c r="W77" i="2"/>
  <c r="H24" i="2"/>
  <c r="J25" i="2"/>
  <c r="Y96" i="2"/>
  <c r="X95" i="2"/>
  <c r="X140" i="2"/>
  <c r="Y137" i="2"/>
  <c r="J67" i="2"/>
  <c r="J75" i="2" s="1"/>
  <c r="X68" i="2"/>
  <c r="X67" i="2" s="1"/>
  <c r="P63" i="2"/>
  <c r="G63" i="2"/>
  <c r="W64" i="2"/>
  <c r="P59" i="2"/>
  <c r="X61" i="2"/>
  <c r="W61" i="2"/>
  <c r="G59" i="2"/>
  <c r="W164" i="2"/>
  <c r="Y164" i="2" s="1"/>
  <c r="Y162" i="2"/>
  <c r="W14" i="2"/>
  <c r="J38" i="2"/>
  <c r="J28" i="2"/>
  <c r="X78" i="2"/>
  <c r="X77" i="2" s="1"/>
  <c r="Y60" i="2"/>
  <c r="X64" i="2"/>
  <c r="X63" i="2" s="1"/>
  <c r="X46" i="2" l="1"/>
  <c r="Y81" i="2"/>
  <c r="X123" i="2"/>
  <c r="Y38" i="2"/>
  <c r="J46" i="2"/>
  <c r="Y166" i="2"/>
  <c r="T24" i="2"/>
  <c r="W55" i="2"/>
  <c r="Y55" i="2" s="1"/>
  <c r="Z55" i="2" s="1"/>
  <c r="Y165" i="2"/>
  <c r="Y41" i="2"/>
  <c r="Y68" i="2"/>
  <c r="Y115" i="2"/>
  <c r="Y28" i="2"/>
  <c r="Y18" i="2"/>
  <c r="X59" i="2"/>
  <c r="X112" i="2"/>
  <c r="Y112" i="2" s="1"/>
  <c r="W42" i="2"/>
  <c r="Y42" i="2" s="1"/>
  <c r="K24" i="2"/>
  <c r="P75" i="2"/>
  <c r="M75" i="2"/>
  <c r="M172" i="2" s="1"/>
  <c r="M174" i="2" s="1"/>
  <c r="W123" i="2"/>
  <c r="Y123" i="2" s="1"/>
  <c r="Z123" i="2" s="1"/>
  <c r="Y83" i="2"/>
  <c r="P26" i="2"/>
  <c r="P24" i="2" s="1"/>
  <c r="P32" i="2" s="1"/>
  <c r="N24" i="2"/>
  <c r="W91" i="2"/>
  <c r="Y91" i="2" s="1"/>
  <c r="Z91" i="2" s="1"/>
  <c r="Y92" i="2"/>
  <c r="Z92" i="2" s="1"/>
  <c r="M89" i="2"/>
  <c r="X117" i="2"/>
  <c r="Y117" i="2" s="1"/>
  <c r="M32" i="2"/>
  <c r="X89" i="2"/>
  <c r="Y34" i="2"/>
  <c r="V24" i="2"/>
  <c r="V32" i="2" s="1"/>
  <c r="Y27" i="2"/>
  <c r="Z27" i="2" s="1"/>
  <c r="W113" i="2"/>
  <c r="X152" i="2"/>
  <c r="Y152" i="2" s="1"/>
  <c r="Y153" i="2"/>
  <c r="X156" i="2"/>
  <c r="V75" i="2"/>
  <c r="X147" i="2"/>
  <c r="Y147" i="2" s="1"/>
  <c r="Z147" i="2" s="1"/>
  <c r="G25" i="2"/>
  <c r="E24" i="2"/>
  <c r="S172" i="2"/>
  <c r="S174" i="2" s="1"/>
  <c r="Y48" i="2"/>
  <c r="Z48" i="2" s="1"/>
  <c r="Y101" i="2"/>
  <c r="X75" i="2"/>
  <c r="Y14" i="2"/>
  <c r="Z14" i="2" s="1"/>
  <c r="W59" i="2"/>
  <c r="Y61" i="2"/>
  <c r="G75" i="2"/>
  <c r="X25" i="2"/>
  <c r="J24" i="2"/>
  <c r="J32" i="2" s="1"/>
  <c r="J172" i="2" s="1"/>
  <c r="C28" i="1" s="1"/>
  <c r="W89" i="2"/>
  <c r="Y77" i="2"/>
  <c r="Y67" i="2"/>
  <c r="Y99" i="2"/>
  <c r="W103" i="2"/>
  <c r="W46" i="2"/>
  <c r="Y46" i="2" s="1"/>
  <c r="Y64" i="2"/>
  <c r="W63" i="2"/>
  <c r="Y63" i="2" s="1"/>
  <c r="Z63" i="2" s="1"/>
  <c r="X103" i="2"/>
  <c r="Y95" i="2"/>
  <c r="Y78" i="2"/>
  <c r="Y140" i="2"/>
  <c r="W156" i="2"/>
  <c r="Y89" i="2" l="1"/>
  <c r="X113" i="2"/>
  <c r="Y113" i="2" s="1"/>
  <c r="Z113" i="2" s="1"/>
  <c r="Y59" i="2"/>
  <c r="X26" i="2"/>
  <c r="Y26" i="2" s="1"/>
  <c r="P172" i="2"/>
  <c r="X171" i="2"/>
  <c r="W25" i="2"/>
  <c r="W24" i="2" s="1"/>
  <c r="W32" i="2" s="1"/>
  <c r="G24" i="2"/>
  <c r="G32" i="2" s="1"/>
  <c r="G172" i="2" s="1"/>
  <c r="G174" i="2" s="1"/>
  <c r="V172" i="2"/>
  <c r="L28" i="1" s="1"/>
  <c r="N28" i="1" s="1"/>
  <c r="M29" i="1" s="1"/>
  <c r="W171" i="2"/>
  <c r="Y171" i="2" s="1"/>
  <c r="Z171" i="2" s="1"/>
  <c r="Y156" i="2"/>
  <c r="Z156" i="2" s="1"/>
  <c r="Y103" i="2"/>
  <c r="Z103" i="2" s="1"/>
  <c r="W75" i="2"/>
  <c r="Y75" i="2" s="1"/>
  <c r="Z75" i="2" s="1"/>
  <c r="J174" i="2"/>
  <c r="C30" i="1"/>
  <c r="Y25" i="2" l="1"/>
  <c r="Z25" i="2" s="1"/>
  <c r="X24" i="2"/>
  <c r="W172" i="2"/>
  <c r="W174" i="2" s="1"/>
  <c r="L30" i="1"/>
  <c r="V174" i="2"/>
  <c r="M30" i="1"/>
  <c r="I28" i="1"/>
  <c r="I30" i="1" s="1"/>
  <c r="N30" i="1"/>
  <c r="K28" i="1"/>
  <c r="K30" i="1" s="1"/>
  <c r="B28" i="1"/>
  <c r="B30" i="1" s="1"/>
  <c r="X32" i="2"/>
  <c r="Y24" i="2"/>
  <c r="Z24" i="2" s="1"/>
  <c r="X172" i="2" l="1"/>
  <c r="X174" i="2" s="1"/>
  <c r="Y32" i="2"/>
  <c r="Z32" i="2" l="1"/>
  <c r="Y172" i="2"/>
  <c r="Z172" i="2" s="1"/>
</calcChain>
</file>

<file path=xl/sharedStrings.xml><?xml version="1.0" encoding="utf-8"?>
<sst xmlns="http://schemas.openxmlformats.org/spreadsheetml/2006/main" count="611" uniqueCount="324">
  <si>
    <t xml:space="preserve">
</t>
  </si>
  <si>
    <t>Власні кошти організації-заявника</t>
  </si>
  <si>
    <t>(посада)</t>
  </si>
  <si>
    <t>(підпис, печатка)</t>
  </si>
  <si>
    <t>(ПІБ)</t>
  </si>
  <si>
    <t>№</t>
  </si>
  <si>
    <t>Найменування витрат</t>
  </si>
  <si>
    <t>Одиниця виміру</t>
  </si>
  <si>
    <t>Витрати за рахунок гранту УКФ</t>
  </si>
  <si>
    <t>Планові витрати відповідно до заявки</t>
  </si>
  <si>
    <t>Кількість/
Період</t>
  </si>
  <si>
    <t>Вартість за одиницю, грн</t>
  </si>
  <si>
    <t>Вартість за одиницю, грн.</t>
  </si>
  <si>
    <t>ВИТРАТИ:</t>
  </si>
  <si>
    <t>Стаття:</t>
  </si>
  <si>
    <t>Підстаття:</t>
  </si>
  <si>
    <t>1.1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</si>
  <si>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</si>
  <si>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</si>
  <si>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</si>
  <si>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</si>
  <si>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</si>
  <si>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</si>
  <si>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</si>
  <si>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</si>
  <si>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</si>
  <si>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</si>
  <si>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</si>
  <si>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</si>
  <si>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</si>
  <si>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</si>
  <si>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</si>
  <si>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</si>
  <si>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</si>
  <si>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</si>
  <si>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</si>
  <si>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</si>
  <si>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строковими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</si>
  <si>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</si>
  <si>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</si>
  <si>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</si>
  <si>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</si>
  <si>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</si>
  <si>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</si>
  <si>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</si>
  <si>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</si>
  <si>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</si>
  <si>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</si>
  <si>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</si>
  <si>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</si>
  <si>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</si>
  <si>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</si>
  <si>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</si>
  <si>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</si>
  <si>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</si>
  <si>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</si>
  <si>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</si>
  <si>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</si>
  <si>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</si>
  <si>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</si>
  <si>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</si>
  <si>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</si>
  <si>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</si>
  <si>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</si>
  <si>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</si>
  <si>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</si>
  <si>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</si>
  <si>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</si>
  <si>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</si>
  <si>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</si>
  <si>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</si>
  <si>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</si>
  <si>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</si>
  <si>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</si>
  <si>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</si>
  <si>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</si>
  <si>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</si>
  <si>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</si>
  <si>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</si>
  <si>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</si>
  <si>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</si>
  <si>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</si>
  <si>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</si>
  <si>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</si>
  <si>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</si>
  <si>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</si>
  <si>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</si>
  <si>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</si>
  <si>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</si>
  <si>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кв.м (годин, діб)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</si>
  <si>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</si>
  <si>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</si>
  <si>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</si>
  <si>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</si>
  <si>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</si>
  <si>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</si>
  <si>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</si>
  <si>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</si>
  <si>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</si>
  <si>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</si>
  <si>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</si>
  <si>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</si>
  <si>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</si>
  <si>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</si>
  <si>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</si>
  <si>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</si>
  <si>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</si>
  <si>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</si>
  <si>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4.,4.2</t>
  </si>
  <si>
    <t>4.4,3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</si>
  <si>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</si>
  <si>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</si>
  <si>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</si>
  <si>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</si>
  <si>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</si>
  <si>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</si>
  <si>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</si>
  <si>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</si>
  <si>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</si>
  <si>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</si>
  <si>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</si>
  <si>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</si>
  <si>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</si>
  <si>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</si>
  <si>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</si>
  <si>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</si>
  <si>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</si>
  <si>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</si>
  <si>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</si>
  <si>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</si>
  <si>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</si>
  <si>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</si>
  <si>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</si>
  <si>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</si>
  <si>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</si>
  <si>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</si>
  <si>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</si>
  <si>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</si>
  <si>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</si>
  <si>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</si>
  <si>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</si>
  <si>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</si>
  <si>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</si>
  <si>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</si>
  <si>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</si>
  <si>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</si>
  <si>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</si>
  <si>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</si>
  <si>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</si>
  <si>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</si>
  <si>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</si>
  <si>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</si>
  <si>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</si>
  <si>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</si>
  <si>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7.2</t>
  </si>
  <si>
    <t>Нанесення логотопів</t>
  </si>
  <si>
    <t>7.3</t>
  </si>
  <si>
    <t>7.4</t>
  </si>
  <si>
    <t>7.8</t>
  </si>
  <si>
    <t>7.9</t>
  </si>
  <si>
    <t>7.10</t>
  </si>
  <si>
    <t>Інші поліграфічні послуги</t>
  </si>
  <si>
    <t>7.11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</si>
  <si>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</si>
  <si>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</si>
  <si>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</si>
  <si>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</si>
  <si>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</si>
  <si>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</si>
  <si>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</si>
  <si>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</si>
  <si>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</si>
  <si>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</si>
  <si>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</si>
  <si>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</si>
  <si>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</si>
  <si>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</si>
  <si>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</si>
  <si>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</si>
  <si>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</si>
  <si>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</si>
  <si>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</si>
  <si>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</si>
  <si>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</si>
  <si>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Редагування письмового перекладу</t>
  </si>
  <si>
    <t>Всього по статті 12 "Послуги з перекладу":</t>
  </si>
  <si>
    <t>Інші прямі витрати</t>
  </si>
  <si>
    <t>13.2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</si>
  <si>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</si>
  <si>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</si>
  <si>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</si>
  <si>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</si>
  <si>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</si>
  <si>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</si>
  <si>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</si>
  <si>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</si>
  <si>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</si>
  <si>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Послуги комп'ютерної обробки, монтажу, зведення</t>
  </si>
  <si>
    <t>13.2.1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</si>
  <si>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</si>
  <si>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</si>
  <si>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</si>
  <si>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</si>
  <si>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</si>
  <si>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</si>
  <si>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</si>
  <si>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</si>
  <si>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</si>
  <si>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</si>
  <si>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</si>
  <si>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</si>
  <si>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</si>
  <si>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</si>
  <si>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</si>
  <si>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</si>
  <si>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</si>
  <si>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</si>
  <si>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</si>
  <si>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</si>
  <si>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</si>
  <si>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</si>
  <si>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</si>
  <si>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</si>
  <si>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</si>
  <si>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</si>
  <si>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Всього по статті 2 "Витрати пов'язані з відрядженнями":</t>
  </si>
  <si>
    <t xml:space="preserve">Соціальні внески за договорами ЦПХ з підрядниками (ЄСВ) розділу "Поліграфічні послуги" </t>
  </si>
  <si>
    <t>Витрати за рахунок співфінансування</t>
  </si>
  <si>
    <t>Витрати за рахунок  реінвестиції</t>
  </si>
  <si>
    <t xml:space="preserve">Витрати учасників проєкту, які беруть участь у заходах проєкту та не отримують оплату праці та/або винагороду </t>
  </si>
  <si>
    <t>Інші прямі витрати (деталізувати кожний вид витрат)</t>
  </si>
  <si>
    <t>Послуги інтернет-провайдера (вказати період надання послуг)</t>
  </si>
  <si>
    <t>Письмовий переклад (зазначити, з якої на яку мову)</t>
  </si>
  <si>
    <t xml:space="preserve">Витрати з обслуговування сайту </t>
  </si>
  <si>
    <t>Фотофіксація</t>
  </si>
  <si>
    <t xml:space="preserve">Винагорода членам команди проєкту </t>
  </si>
  <si>
    <t>Оплата праці штатних працівників  організації- заявника (лише у вигляді премії)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</si>
  <si>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</si>
  <si>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шт. (діб)</t>
  </si>
  <si>
    <t>Загальна сума, грн. (=5*6)</t>
  </si>
  <si>
    <t>Соціальні внески за договорами ЦПХ з підрядниками (ЄСВ) розділу "Послуги з перекладу"</t>
  </si>
  <si>
    <t>Розділ:
Стаття: 
Підстаття:
Пункт:</t>
  </si>
  <si>
    <t>Фактичні витрати відповідно до заявки</t>
  </si>
  <si>
    <t xml:space="preserve">Загальна  сума витрат по проекту, грн. </t>
  </si>
  <si>
    <t>різниця</t>
  </si>
  <si>
    <t xml:space="preserve">грн. </t>
  </si>
  <si>
    <t>%</t>
  </si>
  <si>
    <t>планова, грн. (=7+13+19)</t>
  </si>
  <si>
    <t>фактична, грн. (=10+16+22)</t>
  </si>
  <si>
    <t xml:space="preserve">  ЗВІТ</t>
  </si>
  <si>
    <t>Загальна сума гранту</t>
  </si>
  <si>
    <t>Загальна сума співфінансування</t>
  </si>
  <si>
    <t>Кошти інших інстутиційних донорів</t>
  </si>
  <si>
    <t>Кошти приватних донорів</t>
  </si>
  <si>
    <t>Загальна сума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</si>
  <si>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</si>
  <si>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</si>
  <si>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</si>
  <si>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</si>
  <si>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</si>
  <si>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</si>
  <si>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</si>
  <si>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</si>
  <si>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</si>
  <si>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</si>
  <si>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</si>
  <si>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</si>
  <si>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</si>
  <si>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</si>
  <si>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</si>
  <si>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</si>
  <si>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</si>
  <si>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</si>
  <si>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</si>
  <si>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</si>
  <si>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</si>
  <si>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</si>
  <si>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</si>
  <si>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</si>
  <si>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</si>
  <si>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</si>
  <si>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</si>
  <si>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</si>
  <si>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>Загальна сума, грн. (=8*9)</t>
  </si>
  <si>
    <t>Звіт про надходження та використання коштів для реалізації проекту</t>
  </si>
  <si>
    <t>Примітки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</si>
  <si>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</si>
  <si>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</si>
  <si>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Загальна сума реінвестицій
(дохід отриманий від реалізації книг, квитків, програм та інше)</t>
  </si>
  <si>
    <t xml:space="preserve">про надходження та використання коштів для реалізації проєкту </t>
  </si>
  <si>
    <t>Загальна сума всього проєкту</t>
  </si>
  <si>
    <t>Розділ ІІ:</t>
  </si>
  <si>
    <t>13.4.</t>
  </si>
  <si>
    <t>Дата початку Проєкту: серпень 2024</t>
  </si>
  <si>
    <t>Конкурсна програма: Відновлення культурно-мистецької діяльності</t>
  </si>
  <si>
    <t>ЛОТ: 2. Короткострокові культурно-мистецькі проєкти</t>
  </si>
  <si>
    <t>Заявник (найменування юридичної особи/прізвище, ім'я, по батькові (за наявності) фізичної особи) : Державне підприємство "Національний академічний драматичний театр імені Івана Франка"</t>
  </si>
  <si>
    <t>Назва Проєкту: Вціліле</t>
  </si>
  <si>
    <t>Дата завершення Проєкту: 30.09.2024</t>
  </si>
  <si>
    <t>за період з серпня по 30 вересня 2024 року</t>
  </si>
  <si>
    <t>Жирко Тарас Володимирович        (режисер)</t>
  </si>
  <si>
    <t>Пироженко Сергій Олександрович
(координатор проєкту)</t>
  </si>
  <si>
    <t>Колійчук Юлія Олександрівна          (менеджерка з комунікацій)</t>
  </si>
  <si>
    <t>Виготовлення двох прозорих тумб для експозиції на виставці</t>
  </si>
  <si>
    <t>Придбання плазмової панелі з діагоналлю 55 дюймів</t>
  </si>
  <si>
    <t>Послуги з перевезення вантажним автомобілем картин та уламків ракети по місту Києву</t>
  </si>
  <si>
    <t>Зовнішній накопичувач (жорсткий диск Transcend типу StoreJet 25M3S 1TB TS1TSJ25M3S 2.5" USB 3.1 Gen 1)</t>
  </si>
  <si>
    <t>Флеш пам'ять USB типу (SanDisk Ultra Dual 128GB USB 3.0 OTG SDDD3-064G-G46) для архіву та звітності</t>
  </si>
  <si>
    <t>Послуги з розробки айдентики та виготовлення макетів</t>
  </si>
  <si>
    <t>Друк запрошень (формат 110х210, 4+4, 250 гр/м2) з конвертом</t>
  </si>
  <si>
    <t>Друк афіш (А-2 4+0 папір 150 г/м2)</t>
  </si>
  <si>
    <t xml:space="preserve">Відеозйомка двома камерами для створення фільму про минуле та нинішнє Академії мистецтв </t>
  </si>
  <si>
    <t xml:space="preserve">Послуги з комп'ютерної обробки  відеозаписів та монтаж відеофільму (уніфікація, кольорокорекція, графічне оформлення, закадрова начитка) </t>
  </si>
  <si>
    <t>Послуги із написання сценарію до фільму</t>
  </si>
  <si>
    <t>За художнім рішенням режисера проєкту, були внесені зміни в художнє оформлення експозиції пошкодженого снаряду який вибухнув у Академії мистецтв, що не вплинуло на основну мету та цілі проєкта.</t>
  </si>
  <si>
    <t>В зв'язку з постійною зміною цін, вартість придбання телевізора Samsung UE65DU7100UXUA з необхідними характеристиками склала 31999,00 грн.</t>
  </si>
  <si>
    <t>Перевезення картин та уламків ракети було здійснено партнером проєкту</t>
  </si>
  <si>
    <t>Використані власні засоби</t>
  </si>
  <si>
    <t>Генеральний директор - художній керівник</t>
  </si>
  <si>
    <t>Нищук Євген Миколайович</t>
  </si>
  <si>
    <t>Додаток №4</t>
  </si>
  <si>
    <t>до Договору про надання гранту №7RCA21-26588</t>
  </si>
  <si>
    <t>від "01" серпня  2024 року</t>
  </si>
  <si>
    <t>Збільшення пов'язано з додатковою необхідністю  написання сценарію на відкриття виставки, яка виникла в ході підготовки виставки та роботою над відео-контентом. Було створено театральне дійство, а саме вистава з артистами оригінального жанру та музикантами.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</si>
</sst>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₴_-;\-* #,##0.00\ _₴_-;_-* &quot;-&quot;??\ _₴_-;_-@"/>
    <numFmt numFmtId="165" formatCode="&quot;$&quot;#,##0"/>
    <numFmt numFmtId="166" formatCode="d\.m"/>
  </numFmts>
  <fonts count="51" x14ac:knownFonts="1">
    <font>
      <sz val="11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0"/>
      <color rgb="FF000000"/>
      <name val="Arial"/>
      <charset val="204"/>
    </font>
    <font>
      <b/>
      <sz val="12"/>
      <color rgb="FF000000"/>
      <name val="Arial"/>
      <charset val="204"/>
    </font>
    <font>
      <sz val="10"/>
      <color theme="1"/>
      <name val="Arial"/>
      <charset val="204"/>
    </font>
    <font>
      <b/>
      <sz val="10"/>
      <color theme="1"/>
      <name val="Arial"/>
      <charset val="204"/>
    </font>
    <font>
      <b/>
      <sz val="10"/>
      <color rgb="FFFF0000"/>
      <name val="Arial"/>
      <charset val="204"/>
    </font>
    <font>
      <b/>
      <sz val="10"/>
      <color theme="0"/>
      <name val="Arial"/>
      <charset val="204"/>
    </font>
    <font>
      <b/>
      <i/>
      <sz val="10"/>
      <color rgb="FFFF0000"/>
      <name val="Arial"/>
      <charset val="204"/>
    </font>
    <font>
      <sz val="11"/>
      <name val="Arial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2" tint="-4.9989318521683403E-2"/>
        <bgColor rgb="FFECECEC"/>
      </patternFill>
    </fill>
    <fill>
      <patternFill patternType="solid">
        <fgColor theme="6" tint="0.79998168889431442"/>
        <bgColor rgb="FFDEEAF6"/>
      </patternFill>
    </fill>
    <fill>
      <patternFill patternType="solid">
        <fgColor theme="9" tint="0.79998168889431442"/>
        <bgColor rgb="FFDEEAF6"/>
      </patternFill>
    </fill>
    <fill>
      <patternFill patternType="solid">
        <fgColor rgb="FFFFFF00"/>
        <bgColor rgb="FFDEEAF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auto="1"/>
      </right>
      <top style="thin">
        <color rgb="FF000000"/>
      </top>
      <bottom/>
      <diagonal/>
    </border>
    <border>
      <left style="medium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48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4" fontId="7" fillId="0" borderId="0" xfId="0" applyNumberFormat="1" applyFont="1" applyAlignment="1">
      <alignment horizontal="left"/>
    </xf>
    <xf numFmtId="0" fontId="8" fillId="0" borderId="0" xfId="0" applyFont="1" applyAlignment="1">
      <alignment horizontal="center" wrapText="1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4" fontId="13" fillId="0" borderId="0" xfId="0" applyNumberFormat="1" applyFont="1" applyAlignment="1">
      <alignment horizontal="right" wrapText="1"/>
    </xf>
    <xf numFmtId="4" fontId="14" fillId="0" borderId="0" xfId="0" applyNumberFormat="1" applyFont="1" applyAlignment="1">
      <alignment horizontal="right" vertical="center" wrapText="1"/>
    </xf>
    <xf numFmtId="4" fontId="2" fillId="3" borderId="29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 wrapText="1"/>
    </xf>
    <xf numFmtId="3" fontId="2" fillId="4" borderId="29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vertical="center" wrapText="1"/>
    </xf>
    <xf numFmtId="0" fontId="0" fillId="2" borderId="31" xfId="0" applyFont="1" applyFill="1" applyBorder="1" applyAlignment="1">
      <alignment horizontal="center" vertical="center"/>
    </xf>
    <xf numFmtId="4" fontId="0" fillId="2" borderId="31" xfId="0" applyNumberFormat="1" applyFont="1" applyFill="1" applyBorder="1" applyAlignment="1">
      <alignment horizontal="right" vertical="center"/>
    </xf>
    <xf numFmtId="4" fontId="17" fillId="2" borderId="3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2" fillId="5" borderId="32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4" fontId="1" fillId="5" borderId="3" xfId="0" applyNumberFormat="1" applyFont="1" applyFill="1" applyBorder="1" applyAlignment="1">
      <alignment horizontal="right" vertical="center"/>
    </xf>
    <xf numFmtId="4" fontId="12" fillId="5" borderId="3" xfId="0" applyNumberFormat="1" applyFont="1" applyFill="1" applyBorder="1" applyAlignment="1">
      <alignment horizontal="right" vertical="center"/>
    </xf>
    <xf numFmtId="164" fontId="2" fillId="6" borderId="33" xfId="0" applyNumberFormat="1" applyFont="1" applyFill="1" applyBorder="1" applyAlignment="1">
      <alignment vertical="top"/>
    </xf>
    <xf numFmtId="49" fontId="2" fillId="6" borderId="34" xfId="0" applyNumberFormat="1" applyFont="1" applyFill="1" applyBorder="1" applyAlignment="1">
      <alignment horizontal="center" vertical="top"/>
    </xf>
    <xf numFmtId="0" fontId="18" fillId="6" borderId="35" xfId="0" applyFont="1" applyFill="1" applyBorder="1" applyAlignment="1">
      <alignment vertical="top" wrapText="1"/>
    </xf>
    <xf numFmtId="0" fontId="2" fillId="6" borderId="36" xfId="0" applyFont="1" applyFill="1" applyBorder="1" applyAlignment="1">
      <alignment horizontal="center" vertical="top"/>
    </xf>
    <xf numFmtId="4" fontId="2" fillId="6" borderId="37" xfId="0" applyNumberFormat="1" applyFont="1" applyFill="1" applyBorder="1" applyAlignment="1">
      <alignment horizontal="right" vertical="top"/>
    </xf>
    <xf numFmtId="4" fontId="2" fillId="6" borderId="38" xfId="0" applyNumberFormat="1" applyFont="1" applyFill="1" applyBorder="1" applyAlignment="1">
      <alignment horizontal="right" vertical="top"/>
    </xf>
    <xf numFmtId="4" fontId="2" fillId="6" borderId="39" xfId="0" applyNumberFormat="1" applyFont="1" applyFill="1" applyBorder="1" applyAlignment="1">
      <alignment horizontal="right" vertical="top"/>
    </xf>
    <xf numFmtId="4" fontId="12" fillId="6" borderId="40" xfId="0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164" fontId="2" fillId="0" borderId="41" xfId="0" applyNumberFormat="1" applyFont="1" applyBorder="1" applyAlignment="1">
      <alignment vertical="top"/>
    </xf>
    <xf numFmtId="49" fontId="3" fillId="0" borderId="42" xfId="0" applyNumberFormat="1" applyFont="1" applyBorder="1" applyAlignment="1">
      <alignment horizontal="center" vertical="top"/>
    </xf>
    <xf numFmtId="0" fontId="4" fillId="0" borderId="43" xfId="0" applyFont="1" applyBorder="1" applyAlignment="1">
      <alignment vertical="top" wrapText="1"/>
    </xf>
    <xf numFmtId="0" fontId="1" fillId="0" borderId="41" xfId="0" applyFont="1" applyBorder="1" applyAlignment="1">
      <alignment horizontal="center" vertical="top"/>
    </xf>
    <xf numFmtId="4" fontId="1" fillId="0" borderId="8" xfId="0" applyNumberFormat="1" applyFont="1" applyBorder="1" applyAlignment="1">
      <alignment horizontal="right" vertical="top"/>
    </xf>
    <xf numFmtId="4" fontId="1" fillId="0" borderId="10" xfId="0" applyNumberFormat="1" applyFont="1" applyBorder="1" applyAlignment="1">
      <alignment horizontal="right" vertical="top"/>
    </xf>
    <xf numFmtId="4" fontId="1" fillId="0" borderId="44" xfId="0" applyNumberFormat="1" applyFont="1" applyBorder="1" applyAlignment="1">
      <alignment horizontal="right" vertical="top"/>
    </xf>
    <xf numFmtId="4" fontId="12" fillId="0" borderId="45" xfId="0" applyNumberFormat="1" applyFont="1" applyBorder="1" applyAlignment="1">
      <alignment horizontal="right" vertical="top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164" fontId="2" fillId="0" borderId="46" xfId="0" applyNumberFormat="1" applyFont="1" applyBorder="1" applyAlignment="1">
      <alignment vertical="top"/>
    </xf>
    <xf numFmtId="49" fontId="3" fillId="0" borderId="47" xfId="0" applyNumberFormat="1" applyFont="1" applyBorder="1" applyAlignment="1">
      <alignment horizontal="center" vertical="top"/>
    </xf>
    <xf numFmtId="0" fontId="1" fillId="0" borderId="46" xfId="0" applyFont="1" applyBorder="1" applyAlignment="1">
      <alignment horizontal="center" vertical="top"/>
    </xf>
    <xf numFmtId="4" fontId="1" fillId="0" borderId="12" xfId="0" applyNumberFormat="1" applyFont="1" applyBorder="1" applyAlignment="1">
      <alignment horizontal="right" vertical="top"/>
    </xf>
    <xf numFmtId="4" fontId="1" fillId="0" borderId="9" xfId="0" applyNumberFormat="1" applyFont="1" applyBorder="1" applyAlignment="1">
      <alignment horizontal="right" vertical="top"/>
    </xf>
    <xf numFmtId="4" fontId="1" fillId="0" borderId="11" xfId="0" applyNumberFormat="1" applyFont="1" applyBorder="1" applyAlignment="1">
      <alignment horizontal="right" vertical="top"/>
    </xf>
    <xf numFmtId="4" fontId="12" fillId="0" borderId="48" xfId="0" applyNumberFormat="1" applyFont="1" applyBorder="1" applyAlignment="1">
      <alignment horizontal="right" vertical="top"/>
    </xf>
    <xf numFmtId="0" fontId="18" fillId="6" borderId="49" xfId="0" applyFont="1" applyFill="1" applyBorder="1" applyAlignment="1">
      <alignment vertical="top" wrapText="1"/>
    </xf>
    <xf numFmtId="0" fontId="2" fillId="6" borderId="33" xfId="0" applyFont="1" applyFill="1" applyBorder="1" applyAlignment="1">
      <alignment horizontal="center" vertical="top"/>
    </xf>
    <xf numFmtId="4" fontId="2" fillId="6" borderId="50" xfId="0" applyNumberFormat="1" applyFont="1" applyFill="1" applyBorder="1" applyAlignment="1">
      <alignment horizontal="right" vertical="top"/>
    </xf>
    <xf numFmtId="4" fontId="2" fillId="6" borderId="51" xfId="0" applyNumberFormat="1" applyFont="1" applyFill="1" applyBorder="1" applyAlignment="1">
      <alignment horizontal="right" vertical="top"/>
    </xf>
    <xf numFmtId="4" fontId="2" fillId="6" borderId="52" xfId="0" applyNumberFormat="1" applyFont="1" applyFill="1" applyBorder="1" applyAlignment="1">
      <alignment horizontal="right" vertical="top"/>
    </xf>
    <xf numFmtId="4" fontId="12" fillId="6" borderId="53" xfId="0" applyNumberFormat="1" applyFont="1" applyFill="1" applyBorder="1" applyAlignment="1">
      <alignment horizontal="right" vertical="top"/>
    </xf>
    <xf numFmtId="164" fontId="2" fillId="0" borderId="54" xfId="0" applyNumberFormat="1" applyFont="1" applyBorder="1" applyAlignment="1">
      <alignment vertical="top"/>
    </xf>
    <xf numFmtId="0" fontId="1" fillId="0" borderId="54" xfId="0" applyFont="1" applyBorder="1" applyAlignment="1">
      <alignment horizontal="center" vertical="top"/>
    </xf>
    <xf numFmtId="4" fontId="1" fillId="0" borderId="55" xfId="0" applyNumberFormat="1" applyFont="1" applyBorder="1" applyAlignment="1">
      <alignment horizontal="right" vertical="top"/>
    </xf>
    <xf numFmtId="4" fontId="1" fillId="0" borderId="56" xfId="0" applyNumberFormat="1" applyFont="1" applyBorder="1" applyAlignment="1">
      <alignment horizontal="right" vertical="top"/>
    </xf>
    <xf numFmtId="4" fontId="1" fillId="0" borderId="57" xfId="0" applyNumberFormat="1" applyFont="1" applyBorder="1" applyAlignment="1">
      <alignment horizontal="right" vertical="top"/>
    </xf>
    <xf numFmtId="0" fontId="19" fillId="6" borderId="49" xfId="0" applyFont="1" applyFill="1" applyBorder="1" applyAlignment="1">
      <alignment vertical="top" wrapText="1"/>
    </xf>
    <xf numFmtId="49" fontId="3" fillId="0" borderId="58" xfId="0" applyNumberFormat="1" applyFont="1" applyBorder="1" applyAlignment="1">
      <alignment horizontal="center" vertical="top"/>
    </xf>
    <xf numFmtId="49" fontId="3" fillId="6" borderId="34" xfId="0" applyNumberFormat="1" applyFont="1" applyFill="1" applyBorder="1" applyAlignment="1">
      <alignment horizontal="center" vertical="top"/>
    </xf>
    <xf numFmtId="164" fontId="2" fillId="0" borderId="59" xfId="0" applyNumberFormat="1" applyFont="1" applyBorder="1" applyAlignment="1">
      <alignment vertical="top"/>
    </xf>
    <xf numFmtId="49" fontId="3" fillId="0" borderId="60" xfId="0" applyNumberFormat="1" applyFont="1" applyBorder="1" applyAlignment="1">
      <alignment horizontal="center" vertical="top"/>
    </xf>
    <xf numFmtId="0" fontId="1" fillId="0" borderId="59" xfId="0" applyFont="1" applyBorder="1" applyAlignment="1">
      <alignment horizontal="center" vertical="top"/>
    </xf>
    <xf numFmtId="4" fontId="1" fillId="0" borderId="7" xfId="0" applyNumberFormat="1" applyFont="1" applyBorder="1" applyAlignment="1">
      <alignment horizontal="right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2" fillId="0" borderId="63" xfId="0" applyNumberFormat="1" applyFont="1" applyBorder="1" applyAlignment="1">
      <alignment horizontal="right" vertical="top"/>
    </xf>
    <xf numFmtId="0" fontId="1" fillId="0" borderId="64" xfId="0" applyFont="1" applyBorder="1" applyAlignment="1">
      <alignment vertical="top" wrapText="1"/>
    </xf>
    <xf numFmtId="4" fontId="2" fillId="7" borderId="66" xfId="0" applyNumberFormat="1" applyFont="1" applyFill="1" applyBorder="1" applyAlignment="1">
      <alignment horizontal="right" vertical="center"/>
    </xf>
    <xf numFmtId="4" fontId="2" fillId="7" borderId="67" xfId="0" applyNumberFormat="1" applyFont="1" applyFill="1" applyBorder="1" applyAlignment="1">
      <alignment horizontal="right" vertical="center"/>
    </xf>
    <xf numFmtId="4" fontId="2" fillId="7" borderId="68" xfId="0" applyNumberFormat="1" applyFont="1" applyFill="1" applyBorder="1" applyAlignment="1">
      <alignment horizontal="right" vertical="center"/>
    </xf>
    <xf numFmtId="0" fontId="2" fillId="5" borderId="2" xfId="0" applyFont="1" applyFill="1" applyBorder="1" applyAlignment="1">
      <alignment vertical="center"/>
    </xf>
    <xf numFmtId="0" fontId="3" fillId="5" borderId="6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3" fillId="0" borderId="0" xfId="0" applyFont="1" applyAlignment="1">
      <alignment vertical="top"/>
    </xf>
    <xf numFmtId="0" fontId="1" fillId="0" borderId="43" xfId="0" applyFont="1" applyBorder="1" applyAlignment="1">
      <alignment vertical="top" wrapText="1"/>
    </xf>
    <xf numFmtId="0" fontId="4" fillId="0" borderId="69" xfId="0" applyFont="1" applyBorder="1" applyAlignment="1">
      <alignment vertical="top" wrapText="1"/>
    </xf>
    <xf numFmtId="4" fontId="12" fillId="7" borderId="30" xfId="0" applyNumberFormat="1" applyFont="1" applyFill="1" applyBorder="1" applyAlignment="1">
      <alignment horizontal="right" vertical="center"/>
    </xf>
    <xf numFmtId="0" fontId="19" fillId="6" borderId="35" xfId="0" applyFont="1" applyFill="1" applyBorder="1" applyAlignment="1">
      <alignment vertical="top" wrapText="1"/>
    </xf>
    <xf numFmtId="0" fontId="4" fillId="0" borderId="41" xfId="0" applyFont="1" applyBorder="1" applyAlignment="1">
      <alignment horizontal="center" vertical="top" wrapText="1"/>
    </xf>
    <xf numFmtId="4" fontId="1" fillId="0" borderId="8" xfId="0" applyNumberFormat="1" applyFont="1" applyBorder="1" applyAlignment="1">
      <alignment horizontal="right" vertical="top" wrapText="1"/>
    </xf>
    <xf numFmtId="4" fontId="1" fillId="0" borderId="10" xfId="0" applyNumberFormat="1" applyFont="1" applyBorder="1" applyAlignment="1">
      <alignment horizontal="right" vertical="top" wrapText="1"/>
    </xf>
    <xf numFmtId="4" fontId="1" fillId="0" borderId="44" xfId="0" applyNumberFormat="1" applyFont="1" applyBorder="1" applyAlignment="1">
      <alignment horizontal="right" vertical="top" wrapText="1"/>
    </xf>
    <xf numFmtId="0" fontId="1" fillId="0" borderId="43" xfId="0" applyFont="1" applyBorder="1" applyAlignment="1">
      <alignment horizontal="left" vertical="top" wrapText="1"/>
    </xf>
    <xf numFmtId="0" fontId="4" fillId="0" borderId="41" xfId="0" applyFont="1" applyBorder="1" applyAlignment="1">
      <alignment horizontal="center" vertical="top"/>
    </xf>
    <xf numFmtId="0" fontId="1" fillId="0" borderId="64" xfId="0" applyFont="1" applyBorder="1" applyAlignment="1">
      <alignment horizontal="left" vertical="top" wrapText="1"/>
    </xf>
    <xf numFmtId="0" fontId="4" fillId="0" borderId="46" xfId="0" applyFont="1" applyBorder="1" applyAlignment="1">
      <alignment horizontal="center" vertical="top"/>
    </xf>
    <xf numFmtId="164" fontId="18" fillId="7" borderId="2" xfId="0" applyNumberFormat="1" applyFont="1" applyFill="1" applyBorder="1" applyAlignment="1">
      <alignment vertical="center"/>
    </xf>
    <xf numFmtId="164" fontId="2" fillId="7" borderId="3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/>
    </xf>
    <xf numFmtId="4" fontId="2" fillId="7" borderId="74" xfId="0" applyNumberFormat="1" applyFont="1" applyFill="1" applyBorder="1" applyAlignment="1">
      <alignment horizontal="right" vertical="center"/>
    </xf>
    <xf numFmtId="0" fontId="1" fillId="5" borderId="77" xfId="0" applyFont="1" applyFill="1" applyBorder="1" applyAlignment="1">
      <alignment horizontal="center" vertical="center"/>
    </xf>
    <xf numFmtId="0" fontId="4" fillId="0" borderId="78" xfId="0" applyFont="1" applyBorder="1" applyAlignment="1">
      <alignment vertical="top" wrapText="1"/>
    </xf>
    <xf numFmtId="164" fontId="2" fillId="0" borderId="8" xfId="0" applyNumberFormat="1" applyFont="1" applyBorder="1" applyAlignment="1">
      <alignment vertical="top"/>
    </xf>
    <xf numFmtId="49" fontId="3" fillId="0" borderId="10" xfId="0" applyNumberFormat="1" applyFont="1" applyBorder="1" applyAlignment="1">
      <alignment horizontal="center" vertical="top"/>
    </xf>
    <xf numFmtId="0" fontId="2" fillId="5" borderId="76" xfId="0" applyFont="1" applyFill="1" applyBorder="1" applyAlignment="1">
      <alignment vertical="center"/>
    </xf>
    <xf numFmtId="0" fontId="3" fillId="5" borderId="80" xfId="0" applyFont="1" applyFill="1" applyBorder="1" applyAlignment="1">
      <alignment horizontal="center" vertical="center"/>
    </xf>
    <xf numFmtId="0" fontId="2" fillId="5" borderId="77" xfId="0" applyFont="1" applyFill="1" applyBorder="1" applyAlignment="1">
      <alignment vertical="center"/>
    </xf>
    <xf numFmtId="0" fontId="19" fillId="6" borderId="35" xfId="0" applyFont="1" applyFill="1" applyBorder="1" applyAlignment="1">
      <alignment horizontal="left" vertical="top" wrapText="1"/>
    </xf>
    <xf numFmtId="0" fontId="19" fillId="6" borderId="49" xfId="0" applyFont="1" applyFill="1" applyBorder="1" applyAlignment="1">
      <alignment horizontal="left" vertical="top" wrapText="1"/>
    </xf>
    <xf numFmtId="0" fontId="4" fillId="0" borderId="81" xfId="0" applyFont="1" applyBorder="1" applyAlignment="1">
      <alignment vertical="top" wrapText="1"/>
    </xf>
    <xf numFmtId="0" fontId="3" fillId="5" borderId="77" xfId="0" applyFont="1" applyFill="1" applyBorder="1" applyAlignment="1">
      <alignment vertical="center"/>
    </xf>
    <xf numFmtId="0" fontId="1" fillId="0" borderId="78" xfId="0" applyFont="1" applyBorder="1" applyAlignment="1">
      <alignment vertical="top" wrapText="1"/>
    </xf>
    <xf numFmtId="164" fontId="2" fillId="0" borderId="82" xfId="0" applyNumberFormat="1" applyFont="1" applyBorder="1" applyAlignment="1">
      <alignment vertical="top"/>
    </xf>
    <xf numFmtId="166" fontId="3" fillId="0" borderId="34" xfId="0" applyNumberFormat="1" applyFont="1" applyBorder="1" applyAlignment="1">
      <alignment horizontal="center" vertical="top"/>
    </xf>
    <xf numFmtId="0" fontId="1" fillId="0" borderId="34" xfId="0" applyFont="1" applyBorder="1" applyAlignment="1">
      <alignment horizontal="center" vertical="top"/>
    </xf>
    <xf numFmtId="4" fontId="1" fillId="0" borderId="84" xfId="0" applyNumberFormat="1" applyFont="1" applyBorder="1" applyAlignment="1">
      <alignment horizontal="right" vertical="top"/>
    </xf>
    <xf numFmtId="4" fontId="1" fillId="0" borderId="51" xfId="0" applyNumberFormat="1" applyFont="1" applyBorder="1" applyAlignment="1">
      <alignment horizontal="right" vertical="top"/>
    </xf>
    <xf numFmtId="4" fontId="1" fillId="0" borderId="52" xfId="0" applyNumberFormat="1" applyFont="1" applyBorder="1" applyAlignment="1">
      <alignment horizontal="right" vertical="top"/>
    </xf>
    <xf numFmtId="4" fontId="1" fillId="0" borderId="50" xfId="0" applyNumberFormat="1" applyFont="1" applyBorder="1" applyAlignment="1">
      <alignment horizontal="right" vertical="top"/>
    </xf>
    <xf numFmtId="4" fontId="12" fillId="0" borderId="84" xfId="0" applyNumberFormat="1" applyFont="1" applyBorder="1" applyAlignment="1">
      <alignment horizontal="right" vertical="top"/>
    </xf>
    <xf numFmtId="166" fontId="3" fillId="0" borderId="42" xfId="0" applyNumberFormat="1" applyFont="1" applyBorder="1" applyAlignment="1">
      <alignment horizontal="center" vertical="top"/>
    </xf>
    <xf numFmtId="0" fontId="1" fillId="0" borderId="42" xfId="0" applyFont="1" applyBorder="1" applyAlignment="1">
      <alignment horizontal="center" vertical="top"/>
    </xf>
    <xf numFmtId="4" fontId="1" fillId="0" borderId="45" xfId="0" applyNumberFormat="1" applyFont="1" applyBorder="1" applyAlignment="1">
      <alignment horizontal="right" vertical="top"/>
    </xf>
    <xf numFmtId="0" fontId="1" fillId="0" borderId="47" xfId="0" applyFont="1" applyBorder="1" applyAlignment="1">
      <alignment horizontal="center" vertical="top"/>
    </xf>
    <xf numFmtId="4" fontId="1" fillId="0" borderId="48" xfId="0" applyNumberFormat="1" applyFont="1" applyBorder="1" applyAlignment="1">
      <alignment horizontal="right" vertical="top"/>
    </xf>
    <xf numFmtId="0" fontId="1" fillId="0" borderId="13" xfId="0" applyFont="1" applyBorder="1" applyAlignment="1">
      <alignment vertical="top" wrapText="1"/>
    </xf>
    <xf numFmtId="4" fontId="1" fillId="0" borderId="63" xfId="0" applyNumberFormat="1" applyFont="1" applyBorder="1" applyAlignment="1">
      <alignment horizontal="right" vertical="top"/>
    </xf>
    <xf numFmtId="166" fontId="3" fillId="0" borderId="47" xfId="0" applyNumberFormat="1" applyFont="1" applyBorder="1" applyAlignment="1">
      <alignment horizontal="center" vertical="top"/>
    </xf>
    <xf numFmtId="166" fontId="3" fillId="0" borderId="58" xfId="0" applyNumberFormat="1" applyFont="1" applyBorder="1" applyAlignment="1">
      <alignment horizontal="center" vertical="top"/>
    </xf>
    <xf numFmtId="0" fontId="1" fillId="0" borderId="58" xfId="0" applyFont="1" applyBorder="1" applyAlignment="1">
      <alignment horizontal="center" vertical="top"/>
    </xf>
    <xf numFmtId="164" fontId="2" fillId="0" borderId="42" xfId="0" applyNumberFormat="1" applyFont="1" applyBorder="1" applyAlignment="1">
      <alignment vertical="top"/>
    </xf>
    <xf numFmtId="164" fontId="2" fillId="0" borderId="47" xfId="0" applyNumberFormat="1" applyFont="1" applyBorder="1" applyAlignment="1">
      <alignment vertical="top"/>
    </xf>
    <xf numFmtId="166" fontId="3" fillId="0" borderId="60" xfId="0" applyNumberFormat="1" applyFont="1" applyBorder="1" applyAlignment="1">
      <alignment horizontal="center" vertical="top"/>
    </xf>
    <xf numFmtId="164" fontId="2" fillId="0" borderId="12" xfId="0" applyNumberFormat="1" applyFont="1" applyBorder="1" applyAlignment="1">
      <alignment vertical="top"/>
    </xf>
    <xf numFmtId="49" fontId="3" fillId="0" borderId="9" xfId="0" applyNumberFormat="1" applyFont="1" applyBorder="1" applyAlignment="1">
      <alignment horizontal="center" vertical="top"/>
    </xf>
    <xf numFmtId="164" fontId="18" fillId="7" borderId="29" xfId="0" applyNumberFormat="1" applyFont="1" applyFill="1" applyBorder="1" applyAlignment="1">
      <alignment vertical="center"/>
    </xf>
    <xf numFmtId="0" fontId="2" fillId="7" borderId="31" xfId="0" applyFont="1" applyFill="1" applyBorder="1" applyAlignment="1">
      <alignment vertical="center" wrapText="1"/>
    </xf>
    <xf numFmtId="0" fontId="2" fillId="7" borderId="30" xfId="0" applyFont="1" applyFill="1" applyBorder="1" applyAlignment="1">
      <alignment horizontal="center" vertical="center"/>
    </xf>
    <xf numFmtId="4" fontId="2" fillId="7" borderId="6" xfId="0" applyNumberFormat="1" applyFont="1" applyFill="1" applyBorder="1" applyAlignment="1">
      <alignment horizontal="right" vertical="center"/>
    </xf>
    <xf numFmtId="4" fontId="12" fillId="7" borderId="4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4" fontId="2" fillId="2" borderId="9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right" vertical="center"/>
    </xf>
    <xf numFmtId="4" fontId="12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13" xfId="0" applyNumberFormat="1" applyFont="1" applyBorder="1" applyAlignment="1">
      <alignment horizontal="righ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" fontId="14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/>
    <xf numFmtId="4" fontId="24" fillId="0" borderId="0" xfId="0" applyNumberFormat="1" applyFont="1" applyAlignment="1">
      <alignment horizontal="right"/>
    </xf>
    <xf numFmtId="0" fontId="0" fillId="0" borderId="0" xfId="0" applyFont="1" applyAlignment="1"/>
    <xf numFmtId="0" fontId="26" fillId="0" borderId="13" xfId="0" applyFont="1" applyBorder="1" applyAlignment="1">
      <alignment vertical="top" wrapText="1"/>
    </xf>
    <xf numFmtId="0" fontId="26" fillId="0" borderId="64" xfId="0" applyFont="1" applyBorder="1" applyAlignment="1">
      <alignment vertical="top" wrapText="1"/>
    </xf>
    <xf numFmtId="0" fontId="26" fillId="0" borderId="83" xfId="0" applyFont="1" applyBorder="1" applyAlignment="1">
      <alignment vertical="top" wrapText="1"/>
    </xf>
    <xf numFmtId="0" fontId="26" fillId="0" borderId="43" xfId="0" applyFont="1" applyBorder="1" applyAlignment="1">
      <alignment vertical="top" wrapText="1"/>
    </xf>
    <xf numFmtId="0" fontId="27" fillId="5" borderId="3" xfId="0" applyFont="1" applyFill="1" applyBorder="1" applyAlignment="1">
      <alignment vertical="center"/>
    </xf>
    <xf numFmtId="0" fontId="25" fillId="6" borderId="35" xfId="0" applyFont="1" applyFill="1" applyBorder="1" applyAlignment="1">
      <alignment vertical="top" wrapText="1"/>
    </xf>
    <xf numFmtId="0" fontId="28" fillId="5" borderId="3" xfId="0" applyFont="1" applyFill="1" applyBorder="1" applyAlignment="1">
      <alignment vertical="center"/>
    </xf>
    <xf numFmtId="164" fontId="2" fillId="6" borderId="82" xfId="0" applyNumberFormat="1" applyFont="1" applyFill="1" applyBorder="1" applyAlignment="1">
      <alignment vertical="top"/>
    </xf>
    <xf numFmtId="49" fontId="3" fillId="6" borderId="102" xfId="0" applyNumberFormat="1" applyFont="1" applyFill="1" applyBorder="1" applyAlignment="1">
      <alignment horizontal="center" vertical="top"/>
    </xf>
    <xf numFmtId="49" fontId="3" fillId="0" borderId="103" xfId="0" applyNumberFormat="1" applyFont="1" applyBorder="1" applyAlignment="1">
      <alignment horizontal="center" vertical="top"/>
    </xf>
    <xf numFmtId="49" fontId="3" fillId="0" borderId="104" xfId="0" applyNumberFormat="1" applyFont="1" applyBorder="1" applyAlignment="1">
      <alignment horizontal="center" vertical="top"/>
    </xf>
    <xf numFmtId="0" fontId="2" fillId="6" borderId="100" xfId="0" applyFont="1" applyFill="1" applyBorder="1" applyAlignment="1">
      <alignment horizontal="center" vertical="top"/>
    </xf>
    <xf numFmtId="0" fontId="4" fillId="0" borderId="43" xfId="0" applyFont="1" applyBorder="1" applyAlignment="1">
      <alignment horizontal="center" vertical="top"/>
    </xf>
    <xf numFmtId="0" fontId="18" fillId="6" borderId="102" xfId="0" applyFont="1" applyFill="1" applyBorder="1" applyAlignment="1">
      <alignment vertical="top" wrapText="1"/>
    </xf>
    <xf numFmtId="0" fontId="1" fillId="0" borderId="103" xfId="0" applyFont="1" applyBorder="1" applyAlignment="1">
      <alignment vertical="top" wrapText="1"/>
    </xf>
    <xf numFmtId="0" fontId="1" fillId="0" borderId="82" xfId="0" applyFont="1" applyBorder="1" applyAlignment="1">
      <alignment vertical="top" wrapText="1"/>
    </xf>
    <xf numFmtId="0" fontId="1" fillId="5" borderId="87" xfId="0" applyFont="1" applyFill="1" applyBorder="1" applyAlignment="1">
      <alignment horizontal="center" vertical="center"/>
    </xf>
    <xf numFmtId="0" fontId="2" fillId="7" borderId="94" xfId="0" applyFont="1" applyFill="1" applyBorder="1" applyAlignment="1">
      <alignment horizontal="center" vertical="center"/>
    </xf>
    <xf numFmtId="0" fontId="1" fillId="0" borderId="102" xfId="0" applyFont="1" applyBorder="1" applyAlignment="1">
      <alignment horizontal="center" vertical="top"/>
    </xf>
    <xf numFmtId="0" fontId="1" fillId="0" borderId="103" xfId="0" applyFont="1" applyBorder="1" applyAlignment="1">
      <alignment horizontal="center" vertical="top"/>
    </xf>
    <xf numFmtId="0" fontId="1" fillId="0" borderId="105" xfId="0" applyFont="1" applyBorder="1" applyAlignment="1">
      <alignment horizontal="center" vertical="top"/>
    </xf>
    <xf numFmtId="0" fontId="1" fillId="0" borderId="104" xfId="0" applyFont="1" applyBorder="1" applyAlignment="1">
      <alignment horizontal="center" vertical="top"/>
    </xf>
    <xf numFmtId="0" fontId="4" fillId="0" borderId="64" xfId="0" applyFont="1" applyBorder="1" applyAlignment="1">
      <alignment vertical="top" wrapText="1"/>
    </xf>
    <xf numFmtId="0" fontId="2" fillId="5" borderId="95" xfId="0" applyFont="1" applyFill="1" applyBorder="1" applyAlignment="1">
      <alignment vertical="center"/>
    </xf>
    <xf numFmtId="0" fontId="2" fillId="5" borderId="101" xfId="0" applyFont="1" applyFill="1" applyBorder="1" applyAlignment="1">
      <alignment vertical="center"/>
    </xf>
    <xf numFmtId="0" fontId="1" fillId="5" borderId="101" xfId="0" applyFont="1" applyFill="1" applyBorder="1" applyAlignment="1">
      <alignment horizontal="center" vertical="center"/>
    </xf>
    <xf numFmtId="164" fontId="2" fillId="7" borderId="0" xfId="0" applyNumberFormat="1" applyFont="1" applyFill="1" applyBorder="1" applyAlignment="1">
      <alignment horizontal="center" vertical="center"/>
    </xf>
    <xf numFmtId="164" fontId="18" fillId="7" borderId="106" xfId="0" applyNumberFormat="1" applyFont="1" applyFill="1" applyBorder="1" applyAlignment="1">
      <alignment vertical="center"/>
    </xf>
    <xf numFmtId="164" fontId="2" fillId="7" borderId="107" xfId="0" applyNumberFormat="1" applyFont="1" applyFill="1" applyBorder="1" applyAlignment="1">
      <alignment horizontal="center" vertical="center"/>
    </xf>
    <xf numFmtId="0" fontId="2" fillId="7" borderId="107" xfId="0" applyFont="1" applyFill="1" applyBorder="1" applyAlignment="1">
      <alignment vertical="center" wrapText="1"/>
    </xf>
    <xf numFmtId="0" fontId="2" fillId="7" borderId="108" xfId="0" applyFont="1" applyFill="1" applyBorder="1" applyAlignment="1">
      <alignment horizontal="center" vertical="center"/>
    </xf>
    <xf numFmtId="4" fontId="2" fillId="7" borderId="109" xfId="0" applyNumberFormat="1" applyFont="1" applyFill="1" applyBorder="1" applyAlignment="1">
      <alignment horizontal="right" vertical="center"/>
    </xf>
    <xf numFmtId="164" fontId="25" fillId="7" borderId="106" xfId="0" applyNumberFormat="1" applyFont="1" applyFill="1" applyBorder="1" applyAlignment="1">
      <alignment vertical="center"/>
    </xf>
    <xf numFmtId="49" fontId="3" fillId="0" borderId="105" xfId="0" applyNumberFormat="1" applyFont="1" applyBorder="1" applyAlignment="1">
      <alignment horizontal="center" vertical="top"/>
    </xf>
    <xf numFmtId="0" fontId="1" fillId="0" borderId="105" xfId="0" applyFont="1" applyBorder="1" applyAlignment="1">
      <alignment vertical="top" wrapText="1"/>
    </xf>
    <xf numFmtId="0" fontId="4" fillId="0" borderId="90" xfId="0" applyFont="1" applyBorder="1" applyAlignment="1">
      <alignment vertical="top" wrapText="1"/>
    </xf>
    <xf numFmtId="164" fontId="2" fillId="6" borderId="99" xfId="0" applyNumberFormat="1" applyFont="1" applyFill="1" applyBorder="1" applyAlignment="1">
      <alignment vertical="top"/>
    </xf>
    <xf numFmtId="0" fontId="19" fillId="6" borderId="91" xfId="0" applyFont="1" applyFill="1" applyBorder="1" applyAlignment="1">
      <alignment horizontal="left" vertical="top" wrapText="1"/>
    </xf>
    <xf numFmtId="0" fontId="1" fillId="0" borderId="63" xfId="0" applyFont="1" applyBorder="1" applyAlignment="1">
      <alignment vertical="top" wrapText="1"/>
    </xf>
    <xf numFmtId="0" fontId="1" fillId="0" borderId="45" xfId="0" applyFont="1" applyBorder="1" applyAlignment="1">
      <alignment vertical="top" wrapText="1"/>
    </xf>
    <xf numFmtId="0" fontId="19" fillId="6" borderId="100" xfId="0" applyFont="1" applyFill="1" applyBorder="1" applyAlignment="1">
      <alignment horizontal="left" vertical="top" wrapText="1"/>
    </xf>
    <xf numFmtId="0" fontId="18" fillId="6" borderId="100" xfId="0" applyFont="1" applyFill="1" applyBorder="1" applyAlignment="1">
      <alignment horizontal="left" vertical="top" wrapText="1"/>
    </xf>
    <xf numFmtId="0" fontId="3" fillId="5" borderId="14" xfId="0" applyFont="1" applyFill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top"/>
    </xf>
    <xf numFmtId="49" fontId="3" fillId="6" borderId="111" xfId="0" applyNumberFormat="1" applyFont="1" applyFill="1" applyBorder="1" applyAlignment="1">
      <alignment horizontal="center" vertical="top"/>
    </xf>
    <xf numFmtId="49" fontId="3" fillId="6" borderId="112" xfId="0" applyNumberFormat="1" applyFont="1" applyFill="1" applyBorder="1" applyAlignment="1">
      <alignment horizontal="center" vertical="top"/>
    </xf>
    <xf numFmtId="0" fontId="29" fillId="0" borderId="41" xfId="0" applyFont="1" applyBorder="1" applyAlignment="1">
      <alignment horizontal="center" vertical="top"/>
    </xf>
    <xf numFmtId="4" fontId="28" fillId="3" borderId="30" xfId="0" applyNumberFormat="1" applyFont="1" applyFill="1" applyBorder="1" applyAlignment="1">
      <alignment horizontal="center" vertical="center" wrapText="1"/>
    </xf>
    <xf numFmtId="0" fontId="29" fillId="0" borderId="81" xfId="0" applyFont="1" applyBorder="1" applyAlignment="1">
      <alignment vertical="top" wrapText="1"/>
    </xf>
    <xf numFmtId="0" fontId="30" fillId="0" borderId="44" xfId="0" applyFont="1" applyBorder="1" applyAlignment="1">
      <alignment vertical="top" wrapText="1"/>
    </xf>
    <xf numFmtId="0" fontId="30" fillId="0" borderId="0" xfId="0" applyFont="1" applyAlignment="1">
      <alignment wrapText="1"/>
    </xf>
    <xf numFmtId="0" fontId="30" fillId="0" borderId="0" xfId="0" applyFont="1" applyAlignment="1">
      <alignment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vertical="center" wrapText="1"/>
    </xf>
    <xf numFmtId="0" fontId="30" fillId="5" borderId="4" xfId="0" applyFont="1" applyFill="1" applyBorder="1" applyAlignment="1">
      <alignment vertical="center"/>
    </xf>
    <xf numFmtId="0" fontId="31" fillId="6" borderId="39" xfId="0" applyFont="1" applyFill="1" applyBorder="1" applyAlignment="1">
      <alignment vertical="top" wrapText="1"/>
    </xf>
    <xf numFmtId="0" fontId="30" fillId="0" borderId="11" xfId="0" applyFont="1" applyBorder="1" applyAlignment="1">
      <alignment vertical="top" wrapText="1"/>
    </xf>
    <xf numFmtId="0" fontId="31" fillId="6" borderId="52" xfId="0" applyFont="1" applyFill="1" applyBorder="1" applyAlignment="1">
      <alignment vertical="top" wrapText="1"/>
    </xf>
    <xf numFmtId="0" fontId="30" fillId="0" borderId="57" xfId="0" applyFont="1" applyBorder="1" applyAlignment="1">
      <alignment vertical="top" wrapText="1"/>
    </xf>
    <xf numFmtId="0" fontId="30" fillId="0" borderId="62" xfId="0" applyFont="1" applyBorder="1" applyAlignment="1">
      <alignment vertical="top" wrapText="1"/>
    </xf>
    <xf numFmtId="0" fontId="31" fillId="7" borderId="1" xfId="0" applyFont="1" applyFill="1" applyBorder="1" applyAlignment="1">
      <alignment vertical="center" wrapText="1"/>
    </xf>
    <xf numFmtId="0" fontId="30" fillId="0" borderId="89" xfId="0" applyFont="1" applyBorder="1" applyAlignment="1">
      <alignment vertical="top" wrapText="1"/>
    </xf>
    <xf numFmtId="0" fontId="30" fillId="0" borderId="70" xfId="0" applyFont="1" applyBorder="1" applyAlignment="1">
      <alignment vertical="top" wrapText="1"/>
    </xf>
    <xf numFmtId="0" fontId="31" fillId="6" borderId="91" xfId="0" applyFont="1" applyFill="1" applyBorder="1" applyAlignment="1">
      <alignment vertical="top" wrapText="1"/>
    </xf>
    <xf numFmtId="0" fontId="31" fillId="7" borderId="65" xfId="0" applyFont="1" applyFill="1" applyBorder="1" applyAlignment="1">
      <alignment vertical="center" wrapText="1"/>
    </xf>
    <xf numFmtId="0" fontId="31" fillId="2" borderId="75" xfId="0" applyFont="1" applyFill="1" applyBorder="1" applyAlignment="1">
      <alignment vertical="center" wrapText="1"/>
    </xf>
    <xf numFmtId="0" fontId="31" fillId="2" borderId="65" xfId="0" applyFont="1" applyFill="1" applyBorder="1" applyAlignment="1">
      <alignment vertical="center" wrapText="1"/>
    </xf>
    <xf numFmtId="0" fontId="33" fillId="0" borderId="0" xfId="0" applyFont="1" applyAlignment="1">
      <alignment wrapText="1"/>
    </xf>
    <xf numFmtId="0" fontId="32" fillId="0" borderId="0" xfId="0" applyFont="1" applyAlignment="1"/>
    <xf numFmtId="0" fontId="26" fillId="0" borderId="41" xfId="0" applyFont="1" applyBorder="1" applyAlignment="1">
      <alignment horizontal="center" vertical="top"/>
    </xf>
    <xf numFmtId="0" fontId="26" fillId="0" borderId="46" xfId="0" applyFont="1" applyBorder="1" applyAlignment="1">
      <alignment horizontal="center" vertical="top"/>
    </xf>
    <xf numFmtId="4" fontId="2" fillId="8" borderId="87" xfId="0" applyNumberFormat="1" applyFont="1" applyFill="1" applyBorder="1" applyAlignment="1">
      <alignment horizontal="right" vertical="center"/>
    </xf>
    <xf numFmtId="0" fontId="4" fillId="0" borderId="99" xfId="0" applyFont="1" applyBorder="1" applyAlignment="1">
      <alignment horizontal="center" vertical="top"/>
    </xf>
    <xf numFmtId="4" fontId="2" fillId="6" borderId="84" xfId="0" applyNumberFormat="1" applyFont="1" applyFill="1" applyBorder="1" applyAlignment="1">
      <alignment horizontal="right" vertical="top"/>
    </xf>
    <xf numFmtId="0" fontId="2" fillId="6" borderId="113" xfId="0" applyFont="1" applyFill="1" applyBorder="1" applyAlignment="1">
      <alignment horizontal="center" vertical="top"/>
    </xf>
    <xf numFmtId="4" fontId="1" fillId="0" borderId="56" xfId="0" applyNumberFormat="1" applyFont="1" applyFill="1" applyBorder="1" applyAlignment="1">
      <alignment horizontal="right" vertical="top"/>
    </xf>
    <xf numFmtId="4" fontId="1" fillId="0" borderId="12" xfId="0" applyNumberFormat="1" applyFont="1" applyFill="1" applyBorder="1" applyAlignment="1">
      <alignment horizontal="right" vertical="top"/>
    </xf>
    <xf numFmtId="0" fontId="0" fillId="0" borderId="0" xfId="0" applyFont="1" applyAlignment="1"/>
    <xf numFmtId="165" fontId="2" fillId="3" borderId="96" xfId="0" applyNumberFormat="1" applyFont="1" applyFill="1" applyBorder="1" applyAlignment="1">
      <alignment horizontal="center" vertic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4" fontId="12" fillId="0" borderId="40" xfId="0" applyNumberFormat="1" applyFont="1" applyFill="1" applyBorder="1" applyAlignment="1">
      <alignment horizontal="right" vertical="top"/>
    </xf>
    <xf numFmtId="0" fontId="0" fillId="0" borderId="0" xfId="0" applyFont="1" applyAlignment="1"/>
    <xf numFmtId="10" fontId="12" fillId="6" borderId="40" xfId="0" applyNumberFormat="1" applyFont="1" applyFill="1" applyBorder="1" applyAlignment="1">
      <alignment horizontal="right" vertical="top"/>
    </xf>
    <xf numFmtId="4" fontId="12" fillId="7" borderId="87" xfId="0" applyNumberFormat="1" applyFont="1" applyFill="1" applyBorder="1" applyAlignment="1">
      <alignment horizontal="right" vertical="center"/>
    </xf>
    <xf numFmtId="4" fontId="12" fillId="0" borderId="98" xfId="0" applyNumberFormat="1" applyFont="1" applyFill="1" applyBorder="1" applyAlignment="1">
      <alignment horizontal="right" vertical="top"/>
    </xf>
    <xf numFmtId="4" fontId="34" fillId="9" borderId="113" xfId="0" applyNumberFormat="1" applyFont="1" applyFill="1" applyBorder="1" applyAlignment="1">
      <alignment horizontal="right" vertical="top"/>
    </xf>
    <xf numFmtId="4" fontId="12" fillId="10" borderId="40" xfId="0" applyNumberFormat="1" applyFont="1" applyFill="1" applyBorder="1" applyAlignment="1">
      <alignment horizontal="right" vertical="top"/>
    </xf>
    <xf numFmtId="10" fontId="12" fillId="11" borderId="40" xfId="0" applyNumberFormat="1" applyFont="1" applyFill="1" applyBorder="1" applyAlignment="1">
      <alignment horizontal="right" vertical="top"/>
    </xf>
    <xf numFmtId="10" fontId="12" fillId="0" borderId="40" xfId="0" applyNumberFormat="1" applyFont="1" applyFill="1" applyBorder="1" applyAlignment="1">
      <alignment horizontal="right" vertical="top"/>
    </xf>
    <xf numFmtId="0" fontId="35" fillId="0" borderId="0" xfId="0" applyFont="1"/>
    <xf numFmtId="10" fontId="35" fillId="0" borderId="0" xfId="0" applyNumberFormat="1" applyFont="1"/>
    <xf numFmtId="4" fontId="35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37" fillId="0" borderId="0" xfId="0" applyNumberFormat="1" applyFont="1"/>
    <xf numFmtId="4" fontId="37" fillId="0" borderId="0" xfId="0" applyNumberFormat="1" applyFont="1"/>
    <xf numFmtId="0" fontId="38" fillId="0" borderId="0" xfId="0" applyFont="1" applyAlignment="1">
      <alignment horizontal="center" vertical="center" wrapText="1"/>
    </xf>
    <xf numFmtId="14" fontId="0" fillId="0" borderId="0" xfId="0" applyNumberFormat="1" applyFont="1" applyAlignment="1"/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2" fontId="37" fillId="0" borderId="0" xfId="0" applyNumberFormat="1" applyFont="1" applyAlignment="1">
      <alignment horizontal="center" vertical="center"/>
    </xf>
    <xf numFmtId="0" fontId="40" fillId="0" borderId="0" xfId="0" applyFont="1"/>
    <xf numFmtId="0" fontId="40" fillId="0" borderId="35" xfId="0" applyFont="1" applyBorder="1"/>
    <xf numFmtId="10" fontId="40" fillId="0" borderId="0" xfId="0" applyNumberFormat="1" applyFont="1"/>
    <xf numFmtId="0" fontId="37" fillId="0" borderId="0" xfId="0" applyFont="1" applyAlignment="1">
      <alignment horizontal="right"/>
    </xf>
    <xf numFmtId="0" fontId="37" fillId="0" borderId="0" xfId="0" applyFont="1"/>
    <xf numFmtId="4" fontId="2" fillId="3" borderId="30" xfId="0" applyNumberFormat="1" applyFont="1" applyFill="1" applyBorder="1" applyAlignment="1">
      <alignment horizontal="center" vertical="center" wrapText="1"/>
    </xf>
    <xf numFmtId="10" fontId="37" fillId="0" borderId="114" xfId="0" applyNumberFormat="1" applyFont="1" applyBorder="1" applyAlignment="1">
      <alignment horizontal="center" vertical="center"/>
    </xf>
    <xf numFmtId="4" fontId="37" fillId="0" borderId="114" xfId="0" applyNumberFormat="1" applyFont="1" applyBorder="1" applyAlignment="1">
      <alignment horizontal="center" vertical="center"/>
    </xf>
    <xf numFmtId="10" fontId="37" fillId="0" borderId="115" xfId="0" applyNumberFormat="1" applyFont="1" applyBorder="1" applyAlignment="1">
      <alignment horizontal="center" vertical="center"/>
    </xf>
    <xf numFmtId="4" fontId="37" fillId="0" borderId="116" xfId="0" applyNumberFormat="1" applyFont="1" applyBorder="1" applyAlignment="1">
      <alignment horizontal="center" vertical="center"/>
    </xf>
    <xf numFmtId="4" fontId="37" fillId="0" borderId="117" xfId="0" applyNumberFormat="1" applyFont="1" applyBorder="1" applyAlignment="1">
      <alignment horizontal="center" vertical="center"/>
    </xf>
    <xf numFmtId="4" fontId="37" fillId="0" borderId="118" xfId="0" applyNumberFormat="1" applyFont="1" applyBorder="1" applyAlignment="1">
      <alignment horizontal="center" vertical="center"/>
    </xf>
    <xf numFmtId="10" fontId="37" fillId="0" borderId="118" xfId="0" applyNumberFormat="1" applyFont="1" applyBorder="1" applyAlignment="1">
      <alignment horizontal="center" vertical="center"/>
    </xf>
    <xf numFmtId="10" fontId="37" fillId="0" borderId="117" xfId="0" applyNumberFormat="1" applyFont="1" applyBorder="1" applyAlignment="1">
      <alignment horizontal="center" vertical="center"/>
    </xf>
    <xf numFmtId="10" fontId="41" fillId="0" borderId="117" xfId="0" applyNumberFormat="1" applyFont="1" applyBorder="1" applyAlignment="1">
      <alignment horizontal="center" vertical="center"/>
    </xf>
    <xf numFmtId="4" fontId="38" fillId="0" borderId="119" xfId="0" applyNumberFormat="1" applyFont="1" applyBorder="1" applyAlignment="1">
      <alignment horizontal="center" vertical="center"/>
    </xf>
    <xf numFmtId="0" fontId="37" fillId="0" borderId="111" xfId="0" applyFont="1" applyBorder="1" applyAlignment="1">
      <alignment horizontal="center" vertical="center" wrapText="1"/>
    </xf>
    <xf numFmtId="0" fontId="37" fillId="0" borderId="103" xfId="0" applyFont="1" applyBorder="1" applyAlignment="1">
      <alignment horizontal="center" vertical="center" wrapText="1"/>
    </xf>
    <xf numFmtId="0" fontId="37" fillId="0" borderId="105" xfId="0" applyFont="1" applyBorder="1" applyAlignment="1">
      <alignment horizontal="center" vertical="center" wrapText="1"/>
    </xf>
    <xf numFmtId="0" fontId="37" fillId="0" borderId="113" xfId="0" applyFont="1" applyBorder="1" applyAlignment="1">
      <alignment horizontal="center" vertical="center" wrapText="1"/>
    </xf>
    <xf numFmtId="4" fontId="2" fillId="7" borderId="125" xfId="0" applyNumberFormat="1" applyFont="1" applyFill="1" applyBorder="1" applyAlignment="1">
      <alignment horizontal="right" vertical="center"/>
    </xf>
    <xf numFmtId="4" fontId="2" fillId="7" borderId="88" xfId="0" applyNumberFormat="1" applyFont="1" applyFill="1" applyBorder="1" applyAlignment="1">
      <alignment horizontal="right" vertical="center"/>
    </xf>
    <xf numFmtId="4" fontId="2" fillId="7" borderId="113" xfId="0" applyNumberFormat="1" applyFont="1" applyFill="1" applyBorder="1" applyAlignment="1">
      <alignment horizontal="right" vertical="center"/>
    </xf>
    <xf numFmtId="4" fontId="2" fillId="6" borderId="126" xfId="0" applyNumberFormat="1" applyFont="1" applyFill="1" applyBorder="1" applyAlignment="1">
      <alignment horizontal="right" vertical="top"/>
    </xf>
    <xf numFmtId="4" fontId="2" fillId="6" borderId="85" xfId="0" applyNumberFormat="1" applyFont="1" applyFill="1" applyBorder="1" applyAlignment="1">
      <alignment horizontal="right" vertical="top"/>
    </xf>
    <xf numFmtId="4" fontId="12" fillId="12" borderId="98" xfId="0" applyNumberFormat="1" applyFont="1" applyFill="1" applyBorder="1" applyAlignment="1">
      <alignment horizontal="right" vertical="top"/>
    </xf>
    <xf numFmtId="4" fontId="2" fillId="6" borderId="127" xfId="0" applyNumberFormat="1" applyFont="1" applyFill="1" applyBorder="1" applyAlignment="1">
      <alignment horizontal="right" vertical="top"/>
    </xf>
    <xf numFmtId="4" fontId="1" fillId="6" borderId="52" xfId="0" applyNumberFormat="1" applyFont="1" applyFill="1" applyBorder="1" applyAlignment="1">
      <alignment horizontal="right" vertical="top"/>
    </xf>
    <xf numFmtId="4" fontId="12" fillId="6" borderId="51" xfId="0" applyNumberFormat="1" applyFont="1" applyFill="1" applyBorder="1" applyAlignment="1">
      <alignment horizontal="right" vertical="top"/>
    </xf>
    <xf numFmtId="4" fontId="12" fillId="10" borderId="98" xfId="0" applyNumberFormat="1" applyFont="1" applyFill="1" applyBorder="1" applyAlignment="1">
      <alignment horizontal="right" vertical="top"/>
    </xf>
    <xf numFmtId="4" fontId="12" fillId="6" borderId="128" xfId="0" applyNumberFormat="1" applyFont="1" applyFill="1" applyBorder="1" applyAlignment="1">
      <alignment horizontal="right" vertical="top"/>
    </xf>
    <xf numFmtId="0" fontId="0" fillId="0" borderId="0" xfId="0" applyFont="1" applyAlignment="1"/>
    <xf numFmtId="4" fontId="37" fillId="0" borderId="129" xfId="0" applyNumberFormat="1" applyFont="1" applyBorder="1" applyAlignment="1">
      <alignment horizontal="center" vertical="center"/>
    </xf>
    <xf numFmtId="10" fontId="37" fillId="0" borderId="129" xfId="0" applyNumberFormat="1" applyFont="1" applyBorder="1" applyAlignment="1">
      <alignment horizontal="center" vertical="center"/>
    </xf>
    <xf numFmtId="49" fontId="37" fillId="0" borderId="113" xfId="0" applyNumberFormat="1" applyFont="1" applyBorder="1" applyAlignment="1">
      <alignment horizontal="center" vertical="center" wrapText="1"/>
    </xf>
    <xf numFmtId="49" fontId="37" fillId="0" borderId="118" xfId="0" applyNumberFormat="1" applyFont="1" applyBorder="1" applyAlignment="1">
      <alignment horizontal="center" vertical="center"/>
    </xf>
    <xf numFmtId="49" fontId="37" fillId="0" borderId="119" xfId="0" applyNumberFormat="1" applyFont="1" applyBorder="1" applyAlignment="1">
      <alignment horizontal="center" vertical="center"/>
    </xf>
    <xf numFmtId="49" fontId="37" fillId="0" borderId="132" xfId="0" applyNumberFormat="1" applyFont="1" applyBorder="1" applyAlignment="1">
      <alignment horizontal="center" vertical="center"/>
    </xf>
    <xf numFmtId="10" fontId="38" fillId="0" borderId="133" xfId="0" applyNumberFormat="1" applyFont="1" applyBorder="1" applyAlignment="1">
      <alignment horizontal="center" vertical="center"/>
    </xf>
    <xf numFmtId="4" fontId="38" fillId="0" borderId="134" xfId="0" applyNumberFormat="1" applyFont="1" applyBorder="1" applyAlignment="1">
      <alignment horizontal="center" vertical="center"/>
    </xf>
    <xf numFmtId="10" fontId="41" fillId="0" borderId="135" xfId="0" applyNumberFormat="1" applyFont="1" applyBorder="1" applyAlignment="1">
      <alignment horizontal="center" vertical="center"/>
    </xf>
    <xf numFmtId="4" fontId="38" fillId="0" borderId="136" xfId="0" applyNumberFormat="1" applyFont="1" applyBorder="1" applyAlignment="1">
      <alignment horizontal="center" vertical="center"/>
    </xf>
    <xf numFmtId="10" fontId="41" fillId="0" borderId="137" xfId="0" applyNumberFormat="1" applyFont="1" applyBorder="1" applyAlignment="1">
      <alignment horizontal="center" vertical="center"/>
    </xf>
    <xf numFmtId="4" fontId="38" fillId="0" borderId="138" xfId="0" applyNumberFormat="1" applyFont="1" applyBorder="1" applyAlignment="1">
      <alignment horizontal="center" vertical="center"/>
    </xf>
    <xf numFmtId="10" fontId="37" fillId="0" borderId="133" xfId="0" applyNumberFormat="1" applyFont="1" applyBorder="1" applyAlignment="1">
      <alignment horizontal="center" vertical="center"/>
    </xf>
    <xf numFmtId="4" fontId="37" fillId="0" borderId="134" xfId="0" applyNumberFormat="1" applyFont="1" applyBorder="1" applyAlignment="1">
      <alignment horizontal="center" vertical="center"/>
    </xf>
    <xf numFmtId="10" fontId="37" fillId="0" borderId="135" xfId="0" applyNumberFormat="1" applyFont="1" applyBorder="1" applyAlignment="1">
      <alignment horizontal="center" vertical="center"/>
    </xf>
    <xf numFmtId="4" fontId="37" fillId="0" borderId="136" xfId="0" applyNumberFormat="1" applyFont="1" applyBorder="1" applyAlignment="1">
      <alignment horizontal="center" vertical="center"/>
    </xf>
    <xf numFmtId="10" fontId="37" fillId="0" borderId="137" xfId="0" applyNumberFormat="1" applyFont="1" applyBorder="1" applyAlignment="1">
      <alignment horizontal="center" vertical="center"/>
    </xf>
    <xf numFmtId="4" fontId="37" fillId="0" borderId="138" xfId="0" applyNumberFormat="1" applyFont="1" applyBorder="1" applyAlignment="1">
      <alignment horizontal="center" vertical="center"/>
    </xf>
    <xf numFmtId="4" fontId="37" fillId="0" borderId="133" xfId="0" applyNumberFormat="1" applyFont="1" applyBorder="1" applyAlignment="1">
      <alignment horizontal="center" vertical="center"/>
    </xf>
    <xf numFmtId="4" fontId="37" fillId="0" borderId="135" xfId="0" applyNumberFormat="1" applyFont="1" applyBorder="1" applyAlignment="1">
      <alignment horizontal="center" vertical="center"/>
    </xf>
    <xf numFmtId="4" fontId="37" fillId="0" borderId="137" xfId="0" applyNumberFormat="1" applyFont="1" applyBorder="1" applyAlignment="1">
      <alignment horizontal="center" vertical="center"/>
    </xf>
    <xf numFmtId="4" fontId="37" fillId="0" borderId="142" xfId="0" applyNumberFormat="1" applyFont="1" applyBorder="1" applyAlignment="1">
      <alignment horizontal="center" vertical="center"/>
    </xf>
    <xf numFmtId="10" fontId="37" fillId="0" borderId="142" xfId="0" applyNumberFormat="1" applyFont="1" applyBorder="1" applyAlignment="1">
      <alignment horizontal="center" vertical="center"/>
    </xf>
    <xf numFmtId="4" fontId="42" fillId="0" borderId="136" xfId="0" applyNumberFormat="1" applyFont="1" applyBorder="1" applyAlignment="1">
      <alignment horizontal="center" vertical="center"/>
    </xf>
    <xf numFmtId="4" fontId="2" fillId="6" borderId="143" xfId="0" applyNumberFormat="1" applyFont="1" applyFill="1" applyBorder="1" applyAlignment="1">
      <alignment horizontal="right" vertical="top"/>
    </xf>
    <xf numFmtId="4" fontId="1" fillId="0" borderId="78" xfId="0" applyNumberFormat="1" applyFont="1" applyBorder="1" applyAlignment="1">
      <alignment horizontal="right" vertical="top"/>
    </xf>
    <xf numFmtId="4" fontId="1" fillId="0" borderId="81" xfId="0" applyNumberFormat="1" applyFont="1" applyBorder="1" applyAlignment="1">
      <alignment horizontal="right" vertical="top"/>
    </xf>
    <xf numFmtId="4" fontId="2" fillId="6" borderId="144" xfId="0" applyNumberFormat="1" applyFont="1" applyFill="1" applyBorder="1" applyAlignment="1">
      <alignment horizontal="right" vertical="top"/>
    </xf>
    <xf numFmtId="4" fontId="2" fillId="6" borderId="145" xfId="0" applyNumberFormat="1" applyFont="1" applyFill="1" applyBorder="1" applyAlignment="1">
      <alignment horizontal="right" vertical="top"/>
    </xf>
    <xf numFmtId="0" fontId="31" fillId="6" borderId="146" xfId="0" applyFont="1" applyFill="1" applyBorder="1" applyAlignment="1">
      <alignment vertical="top" wrapText="1"/>
    </xf>
    <xf numFmtId="4" fontId="12" fillId="0" borderId="140" xfId="0" applyNumberFormat="1" applyFont="1" applyBorder="1" applyAlignment="1">
      <alignment horizontal="right" vertical="top"/>
    </xf>
    <xf numFmtId="4" fontId="12" fillId="0" borderId="63" xfId="0" applyNumberFormat="1" applyFont="1" applyFill="1" applyBorder="1" applyAlignment="1">
      <alignment horizontal="right" vertical="top"/>
    </xf>
    <xf numFmtId="10" fontId="12" fillId="0" borderId="63" xfId="0" applyNumberFormat="1" applyFont="1" applyFill="1" applyBorder="1" applyAlignment="1">
      <alignment horizontal="right" vertical="top"/>
    </xf>
    <xf numFmtId="0" fontId="30" fillId="0" borderId="147" xfId="0" applyFont="1" applyBorder="1" applyAlignment="1">
      <alignment vertical="top" wrapText="1"/>
    </xf>
    <xf numFmtId="4" fontId="12" fillId="0" borderId="131" xfId="0" applyNumberFormat="1" applyFont="1" applyBorder="1" applyAlignment="1">
      <alignment horizontal="right" vertical="top"/>
    </xf>
    <xf numFmtId="4" fontId="12" fillId="0" borderId="148" xfId="0" applyNumberFormat="1" applyFont="1" applyFill="1" applyBorder="1" applyAlignment="1">
      <alignment horizontal="right" vertical="top"/>
    </xf>
    <xf numFmtId="10" fontId="12" fillId="0" borderId="148" xfId="0" applyNumberFormat="1" applyFont="1" applyFill="1" applyBorder="1" applyAlignment="1">
      <alignment horizontal="right" vertical="top"/>
    </xf>
    <xf numFmtId="0" fontId="30" fillId="0" borderId="121" xfId="0" applyFont="1" applyBorder="1" applyAlignment="1">
      <alignment vertical="top" wrapText="1"/>
    </xf>
    <xf numFmtId="10" fontId="12" fillId="0" borderId="98" xfId="0" applyNumberFormat="1" applyFont="1" applyFill="1" applyBorder="1" applyAlignment="1">
      <alignment horizontal="right" vertical="top"/>
    </xf>
    <xf numFmtId="4" fontId="12" fillId="5" borderId="0" xfId="0" applyNumberFormat="1" applyFont="1" applyFill="1" applyBorder="1" applyAlignment="1">
      <alignment horizontal="right" vertical="center"/>
    </xf>
    <xf numFmtId="0" fontId="30" fillId="5" borderId="96" xfId="0" applyFont="1" applyFill="1" applyBorder="1" applyAlignment="1">
      <alignment vertical="center"/>
    </xf>
    <xf numFmtId="4" fontId="12" fillId="7" borderId="149" xfId="0" applyNumberFormat="1" applyFont="1" applyFill="1" applyBorder="1" applyAlignment="1">
      <alignment horizontal="right" vertical="center"/>
    </xf>
    <xf numFmtId="4" fontId="12" fillId="7" borderId="150" xfId="0" applyNumberFormat="1" applyFont="1" applyFill="1" applyBorder="1" applyAlignment="1">
      <alignment horizontal="right" vertical="center"/>
    </xf>
    <xf numFmtId="0" fontId="31" fillId="7" borderId="151" xfId="0" applyFont="1" applyFill="1" applyBorder="1" applyAlignment="1">
      <alignment vertical="center" wrapText="1"/>
    </xf>
    <xf numFmtId="4" fontId="12" fillId="5" borderId="101" xfId="0" applyNumberFormat="1" applyFont="1" applyFill="1" applyBorder="1" applyAlignment="1">
      <alignment horizontal="right" vertical="center"/>
    </xf>
    <xf numFmtId="4" fontId="12" fillId="10" borderId="63" xfId="0" applyNumberFormat="1" applyFont="1" applyFill="1" applyBorder="1" applyAlignment="1">
      <alignment horizontal="right" vertical="top"/>
    </xf>
    <xf numFmtId="4" fontId="2" fillId="7" borderId="87" xfId="0" applyNumberFormat="1" applyFont="1" applyFill="1" applyBorder="1" applyAlignment="1">
      <alignment horizontal="right" vertical="center"/>
    </xf>
    <xf numFmtId="4" fontId="1" fillId="0" borderId="90" xfId="0" applyNumberFormat="1" applyFont="1" applyBorder="1" applyAlignment="1">
      <alignment horizontal="right" vertical="top"/>
    </xf>
    <xf numFmtId="4" fontId="12" fillId="0" borderId="152" xfId="0" applyNumberFormat="1" applyFont="1" applyBorder="1" applyAlignment="1">
      <alignment horizontal="right" vertical="top"/>
    </xf>
    <xf numFmtId="4" fontId="12" fillId="0" borderId="153" xfId="0" applyNumberFormat="1" applyFont="1" applyFill="1" applyBorder="1" applyAlignment="1">
      <alignment horizontal="right" vertical="top"/>
    </xf>
    <xf numFmtId="10" fontId="12" fillId="0" borderId="153" xfId="0" applyNumberFormat="1" applyFont="1" applyFill="1" applyBorder="1" applyAlignment="1">
      <alignment horizontal="right" vertical="top"/>
    </xf>
    <xf numFmtId="4" fontId="1" fillId="0" borderId="126" xfId="0" applyNumberFormat="1" applyFont="1" applyBorder="1" applyAlignment="1">
      <alignment horizontal="right" vertical="top"/>
    </xf>
    <xf numFmtId="4" fontId="12" fillId="0" borderId="144" xfId="0" applyNumberFormat="1" applyFont="1" applyBorder="1" applyAlignment="1">
      <alignment horizontal="right" vertical="top"/>
    </xf>
    <xf numFmtId="0" fontId="30" fillId="0" borderId="154" xfId="0" applyFont="1" applyBorder="1" applyAlignment="1">
      <alignment vertical="top" wrapText="1"/>
    </xf>
    <xf numFmtId="4" fontId="12" fillId="0" borderId="155" xfId="0" applyNumberFormat="1" applyFont="1" applyBorder="1" applyAlignment="1">
      <alignment horizontal="right" vertical="top"/>
    </xf>
    <xf numFmtId="0" fontId="30" fillId="0" borderId="156" xfId="0" applyFont="1" applyBorder="1" applyAlignment="1">
      <alignment vertical="top" wrapText="1"/>
    </xf>
    <xf numFmtId="0" fontId="30" fillId="0" borderId="157" xfId="0" applyFont="1" applyBorder="1" applyAlignment="1">
      <alignment vertical="top" wrapText="1"/>
    </xf>
    <xf numFmtId="4" fontId="12" fillId="0" borderId="158" xfId="0" applyNumberFormat="1" applyFont="1" applyBorder="1" applyAlignment="1">
      <alignment horizontal="right" vertical="top"/>
    </xf>
    <xf numFmtId="0" fontId="30" fillId="0" borderId="139" xfId="0" applyFont="1" applyBorder="1" applyAlignment="1">
      <alignment vertical="top" wrapText="1"/>
    </xf>
    <xf numFmtId="4" fontId="12" fillId="0" borderId="159" xfId="0" applyNumberFormat="1" applyFont="1" applyBorder="1" applyAlignment="1">
      <alignment horizontal="right" vertical="top"/>
    </xf>
    <xf numFmtId="0" fontId="30" fillId="0" borderId="141" xfId="0" applyFont="1" applyBorder="1" applyAlignment="1">
      <alignment vertical="top" wrapText="1"/>
    </xf>
    <xf numFmtId="0" fontId="30" fillId="0" borderId="160" xfId="0" applyFont="1" applyBorder="1" applyAlignment="1">
      <alignment vertical="top" wrapText="1"/>
    </xf>
    <xf numFmtId="10" fontId="37" fillId="0" borderId="161" xfId="0" applyNumberFormat="1" applyFont="1" applyBorder="1" applyAlignment="1">
      <alignment horizontal="center" vertical="center"/>
    </xf>
    <xf numFmtId="4" fontId="37" fillId="0" borderId="162" xfId="0" applyNumberFormat="1" applyFont="1" applyBorder="1" applyAlignment="1">
      <alignment horizontal="center" vertical="center"/>
    </xf>
    <xf numFmtId="10" fontId="37" fillId="0" borderId="163" xfId="0" applyNumberFormat="1" applyFont="1" applyBorder="1" applyAlignment="1">
      <alignment horizontal="center" vertical="center"/>
    </xf>
    <xf numFmtId="4" fontId="37" fillId="0" borderId="162" xfId="0" applyNumberFormat="1" applyFont="1" applyBorder="1" applyAlignment="1">
      <alignment horizontal="center" vertical="center" wrapText="1"/>
    </xf>
    <xf numFmtId="10" fontId="38" fillId="0" borderId="161" xfId="0" applyNumberFormat="1" applyFont="1" applyBorder="1" applyAlignment="1">
      <alignment horizontal="center" vertical="center"/>
    </xf>
    <xf numFmtId="4" fontId="38" fillId="0" borderId="162" xfId="0" applyNumberFormat="1" applyFont="1" applyBorder="1" applyAlignment="1">
      <alignment horizontal="center" vertical="center"/>
    </xf>
    <xf numFmtId="10" fontId="37" fillId="0" borderId="161" xfId="0" applyNumberFormat="1" applyFont="1" applyBorder="1" applyAlignment="1">
      <alignment horizontal="center" vertical="center" wrapText="1"/>
    </xf>
    <xf numFmtId="10" fontId="37" fillId="0" borderId="163" xfId="0" applyNumberFormat="1" applyFont="1" applyBorder="1" applyAlignment="1">
      <alignment horizontal="center" vertical="center" wrapText="1"/>
    </xf>
    <xf numFmtId="0" fontId="1" fillId="0" borderId="90" xfId="0" applyFont="1" applyBorder="1" applyAlignment="1">
      <alignment vertical="top" wrapText="1"/>
    </xf>
    <xf numFmtId="10" fontId="12" fillId="0" borderId="35" xfId="0" applyNumberFormat="1" applyFont="1" applyFill="1" applyBorder="1" applyAlignment="1">
      <alignment horizontal="right" vertical="top"/>
    </xf>
    <xf numFmtId="10" fontId="12" fillId="0" borderId="167" xfId="0" applyNumberFormat="1" applyFont="1" applyFill="1" applyBorder="1" applyAlignment="1">
      <alignment horizontal="right" vertical="top"/>
    </xf>
    <xf numFmtId="0" fontId="1" fillId="0" borderId="102" xfId="0" applyFont="1" applyBorder="1" applyAlignment="1">
      <alignment vertical="top" wrapText="1"/>
    </xf>
    <xf numFmtId="0" fontId="30" fillId="0" borderId="103" xfId="0" applyFont="1" applyBorder="1" applyAlignment="1">
      <alignment vertical="top" wrapText="1"/>
    </xf>
    <xf numFmtId="0" fontId="30" fillId="0" borderId="104" xfId="0" applyFont="1" applyBorder="1" applyAlignment="1">
      <alignment vertical="top" wrapText="1"/>
    </xf>
    <xf numFmtId="10" fontId="12" fillId="0" borderId="168" xfId="0" applyNumberFormat="1" applyFont="1" applyFill="1" applyBorder="1" applyAlignment="1">
      <alignment horizontal="right" vertical="top"/>
    </xf>
    <xf numFmtId="0" fontId="30" fillId="0" borderId="102" xfId="0" applyFont="1" applyBorder="1" applyAlignment="1">
      <alignment vertical="top" wrapText="1"/>
    </xf>
    <xf numFmtId="4" fontId="30" fillId="0" borderId="8" xfId="0" applyNumberFormat="1" applyFont="1" applyBorder="1" applyAlignment="1">
      <alignment horizontal="right" vertical="top"/>
    </xf>
    <xf numFmtId="4" fontId="30" fillId="0" borderId="10" xfId="0" applyNumberFormat="1" applyFont="1" applyBorder="1" applyAlignment="1">
      <alignment horizontal="right" vertical="top"/>
    </xf>
    <xf numFmtId="4" fontId="30" fillId="0" borderId="44" xfId="0" applyNumberFormat="1" applyFont="1" applyBorder="1" applyAlignment="1">
      <alignment horizontal="right" vertical="top"/>
    </xf>
    <xf numFmtId="4" fontId="30" fillId="0" borderId="12" xfId="0" applyNumberFormat="1" applyFont="1" applyBorder="1" applyAlignment="1">
      <alignment horizontal="right" vertical="top"/>
    </xf>
    <xf numFmtId="4" fontId="30" fillId="0" borderId="9" xfId="0" applyNumberFormat="1" applyFont="1" applyBorder="1" applyAlignment="1">
      <alignment horizontal="right" vertical="top"/>
    </xf>
    <xf numFmtId="4" fontId="30" fillId="0" borderId="11" xfId="0" applyNumberFormat="1" applyFont="1" applyBorder="1" applyAlignment="1">
      <alignment horizontal="right" vertical="top"/>
    </xf>
    <xf numFmtId="4" fontId="1" fillId="0" borderId="8" xfId="0" applyNumberFormat="1" applyFont="1" applyFill="1" applyBorder="1" applyAlignment="1">
      <alignment horizontal="right" vertical="top"/>
    </xf>
    <xf numFmtId="4" fontId="1" fillId="0" borderId="10" xfId="0" applyNumberFormat="1" applyFont="1" applyFill="1" applyBorder="1" applyAlignment="1">
      <alignment horizontal="right" vertical="top"/>
    </xf>
    <xf numFmtId="4" fontId="1" fillId="0" borderId="44" xfId="0" applyNumberFormat="1" applyFont="1" applyFill="1" applyBorder="1" applyAlignment="1">
      <alignment horizontal="right" vertical="top"/>
    </xf>
    <xf numFmtId="4" fontId="1" fillId="0" borderId="44" xfId="0" applyNumberFormat="1" applyFont="1" applyFill="1" applyBorder="1" applyAlignment="1">
      <alignment horizontal="right" vertical="top" wrapText="1"/>
    </xf>
    <xf numFmtId="0" fontId="31" fillId="6" borderId="66" xfId="0" applyFont="1" applyFill="1" applyBorder="1" applyAlignment="1">
      <alignment vertical="top" wrapText="1"/>
    </xf>
    <xf numFmtId="0" fontId="1" fillId="0" borderId="113" xfId="0" applyFont="1" applyBorder="1" applyAlignment="1">
      <alignment vertical="top" wrapText="1"/>
    </xf>
    <xf numFmtId="10" fontId="12" fillId="0" borderId="0" xfId="0" applyNumberFormat="1" applyFont="1" applyFill="1" applyBorder="1" applyAlignment="1">
      <alignment horizontal="right" vertical="top"/>
    </xf>
    <xf numFmtId="0" fontId="0" fillId="0" borderId="0" xfId="0" applyFont="1" applyAlignment="1"/>
    <xf numFmtId="0" fontId="4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30" fillId="0" borderId="44" xfId="0" applyNumberFormat="1" applyFont="1" applyBorder="1" applyAlignment="1">
      <alignment vertical="top" wrapText="1"/>
    </xf>
    <xf numFmtId="0" fontId="1" fillId="0" borderId="44" xfId="0" applyFont="1" applyBorder="1" applyAlignment="1">
      <alignment vertical="top" wrapText="1"/>
    </xf>
    <xf numFmtId="0" fontId="1" fillId="0" borderId="103" xfId="0" applyNumberFormat="1" applyFont="1" applyBorder="1" applyAlignment="1">
      <alignment vertical="top" wrapText="1"/>
    </xf>
    <xf numFmtId="0" fontId="0" fillId="0" borderId="0" xfId="0" applyFont="1" applyAlignment="1"/>
    <xf numFmtId="0" fontId="30" fillId="13" borderId="103" xfId="0" applyFont="1" applyFill="1" applyBorder="1" applyAlignment="1">
      <alignment vertical="top" wrapText="1"/>
    </xf>
    <xf numFmtId="0" fontId="1" fillId="13" borderId="78" xfId="0" applyFont="1" applyFill="1" applyBorder="1" applyAlignment="1">
      <alignment vertical="top" wrapText="1"/>
    </xf>
    <xf numFmtId="0" fontId="1" fillId="13" borderId="64" xfId="0" applyFont="1" applyFill="1" applyBorder="1" applyAlignment="1">
      <alignment vertical="top" wrapText="1"/>
    </xf>
    <xf numFmtId="4" fontId="1" fillId="0" borderId="0" xfId="0" applyNumberFormat="1" applyFont="1" applyBorder="1" applyAlignment="1">
      <alignment horizontal="right"/>
    </xf>
    <xf numFmtId="4" fontId="9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wrapText="1"/>
    </xf>
    <xf numFmtId="4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40" fillId="0" borderId="35" xfId="0" applyFont="1" applyBorder="1" applyAlignment="1">
      <alignment horizontal="center"/>
    </xf>
    <xf numFmtId="0" fontId="15" fillId="0" borderId="35" xfId="0" applyFont="1" applyBorder="1"/>
    <xf numFmtId="0" fontId="37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8" fillId="0" borderId="122" xfId="0" applyFont="1" applyBorder="1" applyAlignment="1">
      <alignment horizontal="center" vertical="center" wrapText="1"/>
    </xf>
    <xf numFmtId="0" fontId="15" fillId="0" borderId="123" xfId="0" applyFont="1" applyBorder="1"/>
    <xf numFmtId="0" fontId="15" fillId="0" borderId="124" xfId="0" applyFont="1" applyBorder="1"/>
    <xf numFmtId="0" fontId="39" fillId="0" borderId="130" xfId="0" applyFont="1" applyBorder="1" applyAlignment="1">
      <alignment horizontal="center" vertical="center" wrapText="1"/>
    </xf>
    <xf numFmtId="0" fontId="15" fillId="0" borderId="120" xfId="0" applyFont="1" applyBorder="1"/>
    <xf numFmtId="0" fontId="15" fillId="0" borderId="164" xfId="0" applyFont="1" applyBorder="1"/>
    <xf numFmtId="0" fontId="15" fillId="0" borderId="165" xfId="0" applyFont="1" applyBorder="1"/>
    <xf numFmtId="0" fontId="39" fillId="0" borderId="106" xfId="0" applyFont="1" applyBorder="1" applyAlignment="1">
      <alignment horizontal="center" vertical="center" wrapText="1"/>
    </xf>
    <xf numFmtId="0" fontId="15" fillId="0" borderId="107" xfId="0" applyFont="1" applyBorder="1"/>
    <xf numFmtId="0" fontId="15" fillId="0" borderId="108" xfId="0" applyFont="1" applyBorder="1"/>
    <xf numFmtId="10" fontId="40" fillId="0" borderId="166" xfId="0" applyNumberFormat="1" applyFont="1" applyBorder="1" applyAlignment="1">
      <alignment horizontal="center" vertical="center"/>
    </xf>
    <xf numFmtId="0" fontId="15" fillId="0" borderId="165" xfId="0" applyFont="1" applyBorder="1" applyAlignment="1">
      <alignment vertical="center"/>
    </xf>
    <xf numFmtId="0" fontId="46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4" fontId="2" fillId="3" borderId="18" xfId="0" applyNumberFormat="1" applyFont="1" applyFill="1" applyBorder="1" applyAlignment="1">
      <alignment horizontal="center" vertical="center" wrapText="1"/>
    </xf>
    <xf numFmtId="0" fontId="15" fillId="0" borderId="19" xfId="0" applyFont="1" applyBorder="1"/>
    <xf numFmtId="0" fontId="15" fillId="0" borderId="20" xfId="0" applyFont="1" applyBorder="1"/>
    <xf numFmtId="4" fontId="2" fillId="3" borderId="18" xfId="0" applyNumberFormat="1" applyFont="1" applyFill="1" applyBorder="1" applyAlignment="1">
      <alignment horizontal="center" vertical="center"/>
    </xf>
    <xf numFmtId="4" fontId="2" fillId="3" borderId="97" xfId="0" applyNumberFormat="1" applyFont="1" applyFill="1" applyBorder="1" applyAlignment="1">
      <alignment horizontal="center" vertical="center"/>
    </xf>
    <xf numFmtId="4" fontId="2" fillId="3" borderId="20" xfId="0" applyNumberFormat="1" applyFont="1" applyFill="1" applyBorder="1" applyAlignment="1">
      <alignment horizontal="center" vertical="center"/>
    </xf>
    <xf numFmtId="165" fontId="31" fillId="3" borderId="14" xfId="0" applyNumberFormat="1" applyFont="1" applyFill="1" applyBorder="1" applyAlignment="1">
      <alignment horizontal="center" vertical="center" wrapText="1"/>
    </xf>
    <xf numFmtId="165" fontId="31" fillId="3" borderId="93" xfId="0" applyNumberFormat="1" applyFont="1" applyFill="1" applyBorder="1" applyAlignment="1">
      <alignment horizontal="center" vertical="center" wrapText="1"/>
    </xf>
    <xf numFmtId="165" fontId="31" fillId="3" borderId="80" xfId="0" applyNumberFormat="1" applyFont="1" applyFill="1" applyBorder="1" applyAlignment="1">
      <alignment horizontal="center" vertical="center" wrapText="1"/>
    </xf>
    <xf numFmtId="165" fontId="2" fillId="3" borderId="18" xfId="0" applyNumberFormat="1" applyFont="1" applyFill="1" applyBorder="1" applyAlignment="1">
      <alignment horizontal="center" vertical="center" wrapText="1"/>
    </xf>
    <xf numFmtId="165" fontId="2" fillId="3" borderId="97" xfId="0" applyNumberFormat="1" applyFont="1" applyFill="1" applyBorder="1" applyAlignment="1">
      <alignment horizontal="center" vertical="center" wrapText="1"/>
    </xf>
    <xf numFmtId="165" fontId="2" fillId="3" borderId="20" xfId="0" applyNumberFormat="1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165" fontId="2" fillId="3" borderId="80" xfId="0" applyNumberFormat="1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4" fontId="2" fillId="0" borderId="35" xfId="0" applyNumberFormat="1" applyFont="1" applyBorder="1" applyAlignment="1">
      <alignment horizontal="center" wrapText="1"/>
    </xf>
    <xf numFmtId="0" fontId="0" fillId="0" borderId="35" xfId="0" applyFont="1" applyBorder="1" applyAlignment="1">
      <alignment horizontal="center" wrapText="1"/>
    </xf>
    <xf numFmtId="0" fontId="11" fillId="0" borderId="0" xfId="0" applyFont="1" applyAlignment="1">
      <alignment horizontal="left"/>
    </xf>
    <xf numFmtId="0" fontId="28" fillId="3" borderId="14" xfId="0" applyFont="1" applyFill="1" applyBorder="1" applyAlignment="1">
      <alignment horizontal="center" vertical="center" wrapText="1"/>
    </xf>
    <xf numFmtId="0" fontId="15" fillId="0" borderId="21" xfId="0" applyFont="1" applyBorder="1"/>
    <xf numFmtId="0" fontId="15" fillId="0" borderId="25" xfId="0" applyFont="1" applyBorder="1"/>
    <xf numFmtId="0" fontId="2" fillId="3" borderId="15" xfId="0" applyFont="1" applyFill="1" applyBorder="1" applyAlignment="1">
      <alignment horizontal="center" vertical="center"/>
    </xf>
    <xf numFmtId="0" fontId="15" fillId="0" borderId="22" xfId="0" applyFont="1" applyBorder="1"/>
    <xf numFmtId="0" fontId="15" fillId="0" borderId="26" xfId="0" applyFont="1" applyBorder="1"/>
    <xf numFmtId="0" fontId="2" fillId="3" borderId="16" xfId="0" applyFont="1" applyFill="1" applyBorder="1" applyAlignment="1">
      <alignment horizontal="center" vertical="center" wrapText="1"/>
    </xf>
    <xf numFmtId="0" fontId="15" fillId="0" borderId="23" xfId="0" applyFont="1" applyBorder="1"/>
    <xf numFmtId="0" fontId="15" fillId="0" borderId="27" xfId="0" applyFont="1" applyBorder="1"/>
    <xf numFmtId="0" fontId="2" fillId="3" borderId="17" xfId="0" applyFont="1" applyFill="1" applyBorder="1" applyAlignment="1">
      <alignment horizontal="center" vertical="center" wrapText="1"/>
    </xf>
    <xf numFmtId="0" fontId="15" fillId="0" borderId="24" xfId="0" applyFont="1" applyBorder="1"/>
    <xf numFmtId="0" fontId="15" fillId="0" borderId="28" xfId="0" applyFont="1" applyBorder="1"/>
    <xf numFmtId="164" fontId="18" fillId="7" borderId="86" xfId="0" applyNumberFormat="1" applyFont="1" applyFill="1" applyBorder="1" applyAlignment="1">
      <alignment horizontal="left" vertical="center" wrapText="1"/>
    </xf>
    <xf numFmtId="0" fontId="15" fillId="0" borderId="87" xfId="0" applyFont="1" applyBorder="1"/>
    <xf numFmtId="0" fontId="15" fillId="0" borderId="88" xfId="0" applyFont="1" applyBorder="1"/>
    <xf numFmtId="164" fontId="1" fillId="0" borderId="0" xfId="0" applyNumberFormat="1" applyFont="1" applyAlignment="1">
      <alignment horizontal="center" vertical="center"/>
    </xf>
    <xf numFmtId="164" fontId="3" fillId="2" borderId="18" xfId="0" applyNumberFormat="1" applyFont="1" applyFill="1" applyBorder="1" applyAlignment="1">
      <alignment horizontal="left" vertical="center"/>
    </xf>
    <xf numFmtId="0" fontId="15" fillId="0" borderId="79" xfId="0" applyFont="1" applyBorder="1"/>
    <xf numFmtId="4" fontId="4" fillId="0" borderId="46" xfId="0" applyNumberFormat="1" applyFont="1" applyBorder="1" applyAlignment="1">
      <alignment horizontal="right" vertical="center"/>
    </xf>
    <xf numFmtId="0" fontId="15" fillId="0" borderId="64" xfId="0" applyFont="1" applyBorder="1"/>
    <xf numFmtId="0" fontId="15" fillId="0" borderId="70" xfId="0" applyFont="1" applyBorder="1"/>
    <xf numFmtId="0" fontId="15" fillId="0" borderId="71" xfId="0" applyFont="1" applyBorder="1"/>
    <xf numFmtId="0" fontId="15" fillId="0" borderId="72" xfId="0" applyFont="1" applyBorder="1"/>
    <xf numFmtId="0" fontId="15" fillId="0" borderId="73" xfId="0" applyFont="1" applyBorder="1"/>
    <xf numFmtId="164" fontId="25" fillId="7" borderId="106" xfId="0" applyNumberFormat="1" applyFont="1" applyFill="1" applyBorder="1" applyAlignment="1">
      <alignment horizontal="left" vertical="center" wrapText="1"/>
    </xf>
    <xf numFmtId="164" fontId="25" fillId="7" borderId="107" xfId="0" applyNumberFormat="1" applyFont="1" applyFill="1" applyBorder="1" applyAlignment="1">
      <alignment horizontal="left" vertical="center" wrapText="1"/>
    </xf>
    <xf numFmtId="164" fontId="25" fillId="7" borderId="108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irina/Downloads/budget__d3f001e3125c116f90f29707dd933bf2620836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ідна частина"/>
      <sheetName val="Кошторис  витрат"/>
      <sheetName val="Інструкція із заповнення"/>
    </sheetNames>
    <sheetDataSet>
      <sheetData sheetId="0">
        <row r="11">
          <cell r="A11" t="str">
            <v>ЛОТ: 2. Короткострокові культурно-мистецькі проєкти</v>
          </cell>
        </row>
        <row r="12">
          <cell r="A12" t="str">
            <v>Заявник (найменування юридичної особи/прізвище, ім'я, по батькові (за наявності) фізичної особи) : Державне підприємство "Національний академічний драматичний театр імені Івана Франка"</v>
          </cell>
        </row>
        <row r="13">
          <cell r="A13" t="str">
            <v>Назва Проєкту: Вціліле</v>
          </cell>
        </row>
        <row r="14">
          <cell r="A14" t="str">
            <v>Дата початку Проєкту: серпень 2024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abSelected="1" topLeftCell="A31" zoomScale="80" zoomScaleNormal="80" workbookViewId="0">
      <selection activeCell="D30" sqref="D30"/>
    </sheetView>
  </sheetViews>
  <sheetFormatPr defaultColWidth="12.59765625" defaultRowHeight="15" customHeight="1" x14ac:dyDescent="0.25"/>
  <cols>
    <col min="1" max="1" width="18.09765625" customWidth="1"/>
    <col min="2" max="2" width="16.59765625" customWidth="1"/>
    <col min="3" max="5" width="23.09765625" customWidth="1"/>
    <col min="6" max="6" width="22.3984375" customWidth="1"/>
    <col min="7" max="7" width="21.5" customWidth="1"/>
    <col min="8" max="8" width="23.09765625" customWidth="1"/>
    <col min="9" max="9" width="16.59765625" customWidth="1"/>
    <col min="10" max="10" width="23.09765625" customWidth="1"/>
    <col min="11" max="11" width="16.59765625" customWidth="1"/>
    <col min="12" max="12" width="23.09765625" customWidth="1"/>
    <col min="13" max="13" width="16.59765625" customWidth="1"/>
    <col min="14" max="14" width="23.09765625" customWidth="1"/>
    <col min="15" max="23" width="5.59765625" customWidth="1"/>
    <col min="24" max="26" width="11" customWidth="1"/>
  </cols>
  <sheetData>
    <row r="1" spans="1:26" ht="15" customHeight="1" x14ac:dyDescent="0.25">
      <c r="A1" s="421" t="s">
        <v>0</v>
      </c>
      <c r="B1" s="420"/>
      <c r="C1" s="1"/>
      <c r="D1" s="2"/>
      <c r="E1" s="1"/>
      <c r="F1" s="1"/>
      <c r="G1" s="1"/>
      <c r="H1" s="2" t="s">
        <v>320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3"/>
      <c r="B2" s="1"/>
      <c r="C2" s="1"/>
      <c r="D2" s="2"/>
      <c r="E2" s="1"/>
      <c r="F2" s="1"/>
      <c r="G2" s="1"/>
      <c r="H2" s="421" t="s">
        <v>321</v>
      </c>
      <c r="I2" s="421"/>
      <c r="J2" s="42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3"/>
      <c r="B3" s="1"/>
      <c r="C3" s="1"/>
      <c r="D3" s="2"/>
      <c r="E3" s="1"/>
      <c r="F3" s="1"/>
      <c r="G3" s="1"/>
      <c r="H3" s="421" t="s">
        <v>322</v>
      </c>
      <c r="I3" s="421"/>
      <c r="J3" s="42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8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8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8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396" customFormat="1" ht="20.100000000000001" customHeight="1" x14ac:dyDescent="0.25">
      <c r="A10" s="395" t="s">
        <v>294</v>
      </c>
      <c r="B10" s="403"/>
      <c r="C10" s="398"/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8"/>
      <c r="U10" s="398"/>
      <c r="V10" s="398"/>
      <c r="W10" s="398"/>
      <c r="X10" s="398"/>
    </row>
    <row r="11" spans="1:26" s="396" customFormat="1" ht="20.100000000000001" customHeight="1" x14ac:dyDescent="0.25">
      <c r="A11" s="395" t="s">
        <v>295</v>
      </c>
      <c r="B11" s="403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8"/>
      <c r="V11" s="398"/>
      <c r="W11" s="398"/>
      <c r="X11" s="398"/>
    </row>
    <row r="12" spans="1:26" s="396" customFormat="1" ht="20.100000000000001" customHeight="1" x14ac:dyDescent="0.25">
      <c r="A12" s="399" t="s">
        <v>296</v>
      </c>
      <c r="B12" s="399"/>
      <c r="C12" s="399"/>
      <c r="D12" s="398"/>
      <c r="E12" s="398"/>
      <c r="F12" s="398"/>
      <c r="G12" s="398"/>
      <c r="H12" s="398"/>
      <c r="I12" s="398"/>
      <c r="J12" s="398"/>
      <c r="K12" s="398"/>
      <c r="L12" s="398"/>
      <c r="M12" s="398"/>
      <c r="N12" s="398"/>
      <c r="O12" s="398"/>
      <c r="P12" s="398"/>
      <c r="Q12" s="398"/>
      <c r="R12" s="398"/>
      <c r="S12" s="398"/>
      <c r="T12" s="398"/>
      <c r="U12" s="398"/>
      <c r="V12" s="398"/>
      <c r="W12" s="398"/>
      <c r="X12" s="398"/>
    </row>
    <row r="13" spans="1:26" s="396" customFormat="1" ht="20.100000000000001" customHeight="1" x14ac:dyDescent="0.25">
      <c r="A13" s="436" t="s">
        <v>297</v>
      </c>
      <c r="B13" s="437"/>
      <c r="C13" s="398"/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98"/>
      <c r="O13" s="398"/>
      <c r="P13" s="398"/>
      <c r="Q13" s="398"/>
      <c r="R13" s="398"/>
      <c r="S13" s="398"/>
      <c r="T13" s="398"/>
      <c r="U13" s="398"/>
      <c r="V13" s="398"/>
      <c r="W13" s="398"/>
      <c r="X13" s="398"/>
    </row>
    <row r="14" spans="1:26" s="396" customFormat="1" ht="20.100000000000001" customHeight="1" x14ac:dyDescent="0.25">
      <c r="A14" s="436" t="s">
        <v>293</v>
      </c>
      <c r="B14" s="437"/>
      <c r="C14" s="398"/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  <c r="Q14" s="398"/>
      <c r="R14" s="398"/>
      <c r="S14" s="398"/>
      <c r="T14" s="398"/>
      <c r="U14" s="398"/>
      <c r="V14" s="398"/>
      <c r="W14" s="398"/>
      <c r="X14" s="398"/>
    </row>
    <row r="15" spans="1:26" s="396" customFormat="1" ht="20.100000000000001" customHeight="1" x14ac:dyDescent="0.25">
      <c r="A15" s="436" t="s">
        <v>298</v>
      </c>
      <c r="B15" s="437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  <c r="N15" s="398"/>
      <c r="O15" s="398"/>
      <c r="P15" s="398"/>
      <c r="Q15" s="398"/>
      <c r="R15" s="398"/>
      <c r="S15" s="398"/>
      <c r="T15" s="398"/>
      <c r="U15" s="398"/>
      <c r="V15" s="398"/>
      <c r="W15" s="398"/>
      <c r="X15" s="398"/>
    </row>
    <row r="16" spans="1:26" ht="13.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30" customHeight="1" x14ac:dyDescent="0.25">
      <c r="E17" s="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31" s="251" customFormat="1" ht="15.6" x14ac:dyDescent="0.3">
      <c r="A18" s="259"/>
      <c r="B18" s="422" t="s">
        <v>249</v>
      </c>
      <c r="C18" s="420"/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260"/>
      <c r="P18" s="261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</row>
    <row r="19" spans="1:31" s="251" customFormat="1" ht="15.6" x14ac:dyDescent="0.3">
      <c r="A19" s="259"/>
      <c r="B19" s="422" t="s">
        <v>289</v>
      </c>
      <c r="C19" s="420"/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260"/>
      <c r="P19" s="261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</row>
    <row r="20" spans="1:31" s="251" customFormat="1" ht="15.6" x14ac:dyDescent="0.3">
      <c r="A20" s="259"/>
      <c r="B20" s="423" t="s">
        <v>299</v>
      </c>
      <c r="C20" s="420"/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260"/>
      <c r="P20" s="261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</row>
    <row r="21" spans="1:31" s="251" customFormat="1" ht="15.6" x14ac:dyDescent="0.3">
      <c r="A21" s="259"/>
      <c r="B21" s="3"/>
      <c r="C21" s="1"/>
      <c r="D21" s="262"/>
      <c r="E21" s="262"/>
      <c r="F21" s="262"/>
      <c r="G21" s="262"/>
      <c r="H21" s="262"/>
      <c r="I21" s="262"/>
      <c r="J21" s="263"/>
      <c r="K21" s="262"/>
      <c r="L21" s="263"/>
      <c r="M21" s="262"/>
      <c r="N21" s="263"/>
      <c r="O21" s="260"/>
      <c r="P21" s="261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</row>
    <row r="22" spans="1:31" s="251" customFormat="1" thickBot="1" x14ac:dyDescent="0.35">
      <c r="D22" s="264"/>
      <c r="E22" s="264"/>
      <c r="F22" s="264"/>
      <c r="G22" s="264"/>
      <c r="H22" s="264"/>
      <c r="I22" s="264"/>
      <c r="J22" s="265"/>
      <c r="K22" s="264"/>
      <c r="L22" s="265"/>
      <c r="M22" s="264"/>
      <c r="N22" s="265"/>
      <c r="O22" s="264"/>
      <c r="P22" s="265"/>
    </row>
    <row r="23" spans="1:31" s="251" customFormat="1" ht="30" customHeight="1" thickBot="1" x14ac:dyDescent="0.3">
      <c r="A23" s="424"/>
      <c r="B23" s="427" t="s">
        <v>250</v>
      </c>
      <c r="C23" s="428"/>
      <c r="D23" s="431" t="s">
        <v>251</v>
      </c>
      <c r="E23" s="432"/>
      <c r="F23" s="432"/>
      <c r="G23" s="432"/>
      <c r="H23" s="432"/>
      <c r="I23" s="432"/>
      <c r="J23" s="433"/>
      <c r="K23" s="427" t="s">
        <v>288</v>
      </c>
      <c r="L23" s="428"/>
      <c r="M23" s="427" t="s">
        <v>290</v>
      </c>
      <c r="N23" s="428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</row>
    <row r="24" spans="1:31" s="251" customFormat="1" ht="135.6" customHeight="1" thickBot="1" x14ac:dyDescent="0.3">
      <c r="A24" s="425"/>
      <c r="B24" s="429"/>
      <c r="C24" s="430"/>
      <c r="D24" s="371" t="s">
        <v>286</v>
      </c>
      <c r="E24" s="372" t="s">
        <v>287</v>
      </c>
      <c r="F24" s="372" t="s">
        <v>252</v>
      </c>
      <c r="G24" s="372" t="s">
        <v>253</v>
      </c>
      <c r="H24" s="372" t="s">
        <v>1</v>
      </c>
      <c r="I24" s="434" t="s">
        <v>254</v>
      </c>
      <c r="J24" s="435"/>
      <c r="K24" s="429"/>
      <c r="L24" s="430"/>
      <c r="M24" s="429"/>
      <c r="N24" s="430"/>
      <c r="Q24" s="267"/>
    </row>
    <row r="25" spans="1:31" s="251" customFormat="1" ht="29.4" thickBot="1" x14ac:dyDescent="0.3">
      <c r="A25" s="426"/>
      <c r="B25" s="365" t="s">
        <v>246</v>
      </c>
      <c r="C25" s="366" t="s">
        <v>255</v>
      </c>
      <c r="D25" s="365" t="s">
        <v>255</v>
      </c>
      <c r="E25" s="367" t="s">
        <v>255</v>
      </c>
      <c r="F25" s="367" t="s">
        <v>255</v>
      </c>
      <c r="G25" s="367" t="s">
        <v>255</v>
      </c>
      <c r="H25" s="367" t="s">
        <v>255</v>
      </c>
      <c r="I25" s="367" t="s">
        <v>246</v>
      </c>
      <c r="J25" s="368" t="s">
        <v>256</v>
      </c>
      <c r="K25" s="365" t="s">
        <v>246</v>
      </c>
      <c r="L25" s="366" t="s">
        <v>255</v>
      </c>
      <c r="M25" s="369" t="s">
        <v>246</v>
      </c>
      <c r="N25" s="370" t="s">
        <v>255</v>
      </c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</row>
    <row r="26" spans="1:31" s="251" customFormat="1" ht="30" customHeight="1" thickBot="1" x14ac:dyDescent="0.3">
      <c r="A26" s="305" t="s">
        <v>257</v>
      </c>
      <c r="B26" s="308" t="s">
        <v>258</v>
      </c>
      <c r="C26" s="307" t="s">
        <v>259</v>
      </c>
      <c r="D26" s="308" t="s">
        <v>260</v>
      </c>
      <c r="E26" s="306" t="s">
        <v>261</v>
      </c>
      <c r="F26" s="306" t="s">
        <v>262</v>
      </c>
      <c r="G26" s="306" t="s">
        <v>263</v>
      </c>
      <c r="H26" s="306" t="s">
        <v>264</v>
      </c>
      <c r="I26" s="306" t="s">
        <v>265</v>
      </c>
      <c r="J26" s="307" t="s">
        <v>266</v>
      </c>
      <c r="K26" s="308" t="s">
        <v>267</v>
      </c>
      <c r="L26" s="307" t="s">
        <v>268</v>
      </c>
      <c r="M26" s="308" t="s">
        <v>269</v>
      </c>
      <c r="N26" s="307" t="s">
        <v>270</v>
      </c>
      <c r="O26" s="269"/>
      <c r="P26" s="269"/>
      <c r="Q26" s="270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</row>
    <row r="27" spans="1:31" s="251" customFormat="1" ht="30" customHeight="1" x14ac:dyDescent="0.25">
      <c r="A27" s="287" t="s">
        <v>271</v>
      </c>
      <c r="B27" s="315">
        <f>C27/N27</f>
        <v>0.94736842105263153</v>
      </c>
      <c r="C27" s="316">
        <v>270000</v>
      </c>
      <c r="D27" s="321">
        <v>0</v>
      </c>
      <c r="E27" s="303">
        <v>0</v>
      </c>
      <c r="F27" s="303">
        <v>0</v>
      </c>
      <c r="G27" s="303">
        <v>0</v>
      </c>
      <c r="H27" s="303">
        <v>15000</v>
      </c>
      <c r="I27" s="304">
        <f>J27/N27</f>
        <v>5.2631578947368418E-2</v>
      </c>
      <c r="J27" s="316">
        <f>D27+E27+F27+G27+H27</f>
        <v>15000</v>
      </c>
      <c r="K27" s="315">
        <f>L27/N27</f>
        <v>0</v>
      </c>
      <c r="L27" s="316">
        <v>0</v>
      </c>
      <c r="M27" s="309">
        <v>1</v>
      </c>
      <c r="N27" s="310">
        <f>C27+J27+L27</f>
        <v>285000</v>
      </c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</row>
    <row r="28" spans="1:31" s="251" customFormat="1" ht="30" customHeight="1" x14ac:dyDescent="0.25">
      <c r="A28" s="288" t="s">
        <v>272</v>
      </c>
      <c r="B28" s="317">
        <f>C28/N28</f>
        <v>0.94680481338419265</v>
      </c>
      <c r="C28" s="326">
        <f>'Кошторис  витрат'!J172</f>
        <v>266980.40000000002</v>
      </c>
      <c r="D28" s="322">
        <v>0</v>
      </c>
      <c r="E28" s="278">
        <v>0</v>
      </c>
      <c r="F28" s="278">
        <v>0</v>
      </c>
      <c r="G28" s="278">
        <v>0</v>
      </c>
      <c r="H28" s="278">
        <v>15000</v>
      </c>
      <c r="I28" s="277">
        <f>J28/N28</f>
        <v>5.3195186615807334E-2</v>
      </c>
      <c r="J28" s="318">
        <f>D28+E28+F28+G28+H28</f>
        <v>15000</v>
      </c>
      <c r="K28" s="317">
        <f>L28/N28</f>
        <v>0</v>
      </c>
      <c r="L28" s="318">
        <f>'Кошторис  витрат'!V172</f>
        <v>0</v>
      </c>
      <c r="M28" s="311">
        <v>1</v>
      </c>
      <c r="N28" s="312">
        <f>C28+J28+L28</f>
        <v>281980.40000000002</v>
      </c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</row>
    <row r="29" spans="1:31" s="251" customFormat="1" ht="30" customHeight="1" thickBot="1" x14ac:dyDescent="0.3">
      <c r="A29" s="289" t="s">
        <v>273</v>
      </c>
      <c r="B29" s="319">
        <f>C29/C27</f>
        <v>0.6</v>
      </c>
      <c r="C29" s="320">
        <v>162000</v>
      </c>
      <c r="D29" s="323">
        <v>0</v>
      </c>
      <c r="E29" s="324">
        <v>0</v>
      </c>
      <c r="F29" s="324">
        <v>0</v>
      </c>
      <c r="G29" s="324">
        <v>0</v>
      </c>
      <c r="H29" s="324">
        <v>0</v>
      </c>
      <c r="I29" s="325">
        <f>J29/N29</f>
        <v>0</v>
      </c>
      <c r="J29" s="320">
        <f>D29+E29+F29+G29+H29</f>
        <v>0</v>
      </c>
      <c r="K29" s="319">
        <f>L29/N29</f>
        <v>0</v>
      </c>
      <c r="L29" s="320">
        <v>0</v>
      </c>
      <c r="M29" s="313">
        <f>(N29*M28)/N28</f>
        <v>0.57450801545071917</v>
      </c>
      <c r="N29" s="314">
        <f>C29+J29+L29</f>
        <v>162000</v>
      </c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</row>
    <row r="30" spans="1:31" s="251" customFormat="1" ht="30" customHeight="1" thickBot="1" x14ac:dyDescent="0.3">
      <c r="A30" s="290" t="s">
        <v>274</v>
      </c>
      <c r="B30" s="279">
        <f>B28-B29</f>
        <v>0.34680481338419267</v>
      </c>
      <c r="C30" s="280">
        <f t="shared" ref="C30:H30" si="0">C28-C29</f>
        <v>104980.40000000002</v>
      </c>
      <c r="D30" s="281">
        <f t="shared" si="0"/>
        <v>0</v>
      </c>
      <c r="E30" s="282">
        <f t="shared" si="0"/>
        <v>0</v>
      </c>
      <c r="F30" s="282">
        <f t="shared" si="0"/>
        <v>0</v>
      </c>
      <c r="G30" s="282">
        <f t="shared" si="0"/>
        <v>0</v>
      </c>
      <c r="H30" s="282">
        <f t="shared" si="0"/>
        <v>15000</v>
      </c>
      <c r="I30" s="283">
        <f t="shared" ref="I30:N30" si="1">I28-I29</f>
        <v>5.3195186615807334E-2</v>
      </c>
      <c r="J30" s="280">
        <f t="shared" si="1"/>
        <v>15000</v>
      </c>
      <c r="K30" s="284">
        <f t="shared" si="1"/>
        <v>0</v>
      </c>
      <c r="L30" s="280">
        <f t="shared" si="1"/>
        <v>0</v>
      </c>
      <c r="M30" s="285">
        <f t="shared" si="1"/>
        <v>0.42549198454928083</v>
      </c>
      <c r="N30" s="286">
        <f t="shared" si="1"/>
        <v>119980.40000000002</v>
      </c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s="251" customFormat="1" ht="15.75" customHeight="1" x14ac:dyDescent="0.3">
      <c r="A32" s="271"/>
      <c r="B32" s="271" t="s">
        <v>275</v>
      </c>
      <c r="C32" s="417" t="s">
        <v>318</v>
      </c>
      <c r="D32" s="418"/>
      <c r="E32" s="418"/>
      <c r="F32" s="271"/>
      <c r="G32" s="272"/>
      <c r="H32" s="272"/>
      <c r="I32" s="273"/>
      <c r="J32" s="417" t="s">
        <v>319</v>
      </c>
      <c r="K32" s="418"/>
      <c r="L32" s="418"/>
      <c r="M32" s="418"/>
      <c r="N32" s="418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271"/>
      <c r="AD32" s="271"/>
      <c r="AE32" s="271"/>
    </row>
    <row r="33" spans="1:26" s="251" customFormat="1" ht="15.75" customHeight="1" x14ac:dyDescent="0.3">
      <c r="D33" s="274" t="s">
        <v>276</v>
      </c>
      <c r="F33" s="275"/>
      <c r="G33" s="419" t="s">
        <v>277</v>
      </c>
      <c r="H33" s="420"/>
      <c r="I33" s="264"/>
      <c r="J33" s="419" t="s">
        <v>278</v>
      </c>
      <c r="K33" s="420"/>
      <c r="L33" s="420"/>
      <c r="M33" s="420"/>
      <c r="N33" s="420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9">
    <mergeCell ref="A13:B13"/>
    <mergeCell ref="A14:B14"/>
    <mergeCell ref="A15:B15"/>
    <mergeCell ref="C32:E32"/>
    <mergeCell ref="J32:N32"/>
    <mergeCell ref="G33:H33"/>
    <mergeCell ref="J33:N33"/>
    <mergeCell ref="A1:B1"/>
    <mergeCell ref="B18:N18"/>
    <mergeCell ref="B19:N19"/>
    <mergeCell ref="B20:N20"/>
    <mergeCell ref="A23:A25"/>
    <mergeCell ref="B23:C24"/>
    <mergeCell ref="D23:J23"/>
    <mergeCell ref="K23:L24"/>
    <mergeCell ref="M23:N24"/>
    <mergeCell ref="I24:J24"/>
    <mergeCell ref="H2:J2"/>
    <mergeCell ref="H3:J3"/>
  </mergeCells>
  <pageMargins left="3.937007874015748E-2" right="3.937007874015748E-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06"/>
  <sheetViews>
    <sheetView workbookViewId="0">
      <pane ySplit="11" topLeftCell="A117" activePane="bottomLeft" state="frozen"/>
      <selection pane="bottomLeft" activeCell="H113" sqref="H113"/>
    </sheetView>
  </sheetViews>
  <sheetFormatPr defaultColWidth="12.59765625" defaultRowHeight="15" customHeight="1" outlineLevelCol="1" x14ac:dyDescent="0.25"/>
  <cols>
    <col min="1" max="1" width="10.59765625" customWidth="1"/>
    <col min="2" max="2" width="6.59765625" customWidth="1"/>
    <col min="3" max="3" width="44.09765625" customWidth="1"/>
    <col min="4" max="4" width="9.8984375" customWidth="1"/>
    <col min="5" max="5" width="10.8984375" customWidth="1"/>
    <col min="6" max="6" width="14.8984375" customWidth="1"/>
    <col min="7" max="7" width="16.09765625" customWidth="1"/>
    <col min="8" max="8" width="10.8984375" style="247" customWidth="1"/>
    <col min="9" max="9" width="14.8984375" style="247" customWidth="1"/>
    <col min="10" max="10" width="13.5" style="247" bestFit="1" customWidth="1"/>
    <col min="11" max="11" width="8.8984375" bestFit="1" customWidth="1" outlineLevel="1"/>
    <col min="12" max="12" width="12.3984375" bestFit="1" customWidth="1" outlineLevel="1"/>
    <col min="13" max="13" width="13.5" bestFit="1" customWidth="1" outlineLevel="1"/>
    <col min="14" max="14" width="8.8984375" style="247" bestFit="1" customWidth="1" outlineLevel="1"/>
    <col min="15" max="15" width="12.3984375" style="247" bestFit="1" customWidth="1" outlineLevel="1"/>
    <col min="16" max="16" width="13.5" style="247" bestFit="1" customWidth="1" outlineLevel="1"/>
    <col min="17" max="17" width="8.8984375" bestFit="1" customWidth="1" outlineLevel="1"/>
    <col min="18" max="18" width="12.3984375" bestFit="1" customWidth="1" outlineLevel="1"/>
    <col min="19" max="19" width="13.5" bestFit="1" customWidth="1" outlineLevel="1"/>
    <col min="20" max="20" width="8.8984375" style="247" bestFit="1" customWidth="1" outlineLevel="1"/>
    <col min="21" max="21" width="12.3984375" style="247" bestFit="1" customWidth="1" outlineLevel="1"/>
    <col min="22" max="22" width="13.5" style="247" bestFit="1" customWidth="1" outlineLevel="1"/>
    <col min="23" max="25" width="12.59765625" style="247" customWidth="1"/>
    <col min="26" max="26" width="13.59765625" style="247" customWidth="1"/>
    <col min="27" max="27" width="19.09765625" style="238" customWidth="1"/>
    <col min="28" max="28" width="16" style="247" customWidth="1"/>
    <col min="29" max="33" width="5.8984375" customWidth="1"/>
  </cols>
  <sheetData>
    <row r="1" spans="1:33" ht="15.6" x14ac:dyDescent="0.3">
      <c r="A1" s="456" t="s">
        <v>284</v>
      </c>
      <c r="B1" s="420"/>
      <c r="C1" s="420"/>
      <c r="D1" s="420"/>
      <c r="E1" s="420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13"/>
      <c r="X1" s="13"/>
      <c r="Y1" s="13"/>
      <c r="Z1" s="13"/>
      <c r="AA1" s="220"/>
      <c r="AB1" s="1"/>
      <c r="AC1" s="1"/>
      <c r="AD1" s="1"/>
      <c r="AE1" s="1"/>
      <c r="AF1" s="1"/>
      <c r="AG1" s="1"/>
    </row>
    <row r="2" spans="1:33" s="396" customFormat="1" ht="20.100000000000001" customHeight="1" x14ac:dyDescent="0.25">
      <c r="A2" s="395" t="str">
        <f>'[1]Дохідна частина'!A11:B11</f>
        <v>ЛОТ: 2. Короткострокові культурно-мистецькі проєкти</v>
      </c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8"/>
      <c r="Q2" s="398"/>
      <c r="R2" s="398"/>
      <c r="S2" s="398"/>
    </row>
    <row r="3" spans="1:33" s="396" customFormat="1" ht="20.100000000000001" customHeight="1" x14ac:dyDescent="0.25">
      <c r="A3" s="395" t="str">
        <f>'[1]Дохідна частина'!A12:B12</f>
        <v>Заявник (найменування юридичної особи/прізвище, ім'я, по батькові (за наявності) фізичної особи) : Державне підприємство "Національний академічний драматичний театр імені Івана Франка"</v>
      </c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8"/>
      <c r="Q3" s="398"/>
      <c r="R3" s="398"/>
      <c r="S3" s="398"/>
    </row>
    <row r="4" spans="1:33" s="396" customFormat="1" ht="20.100000000000001" customHeight="1" x14ac:dyDescent="0.25">
      <c r="A4" s="399" t="str">
        <f>'[1]Дохідна частина'!A13</f>
        <v>Назва Проєкту: Вціліле</v>
      </c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400"/>
      <c r="O4" s="398"/>
      <c r="P4" s="398"/>
      <c r="Q4" s="398"/>
      <c r="R4" s="398"/>
      <c r="S4" s="398"/>
    </row>
    <row r="5" spans="1:33" s="396" customFormat="1" ht="20.100000000000001" customHeight="1" x14ac:dyDescent="0.25">
      <c r="A5" s="399" t="str">
        <f>'[1]Дохідна частина'!A14</f>
        <v>Дата початку Проєкту: серпень 2024</v>
      </c>
      <c r="D5" s="398"/>
      <c r="E5" s="398"/>
      <c r="F5" s="398"/>
      <c r="G5" s="398"/>
      <c r="H5" s="401"/>
      <c r="I5" s="401"/>
      <c r="J5" s="401"/>
      <c r="K5" s="401"/>
      <c r="L5" s="401"/>
      <c r="M5" s="401"/>
      <c r="N5" s="402"/>
      <c r="O5" s="398"/>
      <c r="P5" s="398"/>
      <c r="Q5" s="398"/>
      <c r="R5" s="398"/>
      <c r="S5" s="398"/>
    </row>
    <row r="6" spans="1:33" s="396" customFormat="1" ht="20.100000000000001" customHeight="1" x14ac:dyDescent="0.25">
      <c r="A6" s="399" t="str">
        <f>Фінансування!A15</f>
        <v>Дата завершення Проєкту: 30.09.2024</v>
      </c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R6" s="398"/>
      <c r="S6" s="398"/>
    </row>
    <row r="7" spans="1:33" s="394" customFormat="1" ht="14.4" thickBot="1" x14ac:dyDescent="0.3">
      <c r="A7" s="3"/>
      <c r="B7" s="14"/>
      <c r="C7" s="15"/>
      <c r="D7" s="16"/>
      <c r="E7" s="17"/>
      <c r="F7" s="17"/>
      <c r="G7" s="17"/>
      <c r="H7" s="17"/>
      <c r="I7" s="17"/>
      <c r="J7" s="17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20"/>
      <c r="X7" s="20"/>
      <c r="Y7" s="20"/>
      <c r="Z7" s="20"/>
      <c r="AA7" s="221"/>
      <c r="AB7" s="1"/>
      <c r="AC7" s="1"/>
      <c r="AD7" s="1"/>
      <c r="AE7" s="1"/>
      <c r="AF7" s="1"/>
      <c r="AG7" s="1"/>
    </row>
    <row r="8" spans="1:33" s="394" customFormat="1" ht="26.25" customHeight="1" thickBot="1" x14ac:dyDescent="0.3">
      <c r="A8" s="457" t="s">
        <v>241</v>
      </c>
      <c r="B8" s="460" t="s">
        <v>5</v>
      </c>
      <c r="C8" s="463" t="s">
        <v>6</v>
      </c>
      <c r="D8" s="466" t="s">
        <v>7</v>
      </c>
      <c r="E8" s="441" t="s">
        <v>8</v>
      </c>
      <c r="F8" s="442"/>
      <c r="G8" s="442"/>
      <c r="H8" s="442"/>
      <c r="I8" s="442"/>
      <c r="J8" s="443"/>
      <c r="K8" s="441" t="s">
        <v>227</v>
      </c>
      <c r="L8" s="442"/>
      <c r="M8" s="442"/>
      <c r="N8" s="442"/>
      <c r="O8" s="442"/>
      <c r="P8" s="443"/>
      <c r="Q8" s="441" t="s">
        <v>228</v>
      </c>
      <c r="R8" s="442"/>
      <c r="S8" s="442"/>
      <c r="T8" s="442"/>
      <c r="U8" s="442"/>
      <c r="V8" s="443"/>
      <c r="W8" s="447" t="s">
        <v>243</v>
      </c>
      <c r="X8" s="448"/>
      <c r="Y8" s="448"/>
      <c r="Z8" s="449"/>
      <c r="AA8" s="444" t="s">
        <v>285</v>
      </c>
      <c r="AB8" s="1"/>
      <c r="AC8" s="1"/>
      <c r="AD8" s="1"/>
      <c r="AE8" s="1"/>
      <c r="AF8" s="1"/>
      <c r="AG8" s="1"/>
    </row>
    <row r="9" spans="1:33" ht="42" customHeight="1" thickBot="1" x14ac:dyDescent="0.3">
      <c r="A9" s="458"/>
      <c r="B9" s="461"/>
      <c r="C9" s="464"/>
      <c r="D9" s="467"/>
      <c r="E9" s="438" t="s">
        <v>9</v>
      </c>
      <c r="F9" s="439"/>
      <c r="G9" s="440"/>
      <c r="H9" s="438" t="s">
        <v>242</v>
      </c>
      <c r="I9" s="439"/>
      <c r="J9" s="440"/>
      <c r="K9" s="438" t="s">
        <v>9</v>
      </c>
      <c r="L9" s="439"/>
      <c r="M9" s="440"/>
      <c r="N9" s="438" t="s">
        <v>242</v>
      </c>
      <c r="O9" s="439"/>
      <c r="P9" s="440"/>
      <c r="Q9" s="438" t="s">
        <v>9</v>
      </c>
      <c r="R9" s="439"/>
      <c r="S9" s="440"/>
      <c r="T9" s="438" t="s">
        <v>242</v>
      </c>
      <c r="U9" s="439"/>
      <c r="V9" s="440"/>
      <c r="W9" s="450" t="s">
        <v>247</v>
      </c>
      <c r="X9" s="450" t="s">
        <v>248</v>
      </c>
      <c r="Y9" s="447" t="s">
        <v>244</v>
      </c>
      <c r="Z9" s="449"/>
      <c r="AA9" s="445"/>
      <c r="AB9" s="1"/>
      <c r="AC9" s="1"/>
      <c r="AD9" s="1"/>
      <c r="AE9" s="1"/>
      <c r="AF9" s="1"/>
      <c r="AG9" s="1"/>
    </row>
    <row r="10" spans="1:33" ht="30" customHeight="1" thickBot="1" x14ac:dyDescent="0.3">
      <c r="A10" s="459"/>
      <c r="B10" s="462"/>
      <c r="C10" s="465"/>
      <c r="D10" s="468"/>
      <c r="E10" s="21" t="s">
        <v>10</v>
      </c>
      <c r="F10" s="22" t="s">
        <v>11</v>
      </c>
      <c r="G10" s="217" t="s">
        <v>239</v>
      </c>
      <c r="H10" s="21" t="s">
        <v>10</v>
      </c>
      <c r="I10" s="22" t="s">
        <v>11</v>
      </c>
      <c r="J10" s="276" t="s">
        <v>283</v>
      </c>
      <c r="K10" s="21" t="s">
        <v>10</v>
      </c>
      <c r="L10" s="22" t="s">
        <v>12</v>
      </c>
      <c r="M10" s="276" t="s">
        <v>279</v>
      </c>
      <c r="N10" s="21" t="s">
        <v>10</v>
      </c>
      <c r="O10" s="22" t="s">
        <v>12</v>
      </c>
      <c r="P10" s="276" t="s">
        <v>280</v>
      </c>
      <c r="Q10" s="21" t="s">
        <v>10</v>
      </c>
      <c r="R10" s="22" t="s">
        <v>12</v>
      </c>
      <c r="S10" s="276" t="s">
        <v>281</v>
      </c>
      <c r="T10" s="21" t="s">
        <v>10</v>
      </c>
      <c r="U10" s="22" t="s">
        <v>12</v>
      </c>
      <c r="V10" s="276" t="s">
        <v>282</v>
      </c>
      <c r="W10" s="451"/>
      <c r="X10" s="451"/>
      <c r="Y10" s="248" t="s">
        <v>245</v>
      </c>
      <c r="Z10" s="249" t="s">
        <v>246</v>
      </c>
      <c r="AA10" s="446"/>
      <c r="AB10" s="1"/>
      <c r="AC10" s="1"/>
      <c r="AD10" s="1"/>
      <c r="AE10" s="1"/>
      <c r="AF10" s="1"/>
      <c r="AG10" s="1"/>
    </row>
    <row r="11" spans="1:33" ht="24.75" customHeight="1" thickBot="1" x14ac:dyDescent="0.3">
      <c r="A11" s="23">
        <v>1</v>
      </c>
      <c r="B11" s="23">
        <v>2</v>
      </c>
      <c r="C11" s="24">
        <v>3</v>
      </c>
      <c r="D11" s="24">
        <v>4</v>
      </c>
      <c r="E11" s="25">
        <v>5</v>
      </c>
      <c r="F11" s="25">
        <v>6</v>
      </c>
      <c r="G11" s="25">
        <v>7</v>
      </c>
      <c r="H11" s="25">
        <v>8</v>
      </c>
      <c r="I11" s="25">
        <v>9</v>
      </c>
      <c r="J11" s="25">
        <v>10</v>
      </c>
      <c r="K11" s="25">
        <v>11</v>
      </c>
      <c r="L11" s="25">
        <v>12</v>
      </c>
      <c r="M11" s="25">
        <v>13</v>
      </c>
      <c r="N11" s="25">
        <v>14</v>
      </c>
      <c r="O11" s="25">
        <v>15</v>
      </c>
      <c r="P11" s="25">
        <v>16</v>
      </c>
      <c r="Q11" s="25">
        <v>17</v>
      </c>
      <c r="R11" s="25">
        <v>18</v>
      </c>
      <c r="S11" s="25">
        <v>19</v>
      </c>
      <c r="T11" s="25">
        <v>20</v>
      </c>
      <c r="U11" s="25">
        <v>21</v>
      </c>
      <c r="V11" s="25">
        <v>22</v>
      </c>
      <c r="W11" s="25">
        <v>23</v>
      </c>
      <c r="X11" s="25">
        <v>24</v>
      </c>
      <c r="Y11" s="25">
        <v>25</v>
      </c>
      <c r="Z11" s="25">
        <v>26</v>
      </c>
      <c r="AA11" s="222">
        <v>27</v>
      </c>
      <c r="AB11" s="1"/>
      <c r="AC11" s="1"/>
      <c r="AD11" s="1"/>
      <c r="AE11" s="1"/>
      <c r="AF11" s="1"/>
      <c r="AG11" s="1"/>
    </row>
    <row r="12" spans="1:33" ht="23.25" customHeight="1" thickBot="1" x14ac:dyDescent="0.3">
      <c r="A12" s="26" t="s">
        <v>291</v>
      </c>
      <c r="B12" s="27"/>
      <c r="C12" s="28" t="s">
        <v>13</v>
      </c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1"/>
      <c r="X12" s="31"/>
      <c r="Y12" s="31"/>
      <c r="Z12" s="31"/>
      <c r="AA12" s="223"/>
      <c r="AB12" s="32"/>
      <c r="AC12" s="32"/>
      <c r="AD12" s="32"/>
      <c r="AE12" s="32"/>
      <c r="AF12" s="32"/>
      <c r="AG12" s="32"/>
    </row>
    <row r="13" spans="1:33" ht="30" customHeight="1" thickBot="1" x14ac:dyDescent="0.3">
      <c r="A13" s="33" t="s">
        <v>14</v>
      </c>
      <c r="B13" s="34">
        <v>1</v>
      </c>
      <c r="C13" s="174" t="s">
        <v>235</v>
      </c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7"/>
      <c r="X13" s="37"/>
      <c r="Y13" s="37"/>
      <c r="Z13" s="37"/>
      <c r="AA13" s="224"/>
      <c r="AB13" s="4"/>
      <c r="AC13" s="5"/>
      <c r="AD13" s="5"/>
      <c r="AE13" s="5"/>
      <c r="AF13" s="5"/>
      <c r="AG13" s="5"/>
    </row>
    <row r="14" spans="1:33" ht="30" customHeight="1" x14ac:dyDescent="0.25">
      <c r="A14" s="38" t="s">
        <v>15</v>
      </c>
      <c r="B14" s="39" t="s">
        <v>16</v>
      </c>
      <c r="C14" s="175" t="s">
        <v>236</v>
      </c>
      <c r="D14" s="41"/>
      <c r="E14" s="42">
        <f>SUM(E15:E17)</f>
        <v>4</v>
      </c>
      <c r="F14" s="43"/>
      <c r="G14" s="44">
        <f>SUM(G15:G17)</f>
        <v>60000</v>
      </c>
      <c r="H14" s="42">
        <f>SUM(H15:H17)</f>
        <v>4</v>
      </c>
      <c r="I14" s="43"/>
      <c r="J14" s="44">
        <f>SUM(J15:J17)</f>
        <v>60000</v>
      </c>
      <c r="K14" s="42">
        <f>SUM(K15:K17)</f>
        <v>0</v>
      </c>
      <c r="L14" s="43"/>
      <c r="M14" s="44">
        <f>SUM(M15:M17)</f>
        <v>0</v>
      </c>
      <c r="N14" s="42">
        <f>SUM(N15:N17)</f>
        <v>0</v>
      </c>
      <c r="O14" s="43"/>
      <c r="P14" s="44">
        <f>SUM(P15:P17)</f>
        <v>0</v>
      </c>
      <c r="Q14" s="42">
        <f>SUM(Q15:Q17)</f>
        <v>0</v>
      </c>
      <c r="R14" s="43"/>
      <c r="S14" s="44">
        <f>SUM(S15:S17)</f>
        <v>0</v>
      </c>
      <c r="T14" s="42">
        <f>SUM(T15:T17)</f>
        <v>0</v>
      </c>
      <c r="U14" s="43"/>
      <c r="V14" s="44">
        <f>SUM(V15:V17)</f>
        <v>0</v>
      </c>
      <c r="W14" s="44">
        <f>SUM(W15:W17)</f>
        <v>60000</v>
      </c>
      <c r="X14" s="44">
        <f>SUM(X15:X17)</f>
        <v>60000</v>
      </c>
      <c r="Y14" s="45">
        <f>W14-X14</f>
        <v>0</v>
      </c>
      <c r="Z14" s="252">
        <f>Y14/W14</f>
        <v>0</v>
      </c>
      <c r="AA14" s="225"/>
      <c r="AB14" s="46"/>
      <c r="AC14" s="46"/>
      <c r="AD14" s="46"/>
      <c r="AE14" s="46"/>
      <c r="AF14" s="46"/>
      <c r="AG14" s="46"/>
    </row>
    <row r="15" spans="1:33" ht="26.4" x14ac:dyDescent="0.25">
      <c r="A15" s="47" t="s">
        <v>17</v>
      </c>
      <c r="B15" s="48" t="s">
        <v>18</v>
      </c>
      <c r="C15" s="49" t="s">
        <v>301</v>
      </c>
      <c r="D15" s="50" t="s">
        <v>20</v>
      </c>
      <c r="E15" s="51">
        <v>2</v>
      </c>
      <c r="F15" s="52">
        <v>15000</v>
      </c>
      <c r="G15" s="53">
        <f>E15*F15</f>
        <v>30000</v>
      </c>
      <c r="H15" s="51">
        <v>2</v>
      </c>
      <c r="I15" s="52">
        <v>15000</v>
      </c>
      <c r="J15" s="53">
        <f>H15*I15</f>
        <v>30000</v>
      </c>
      <c r="K15" s="51"/>
      <c r="L15" s="52"/>
      <c r="M15" s="53">
        <f>K15*L15</f>
        <v>0</v>
      </c>
      <c r="N15" s="51"/>
      <c r="O15" s="52"/>
      <c r="P15" s="53">
        <f>N15*O15</f>
        <v>0</v>
      </c>
      <c r="Q15" s="51"/>
      <c r="R15" s="52"/>
      <c r="S15" s="53">
        <f>Q15*R15</f>
        <v>0</v>
      </c>
      <c r="T15" s="51"/>
      <c r="U15" s="52"/>
      <c r="V15" s="53">
        <f>T15*U15</f>
        <v>0</v>
      </c>
      <c r="W15" s="54">
        <f>G15+M15+S15</f>
        <v>30000</v>
      </c>
      <c r="X15" s="250">
        <f t="shared" ref="X15:X31" si="0">J15+P15+V15</f>
        <v>30000</v>
      </c>
      <c r="Y15" s="250">
        <f t="shared" ref="Y15:Y74" si="1">W15-X15</f>
        <v>0</v>
      </c>
      <c r="Z15" s="258">
        <f>Y15/W15</f>
        <v>0</v>
      </c>
      <c r="AA15" s="404"/>
      <c r="AB15" s="55"/>
      <c r="AC15" s="56"/>
      <c r="AD15" s="56"/>
      <c r="AE15" s="56"/>
      <c r="AF15" s="56"/>
      <c r="AG15" s="56"/>
    </row>
    <row r="16" spans="1:33" ht="13.8" x14ac:dyDescent="0.25">
      <c r="A16" s="47" t="s">
        <v>17</v>
      </c>
      <c r="B16" s="48" t="s">
        <v>21</v>
      </c>
      <c r="C16" s="49" t="s">
        <v>300</v>
      </c>
      <c r="D16" s="50" t="s">
        <v>20</v>
      </c>
      <c r="E16" s="51">
        <v>2</v>
      </c>
      <c r="F16" s="52">
        <v>15000</v>
      </c>
      <c r="G16" s="53">
        <f>E16*F16</f>
        <v>30000</v>
      </c>
      <c r="H16" s="51">
        <v>2</v>
      </c>
      <c r="I16" s="52">
        <v>15000</v>
      </c>
      <c r="J16" s="53">
        <f>H16*I16</f>
        <v>30000</v>
      </c>
      <c r="K16" s="51"/>
      <c r="L16" s="52"/>
      <c r="M16" s="53">
        <f>K16*L16</f>
        <v>0</v>
      </c>
      <c r="N16" s="51"/>
      <c r="O16" s="52"/>
      <c r="P16" s="53">
        <f>N16*O16</f>
        <v>0</v>
      </c>
      <c r="Q16" s="51"/>
      <c r="R16" s="52"/>
      <c r="S16" s="53">
        <f>Q16*R16</f>
        <v>0</v>
      </c>
      <c r="T16" s="51"/>
      <c r="U16" s="52"/>
      <c r="V16" s="53">
        <f>T16*U16</f>
        <v>0</v>
      </c>
      <c r="W16" s="54">
        <f t="shared" ref="W16:W31" si="2">G16+M16+S16</f>
        <v>30000</v>
      </c>
      <c r="X16" s="250">
        <f t="shared" si="0"/>
        <v>30000</v>
      </c>
      <c r="Y16" s="250">
        <f t="shared" si="1"/>
        <v>0</v>
      </c>
      <c r="Z16" s="258">
        <f t="shared" ref="Z16:Z27" si="3">Y16/W16</f>
        <v>0</v>
      </c>
      <c r="AA16" s="219"/>
      <c r="AB16" s="56"/>
      <c r="AC16" s="56"/>
      <c r="AD16" s="56"/>
      <c r="AE16" s="56"/>
      <c r="AF16" s="56"/>
      <c r="AG16" s="56"/>
    </row>
    <row r="17" spans="1:33" ht="30" customHeight="1" thickBot="1" x14ac:dyDescent="0.3">
      <c r="A17" s="57" t="s">
        <v>17</v>
      </c>
      <c r="B17" s="58" t="s">
        <v>22</v>
      </c>
      <c r="C17" s="49" t="s">
        <v>19</v>
      </c>
      <c r="D17" s="59" t="s">
        <v>20</v>
      </c>
      <c r="E17" s="60"/>
      <c r="F17" s="61"/>
      <c r="G17" s="62">
        <f>E17*F17</f>
        <v>0</v>
      </c>
      <c r="H17" s="60"/>
      <c r="I17" s="61"/>
      <c r="J17" s="62">
        <f>H17*I17</f>
        <v>0</v>
      </c>
      <c r="K17" s="60"/>
      <c r="L17" s="61"/>
      <c r="M17" s="62">
        <f>K17*L17</f>
        <v>0</v>
      </c>
      <c r="N17" s="60"/>
      <c r="O17" s="61"/>
      <c r="P17" s="62">
        <f>N17*O17</f>
        <v>0</v>
      </c>
      <c r="Q17" s="60"/>
      <c r="R17" s="52"/>
      <c r="S17" s="62">
        <f>Q17*R17</f>
        <v>0</v>
      </c>
      <c r="T17" s="60"/>
      <c r="U17" s="52"/>
      <c r="V17" s="62">
        <f>T17*U17</f>
        <v>0</v>
      </c>
      <c r="W17" s="63">
        <f t="shared" si="2"/>
        <v>0</v>
      </c>
      <c r="X17" s="250">
        <f t="shared" si="0"/>
        <v>0</v>
      </c>
      <c r="Y17" s="250">
        <f t="shared" si="1"/>
        <v>0</v>
      </c>
      <c r="Z17" s="258">
        <v>0</v>
      </c>
      <c r="AA17" s="226"/>
      <c r="AB17" s="56"/>
      <c r="AC17" s="56"/>
      <c r="AD17" s="56"/>
      <c r="AE17" s="56"/>
      <c r="AF17" s="56"/>
      <c r="AG17" s="56"/>
    </row>
    <row r="18" spans="1:33" ht="30" customHeight="1" x14ac:dyDescent="0.25">
      <c r="A18" s="38" t="s">
        <v>15</v>
      </c>
      <c r="B18" s="39" t="s">
        <v>23</v>
      </c>
      <c r="C18" s="64" t="s">
        <v>24</v>
      </c>
      <c r="D18" s="65"/>
      <c r="E18" s="66">
        <f>SUM(E19:E21)</f>
        <v>0</v>
      </c>
      <c r="F18" s="67"/>
      <c r="G18" s="68">
        <f>SUM(G19:G21)</f>
        <v>0</v>
      </c>
      <c r="H18" s="66">
        <f>SUM(H19:H21)</f>
        <v>0</v>
      </c>
      <c r="I18" s="67"/>
      <c r="J18" s="68">
        <f>SUM(J19:J21)</f>
        <v>0</v>
      </c>
      <c r="K18" s="66">
        <f>SUM(K19:K21)</f>
        <v>0</v>
      </c>
      <c r="L18" s="67"/>
      <c r="M18" s="68">
        <f>SUM(M19:M21)</f>
        <v>0</v>
      </c>
      <c r="N18" s="66">
        <f>SUM(N19:N21)</f>
        <v>0</v>
      </c>
      <c r="O18" s="67"/>
      <c r="P18" s="68">
        <f>SUM(P19:P21)</f>
        <v>0</v>
      </c>
      <c r="Q18" s="66">
        <f>SUM(Q19:Q21)</f>
        <v>0</v>
      </c>
      <c r="R18" s="67"/>
      <c r="S18" s="68">
        <f>SUM(S19:S21)</f>
        <v>0</v>
      </c>
      <c r="T18" s="66">
        <f>SUM(T19:T21)</f>
        <v>0</v>
      </c>
      <c r="U18" s="67"/>
      <c r="V18" s="68">
        <f>SUM(V19:V21)</f>
        <v>0</v>
      </c>
      <c r="W18" s="68">
        <f>SUM(W19:W21)</f>
        <v>0</v>
      </c>
      <c r="X18" s="298">
        <f>SUM(X19:X21)</f>
        <v>0</v>
      </c>
      <c r="Y18" s="298">
        <f t="shared" si="1"/>
        <v>0</v>
      </c>
      <c r="Z18" s="298">
        <v>0</v>
      </c>
      <c r="AA18" s="227"/>
      <c r="AB18" s="46"/>
      <c r="AC18" s="46"/>
      <c r="AD18" s="46"/>
      <c r="AE18" s="46"/>
      <c r="AF18" s="46"/>
      <c r="AG18" s="46"/>
    </row>
    <row r="19" spans="1:33" ht="30" customHeight="1" x14ac:dyDescent="0.25">
      <c r="A19" s="47" t="s">
        <v>17</v>
      </c>
      <c r="B19" s="48" t="s">
        <v>25</v>
      </c>
      <c r="C19" s="49" t="s">
        <v>19</v>
      </c>
      <c r="D19" s="50" t="s">
        <v>20</v>
      </c>
      <c r="E19" s="51"/>
      <c r="F19" s="52"/>
      <c r="G19" s="53">
        <f>E19*F19</f>
        <v>0</v>
      </c>
      <c r="H19" s="51"/>
      <c r="I19" s="52"/>
      <c r="J19" s="53">
        <f>H19*I19</f>
        <v>0</v>
      </c>
      <c r="K19" s="51"/>
      <c r="L19" s="52"/>
      <c r="M19" s="53">
        <f>K19*L19</f>
        <v>0</v>
      </c>
      <c r="N19" s="51"/>
      <c r="O19" s="52"/>
      <c r="P19" s="53">
        <f>N19*O19</f>
        <v>0</v>
      </c>
      <c r="Q19" s="51"/>
      <c r="R19" s="52"/>
      <c r="S19" s="53">
        <f>Q19*R19</f>
        <v>0</v>
      </c>
      <c r="T19" s="51"/>
      <c r="U19" s="52"/>
      <c r="V19" s="53">
        <f>T19*U19</f>
        <v>0</v>
      </c>
      <c r="W19" s="54">
        <f>G19+M19+S19</f>
        <v>0</v>
      </c>
      <c r="X19" s="250">
        <f t="shared" si="0"/>
        <v>0</v>
      </c>
      <c r="Y19" s="250">
        <f t="shared" si="1"/>
        <v>0</v>
      </c>
      <c r="Z19" s="258">
        <v>0</v>
      </c>
      <c r="AA19" s="219"/>
      <c r="AB19" s="56"/>
      <c r="AC19" s="56"/>
      <c r="AD19" s="56"/>
      <c r="AE19" s="56"/>
      <c r="AF19" s="56"/>
      <c r="AG19" s="56"/>
    </row>
    <row r="20" spans="1:33" ht="30" customHeight="1" x14ac:dyDescent="0.25">
      <c r="A20" s="47" t="s">
        <v>17</v>
      </c>
      <c r="B20" s="48" t="s">
        <v>26</v>
      </c>
      <c r="C20" s="49" t="s">
        <v>19</v>
      </c>
      <c r="D20" s="50" t="s">
        <v>20</v>
      </c>
      <c r="E20" s="51"/>
      <c r="F20" s="52"/>
      <c r="G20" s="53">
        <f>E20*F20</f>
        <v>0</v>
      </c>
      <c r="H20" s="51"/>
      <c r="I20" s="52"/>
      <c r="J20" s="53">
        <f>H20*I20</f>
        <v>0</v>
      </c>
      <c r="K20" s="51"/>
      <c r="L20" s="52"/>
      <c r="M20" s="53">
        <f>K20*L20</f>
        <v>0</v>
      </c>
      <c r="N20" s="51"/>
      <c r="O20" s="52"/>
      <c r="P20" s="53">
        <f>N20*O20</f>
        <v>0</v>
      </c>
      <c r="Q20" s="51"/>
      <c r="R20" s="52"/>
      <c r="S20" s="53">
        <f>Q20*R20</f>
        <v>0</v>
      </c>
      <c r="T20" s="51"/>
      <c r="U20" s="52"/>
      <c r="V20" s="53">
        <f>T20*U20</f>
        <v>0</v>
      </c>
      <c r="W20" s="54">
        <f t="shared" si="2"/>
        <v>0</v>
      </c>
      <c r="X20" s="250">
        <f t="shared" si="0"/>
        <v>0</v>
      </c>
      <c r="Y20" s="250">
        <f t="shared" si="1"/>
        <v>0</v>
      </c>
      <c r="Z20" s="258">
        <v>0</v>
      </c>
      <c r="AA20" s="219"/>
      <c r="AB20" s="56"/>
      <c r="AC20" s="56"/>
      <c r="AD20" s="56"/>
      <c r="AE20" s="56"/>
      <c r="AF20" s="56"/>
      <c r="AG20" s="56"/>
    </row>
    <row r="21" spans="1:33" ht="30" customHeight="1" thickBot="1" x14ac:dyDescent="0.3">
      <c r="A21" s="70" t="s">
        <v>17</v>
      </c>
      <c r="B21" s="58" t="s">
        <v>27</v>
      </c>
      <c r="C21" s="49" t="s">
        <v>19</v>
      </c>
      <c r="D21" s="71" t="s">
        <v>20</v>
      </c>
      <c r="E21" s="72"/>
      <c r="F21" s="73"/>
      <c r="G21" s="74">
        <f>E21*F21</f>
        <v>0</v>
      </c>
      <c r="H21" s="72"/>
      <c r="I21" s="73"/>
      <c r="J21" s="74">
        <f>H21*I21</f>
        <v>0</v>
      </c>
      <c r="K21" s="72"/>
      <c r="L21" s="73"/>
      <c r="M21" s="74">
        <f>K21*L21</f>
        <v>0</v>
      </c>
      <c r="N21" s="72"/>
      <c r="O21" s="73"/>
      <c r="P21" s="74">
        <f>N21*O21</f>
        <v>0</v>
      </c>
      <c r="Q21" s="72"/>
      <c r="R21" s="73"/>
      <c r="S21" s="74">
        <f>Q21*R21</f>
        <v>0</v>
      </c>
      <c r="T21" s="72"/>
      <c r="U21" s="73"/>
      <c r="V21" s="74">
        <f>T21*U21</f>
        <v>0</v>
      </c>
      <c r="W21" s="63">
        <f t="shared" si="2"/>
        <v>0</v>
      </c>
      <c r="X21" s="250">
        <f t="shared" si="0"/>
        <v>0</v>
      </c>
      <c r="Y21" s="250">
        <f t="shared" si="1"/>
        <v>0</v>
      </c>
      <c r="Z21" s="258">
        <v>0</v>
      </c>
      <c r="AA21" s="228"/>
      <c r="AB21" s="56"/>
      <c r="AC21" s="56"/>
      <c r="AD21" s="56"/>
      <c r="AE21" s="56"/>
      <c r="AF21" s="56"/>
      <c r="AG21" s="56"/>
    </row>
    <row r="22" spans="1:33" ht="30" customHeight="1" x14ac:dyDescent="0.25">
      <c r="A22" s="38" t="s">
        <v>15</v>
      </c>
      <c r="B22" s="39" t="s">
        <v>28</v>
      </c>
      <c r="C22" s="75" t="s">
        <v>29</v>
      </c>
      <c r="D22" s="65"/>
      <c r="E22" s="66">
        <f>SUM(E23:E23)</f>
        <v>2</v>
      </c>
      <c r="F22" s="67"/>
      <c r="G22" s="68">
        <f>SUM(G23:G23)</f>
        <v>30000</v>
      </c>
      <c r="H22" s="66">
        <f>SUM(H23:H23)</f>
        <v>2</v>
      </c>
      <c r="I22" s="67"/>
      <c r="J22" s="68">
        <f>SUM(J23:J23)</f>
        <v>30000</v>
      </c>
      <c r="K22" s="66">
        <f>SUM(K23:K23)</f>
        <v>0</v>
      </c>
      <c r="L22" s="67"/>
      <c r="M22" s="68">
        <f>SUM(M23:M23)</f>
        <v>0</v>
      </c>
      <c r="N22" s="66">
        <f>SUM(N23:N23)</f>
        <v>0</v>
      </c>
      <c r="O22" s="67"/>
      <c r="P22" s="68">
        <f>SUM(P23:P23)</f>
        <v>0</v>
      </c>
      <c r="Q22" s="66">
        <f>SUM(Q23:Q23)</f>
        <v>0</v>
      </c>
      <c r="R22" s="67"/>
      <c r="S22" s="68">
        <f>SUM(S23:S23)</f>
        <v>0</v>
      </c>
      <c r="T22" s="66">
        <f>SUM(T23:T23)</f>
        <v>0</v>
      </c>
      <c r="U22" s="67"/>
      <c r="V22" s="68">
        <f>SUM(V23:V23)</f>
        <v>0</v>
      </c>
      <c r="W22" s="68">
        <f>SUM(W23:W23)</f>
        <v>30000</v>
      </c>
      <c r="X22" s="68">
        <f>SUM(X23:X23)</f>
        <v>30000</v>
      </c>
      <c r="Y22" s="45">
        <f t="shared" si="1"/>
        <v>0</v>
      </c>
      <c r="Z22" s="252">
        <f>Y22/W22</f>
        <v>0</v>
      </c>
      <c r="AA22" s="227"/>
      <c r="AB22" s="46"/>
      <c r="AC22" s="46"/>
      <c r="AD22" s="46"/>
      <c r="AE22" s="46"/>
      <c r="AF22" s="46"/>
      <c r="AG22" s="46"/>
    </row>
    <row r="23" spans="1:33" s="169" customFormat="1" ht="27" thickBot="1" x14ac:dyDescent="0.3">
      <c r="A23" s="47" t="s">
        <v>17</v>
      </c>
      <c r="B23" s="48" t="s">
        <v>30</v>
      </c>
      <c r="C23" s="49" t="s">
        <v>302</v>
      </c>
      <c r="D23" s="239" t="s">
        <v>20</v>
      </c>
      <c r="E23" s="51">
        <v>2</v>
      </c>
      <c r="F23" s="52">
        <v>15000</v>
      </c>
      <c r="G23" s="53">
        <f>E23*F23</f>
        <v>30000</v>
      </c>
      <c r="H23" s="51">
        <v>2</v>
      </c>
      <c r="I23" s="52">
        <v>15000</v>
      </c>
      <c r="J23" s="53">
        <f>H23*I23</f>
        <v>30000</v>
      </c>
      <c r="K23" s="51"/>
      <c r="L23" s="52"/>
      <c r="M23" s="53">
        <f>K23*L23</f>
        <v>0</v>
      </c>
      <c r="N23" s="51"/>
      <c r="O23" s="52"/>
      <c r="P23" s="53">
        <f>N23*O23</f>
        <v>0</v>
      </c>
      <c r="Q23" s="51"/>
      <c r="R23" s="52"/>
      <c r="S23" s="53">
        <f>Q23*R23</f>
        <v>0</v>
      </c>
      <c r="T23" s="51"/>
      <c r="U23" s="52"/>
      <c r="V23" s="53">
        <f>T23*U23</f>
        <v>0</v>
      </c>
      <c r="W23" s="54">
        <f t="shared" si="2"/>
        <v>30000</v>
      </c>
      <c r="X23" s="250">
        <f t="shared" si="0"/>
        <v>30000</v>
      </c>
      <c r="Y23" s="250">
        <f t="shared" si="1"/>
        <v>0</v>
      </c>
      <c r="Z23" s="258">
        <f t="shared" si="3"/>
        <v>0</v>
      </c>
      <c r="AA23" s="121"/>
      <c r="AB23" s="56"/>
      <c r="AC23" s="56"/>
      <c r="AD23" s="56"/>
      <c r="AE23" s="56"/>
      <c r="AF23" s="56"/>
      <c r="AG23" s="56"/>
    </row>
    <row r="24" spans="1:33" ht="30" customHeight="1" x14ac:dyDescent="0.25">
      <c r="A24" s="38" t="s">
        <v>14</v>
      </c>
      <c r="B24" s="77" t="s">
        <v>32</v>
      </c>
      <c r="C24" s="64" t="s">
        <v>33</v>
      </c>
      <c r="D24" s="65"/>
      <c r="E24" s="66">
        <f>SUM(E25:E27)</f>
        <v>90000</v>
      </c>
      <c r="F24" s="67"/>
      <c r="G24" s="68">
        <f>SUM(G25:G27)</f>
        <v>19800</v>
      </c>
      <c r="H24" s="66">
        <f>SUM(H25:H27)</f>
        <v>90000</v>
      </c>
      <c r="I24" s="67"/>
      <c r="J24" s="68">
        <f>SUM(J25:J27)</f>
        <v>19800</v>
      </c>
      <c r="K24" s="66">
        <f>SUM(K25:K27)</f>
        <v>0</v>
      </c>
      <c r="L24" s="67"/>
      <c r="M24" s="68">
        <f>SUM(M25:M27)</f>
        <v>0</v>
      </c>
      <c r="N24" s="66">
        <f>SUM(N25:N27)</f>
        <v>0</v>
      </c>
      <c r="O24" s="67"/>
      <c r="P24" s="68">
        <f>SUM(P25:P27)</f>
        <v>0</v>
      </c>
      <c r="Q24" s="66">
        <f>SUM(Q25:Q27)</f>
        <v>0</v>
      </c>
      <c r="R24" s="67"/>
      <c r="S24" s="68">
        <f>SUM(S25:S27)</f>
        <v>0</v>
      </c>
      <c r="T24" s="66">
        <f>SUM(T25:T27)</f>
        <v>0</v>
      </c>
      <c r="U24" s="67"/>
      <c r="V24" s="68">
        <f>SUM(V25:V27)</f>
        <v>0</v>
      </c>
      <c r="W24" s="68">
        <f>SUM(W25:W27)</f>
        <v>19800</v>
      </c>
      <c r="X24" s="68">
        <f>SUM(X25:X27)</f>
        <v>19800</v>
      </c>
      <c r="Y24" s="45">
        <f t="shared" si="1"/>
        <v>0</v>
      </c>
      <c r="Z24" s="252">
        <f>Y24/W24</f>
        <v>0</v>
      </c>
      <c r="AA24" s="227"/>
      <c r="AB24" s="5"/>
      <c r="AC24" s="5"/>
      <c r="AD24" s="5"/>
      <c r="AE24" s="5"/>
      <c r="AF24" s="5"/>
      <c r="AG24" s="5"/>
    </row>
    <row r="25" spans="1:33" ht="30" customHeight="1" x14ac:dyDescent="0.25">
      <c r="A25" s="78" t="s">
        <v>17</v>
      </c>
      <c r="B25" s="79" t="s">
        <v>34</v>
      </c>
      <c r="C25" s="49" t="s">
        <v>35</v>
      </c>
      <c r="D25" s="80"/>
      <c r="E25" s="81">
        <f>G14</f>
        <v>60000</v>
      </c>
      <c r="F25" s="82">
        <v>0.22</v>
      </c>
      <c r="G25" s="83">
        <f>E25*F25</f>
        <v>13200</v>
      </c>
      <c r="H25" s="81">
        <f>J14</f>
        <v>60000</v>
      </c>
      <c r="I25" s="82">
        <v>0.22</v>
      </c>
      <c r="J25" s="83">
        <f>H25*I25</f>
        <v>13200</v>
      </c>
      <c r="K25" s="81">
        <f>M14</f>
        <v>0</v>
      </c>
      <c r="L25" s="82">
        <v>0.22</v>
      </c>
      <c r="M25" s="83">
        <f>K25*L25</f>
        <v>0</v>
      </c>
      <c r="N25" s="81">
        <f>P14</f>
        <v>0</v>
      </c>
      <c r="O25" s="82">
        <v>0.22</v>
      </c>
      <c r="P25" s="83">
        <f>N25*O25</f>
        <v>0</v>
      </c>
      <c r="Q25" s="81">
        <f>S14</f>
        <v>0</v>
      </c>
      <c r="R25" s="82">
        <v>0.22</v>
      </c>
      <c r="S25" s="83">
        <f>Q25*R25</f>
        <v>0</v>
      </c>
      <c r="T25" s="81">
        <f>V14</f>
        <v>0</v>
      </c>
      <c r="U25" s="82">
        <v>0.22</v>
      </c>
      <c r="V25" s="83">
        <f>T25*U25</f>
        <v>0</v>
      </c>
      <c r="W25" s="84">
        <f>G25+M25+S25</f>
        <v>13200</v>
      </c>
      <c r="X25" s="250">
        <f>J25+P25+V25</f>
        <v>13200</v>
      </c>
      <c r="Y25" s="250">
        <f t="shared" si="1"/>
        <v>0</v>
      </c>
      <c r="Z25" s="258">
        <f t="shared" si="3"/>
        <v>0</v>
      </c>
      <c r="AA25" s="229"/>
      <c r="AB25" s="55"/>
      <c r="AC25" s="56"/>
      <c r="AD25" s="56"/>
      <c r="AE25" s="56"/>
      <c r="AF25" s="56"/>
      <c r="AG25" s="56"/>
    </row>
    <row r="26" spans="1:33" ht="30" customHeight="1" x14ac:dyDescent="0.25">
      <c r="A26" s="47" t="s">
        <v>17</v>
      </c>
      <c r="B26" s="48" t="s">
        <v>36</v>
      </c>
      <c r="C26" s="49" t="s">
        <v>37</v>
      </c>
      <c r="D26" s="50"/>
      <c r="E26" s="51">
        <f>G18</f>
        <v>0</v>
      </c>
      <c r="F26" s="52">
        <v>0.22</v>
      </c>
      <c r="G26" s="53">
        <f>E26*F26</f>
        <v>0</v>
      </c>
      <c r="H26" s="51">
        <f>J18</f>
        <v>0</v>
      </c>
      <c r="I26" s="52">
        <v>0.22</v>
      </c>
      <c r="J26" s="53">
        <f>H26*I26</f>
        <v>0</v>
      </c>
      <c r="K26" s="51">
        <f>M18</f>
        <v>0</v>
      </c>
      <c r="L26" s="52">
        <v>0.22</v>
      </c>
      <c r="M26" s="53">
        <f>K26*L26</f>
        <v>0</v>
      </c>
      <c r="N26" s="51">
        <f>P18</f>
        <v>0</v>
      </c>
      <c r="O26" s="52">
        <v>0.22</v>
      </c>
      <c r="P26" s="53">
        <f>N26*O26</f>
        <v>0</v>
      </c>
      <c r="Q26" s="51">
        <f>S18</f>
        <v>0</v>
      </c>
      <c r="R26" s="52">
        <v>0.22</v>
      </c>
      <c r="S26" s="53">
        <f>Q26*R26</f>
        <v>0</v>
      </c>
      <c r="T26" s="51">
        <f>V18</f>
        <v>0</v>
      </c>
      <c r="U26" s="52">
        <v>0.22</v>
      </c>
      <c r="V26" s="53">
        <f>T26*U26</f>
        <v>0</v>
      </c>
      <c r="W26" s="54">
        <f t="shared" si="2"/>
        <v>0</v>
      </c>
      <c r="X26" s="250">
        <f t="shared" si="0"/>
        <v>0</v>
      </c>
      <c r="Y26" s="250">
        <f t="shared" si="1"/>
        <v>0</v>
      </c>
      <c r="Z26" s="258">
        <v>0</v>
      </c>
      <c r="AA26" s="219"/>
      <c r="AB26" s="56"/>
      <c r="AC26" s="56"/>
      <c r="AD26" s="56"/>
      <c r="AE26" s="56"/>
      <c r="AF26" s="56"/>
      <c r="AG26" s="56"/>
    </row>
    <row r="27" spans="1:33" ht="30" customHeight="1" thickBot="1" x14ac:dyDescent="0.3">
      <c r="A27" s="57" t="s">
        <v>17</v>
      </c>
      <c r="B27" s="76" t="s">
        <v>38</v>
      </c>
      <c r="C27" s="85" t="s">
        <v>29</v>
      </c>
      <c r="D27" s="59"/>
      <c r="E27" s="60">
        <f>G22</f>
        <v>30000</v>
      </c>
      <c r="F27" s="61">
        <v>0.22</v>
      </c>
      <c r="G27" s="62">
        <f>E27*F27</f>
        <v>6600</v>
      </c>
      <c r="H27" s="60">
        <f>J22</f>
        <v>30000</v>
      </c>
      <c r="I27" s="61">
        <v>0.22</v>
      </c>
      <c r="J27" s="62">
        <f>H27*I27</f>
        <v>6600</v>
      </c>
      <c r="K27" s="60">
        <f>M22</f>
        <v>0</v>
      </c>
      <c r="L27" s="61">
        <v>0.22</v>
      </c>
      <c r="M27" s="62">
        <f>K27*L27</f>
        <v>0</v>
      </c>
      <c r="N27" s="60">
        <f>P22</f>
        <v>0</v>
      </c>
      <c r="O27" s="61">
        <v>0.22</v>
      </c>
      <c r="P27" s="62">
        <f>N27*O27</f>
        <v>0</v>
      </c>
      <c r="Q27" s="60">
        <f>S22</f>
        <v>0</v>
      </c>
      <c r="R27" s="61">
        <v>0.22</v>
      </c>
      <c r="S27" s="62">
        <f>Q27*R27</f>
        <v>0</v>
      </c>
      <c r="T27" s="60">
        <f>V22</f>
        <v>0</v>
      </c>
      <c r="U27" s="61">
        <v>0.22</v>
      </c>
      <c r="V27" s="62">
        <f>T27*U27</f>
        <v>0</v>
      </c>
      <c r="W27" s="63">
        <f t="shared" si="2"/>
        <v>6600</v>
      </c>
      <c r="X27" s="250">
        <f t="shared" si="0"/>
        <v>6600</v>
      </c>
      <c r="Y27" s="250">
        <f t="shared" si="1"/>
        <v>0</v>
      </c>
      <c r="Z27" s="258">
        <f t="shared" si="3"/>
        <v>0</v>
      </c>
      <c r="AA27" s="226"/>
      <c r="AB27" s="56"/>
      <c r="AC27" s="56"/>
      <c r="AD27" s="56"/>
      <c r="AE27" s="56"/>
      <c r="AF27" s="56"/>
      <c r="AG27" s="56"/>
    </row>
    <row r="28" spans="1:33" ht="30" customHeight="1" thickBot="1" x14ac:dyDescent="0.3">
      <c r="A28" s="38" t="s">
        <v>15</v>
      </c>
      <c r="B28" s="77" t="s">
        <v>39</v>
      </c>
      <c r="C28" s="64" t="s">
        <v>40</v>
      </c>
      <c r="D28" s="65"/>
      <c r="E28" s="66">
        <f>SUM(E29:E31)</f>
        <v>0</v>
      </c>
      <c r="F28" s="67"/>
      <c r="G28" s="68">
        <f>SUM(G29:G31)</f>
        <v>0</v>
      </c>
      <c r="H28" s="66">
        <f>SUM(H29:H31)</f>
        <v>0</v>
      </c>
      <c r="I28" s="67"/>
      <c r="J28" s="68">
        <f>SUM(J29:J31)</f>
        <v>0</v>
      </c>
      <c r="K28" s="66">
        <f>SUM(K29:K31)</f>
        <v>0</v>
      </c>
      <c r="L28" s="67"/>
      <c r="M28" s="68">
        <f>SUM(M29:M31)</f>
        <v>0</v>
      </c>
      <c r="N28" s="66">
        <f>SUM(N29:N31)</f>
        <v>0</v>
      </c>
      <c r="O28" s="67"/>
      <c r="P28" s="68">
        <f>SUM(P29:P31)</f>
        <v>0</v>
      </c>
      <c r="Q28" s="66">
        <f>SUM(Q29:Q31)</f>
        <v>0</v>
      </c>
      <c r="R28" s="67"/>
      <c r="S28" s="68">
        <f>SUM(S29:S31)</f>
        <v>0</v>
      </c>
      <c r="T28" s="66">
        <f>SUM(T29:T31)</f>
        <v>0</v>
      </c>
      <c r="U28" s="67"/>
      <c r="V28" s="68">
        <f>SUM(V29:V31)</f>
        <v>0</v>
      </c>
      <c r="W28" s="68">
        <f>SUM(W29:W31)</f>
        <v>0</v>
      </c>
      <c r="X28" s="68">
        <f>SUM(X29:X31)</f>
        <v>0</v>
      </c>
      <c r="Y28" s="68">
        <f t="shared" si="1"/>
        <v>0</v>
      </c>
      <c r="Z28" s="68">
        <v>0</v>
      </c>
      <c r="AA28" s="391"/>
      <c r="AB28" s="5"/>
      <c r="AC28" s="5"/>
      <c r="AD28" s="5"/>
      <c r="AE28" s="5"/>
      <c r="AF28" s="5"/>
      <c r="AG28" s="5"/>
    </row>
    <row r="29" spans="1:33" ht="29.25" customHeight="1" thickBot="1" x14ac:dyDescent="0.3">
      <c r="A29" s="47" t="s">
        <v>17</v>
      </c>
      <c r="B29" s="79" t="s">
        <v>41</v>
      </c>
      <c r="C29" s="49" t="s">
        <v>31</v>
      </c>
      <c r="D29" s="50" t="s">
        <v>20</v>
      </c>
      <c r="E29" s="51"/>
      <c r="F29" s="52"/>
      <c r="G29" s="53">
        <f>E29*F29</f>
        <v>0</v>
      </c>
      <c r="H29" s="51"/>
      <c r="I29" s="52"/>
      <c r="J29" s="53">
        <f>H29*I29</f>
        <v>0</v>
      </c>
      <c r="K29" s="51"/>
      <c r="L29" s="52"/>
      <c r="M29" s="53">
        <f>K29*L29</f>
        <v>0</v>
      </c>
      <c r="N29" s="51"/>
      <c r="O29" s="52"/>
      <c r="P29" s="53">
        <f>N29*O29</f>
        <v>0</v>
      </c>
      <c r="Q29" s="51"/>
      <c r="R29" s="52"/>
      <c r="S29" s="53">
        <f>Q29*R29</f>
        <v>0</v>
      </c>
      <c r="T29" s="51"/>
      <c r="U29" s="52"/>
      <c r="V29" s="53">
        <f>T29*U29</f>
        <v>0</v>
      </c>
      <c r="W29" s="54">
        <f>G29+M29+S29</f>
        <v>0</v>
      </c>
      <c r="X29" s="250">
        <f>J29+P29+V29</f>
        <v>0</v>
      </c>
      <c r="Y29" s="250">
        <f>W29-X29</f>
        <v>0</v>
      </c>
      <c r="Z29" s="374">
        <v>0</v>
      </c>
      <c r="AA29" s="392"/>
      <c r="AB29" s="5"/>
      <c r="AC29" s="5"/>
      <c r="AD29" s="5"/>
      <c r="AE29" s="5"/>
      <c r="AF29" s="5"/>
      <c r="AG29" s="5"/>
    </row>
    <row r="30" spans="1:33" ht="30" customHeight="1" x14ac:dyDescent="0.25">
      <c r="A30" s="47" t="s">
        <v>17</v>
      </c>
      <c r="B30" s="48" t="s">
        <v>42</v>
      </c>
      <c r="C30" s="49" t="s">
        <v>31</v>
      </c>
      <c r="D30" s="239" t="s">
        <v>20</v>
      </c>
      <c r="E30" s="51"/>
      <c r="F30" s="52"/>
      <c r="G30" s="53">
        <f>E30*F30</f>
        <v>0</v>
      </c>
      <c r="H30" s="51"/>
      <c r="I30" s="52"/>
      <c r="J30" s="53">
        <f>H30*I30</f>
        <v>0</v>
      </c>
      <c r="K30" s="51"/>
      <c r="L30" s="52"/>
      <c r="M30" s="53">
        <f>K30*L30</f>
        <v>0</v>
      </c>
      <c r="N30" s="51"/>
      <c r="O30" s="52"/>
      <c r="P30" s="53">
        <f>N30*O30</f>
        <v>0</v>
      </c>
      <c r="Q30" s="51"/>
      <c r="R30" s="52"/>
      <c r="S30" s="53">
        <f>Q30*R30</f>
        <v>0</v>
      </c>
      <c r="T30" s="51"/>
      <c r="U30" s="52"/>
      <c r="V30" s="53">
        <f>T30*U30</f>
        <v>0</v>
      </c>
      <c r="W30" s="54">
        <f t="shared" si="2"/>
        <v>0</v>
      </c>
      <c r="X30" s="250">
        <f t="shared" si="0"/>
        <v>0</v>
      </c>
      <c r="Y30" s="250">
        <f t="shared" si="1"/>
        <v>0</v>
      </c>
      <c r="Z30" s="258">
        <v>0</v>
      </c>
      <c r="AA30" s="229"/>
      <c r="AB30" s="5"/>
      <c r="AC30" s="5"/>
      <c r="AD30" s="5"/>
      <c r="AE30" s="5"/>
      <c r="AF30" s="5"/>
      <c r="AG30" s="5"/>
    </row>
    <row r="31" spans="1:33" ht="30" customHeight="1" thickBot="1" x14ac:dyDescent="0.3">
      <c r="A31" s="57" t="s">
        <v>17</v>
      </c>
      <c r="B31" s="58" t="s">
        <v>43</v>
      </c>
      <c r="C31" s="192" t="s">
        <v>31</v>
      </c>
      <c r="D31" s="240" t="s">
        <v>20</v>
      </c>
      <c r="E31" s="60"/>
      <c r="F31" s="61"/>
      <c r="G31" s="62">
        <f>E31*F31</f>
        <v>0</v>
      </c>
      <c r="H31" s="60"/>
      <c r="I31" s="61"/>
      <c r="J31" s="62">
        <f>H31*I31</f>
        <v>0</v>
      </c>
      <c r="K31" s="72"/>
      <c r="L31" s="73"/>
      <c r="M31" s="74">
        <f>K31*L31</f>
        <v>0</v>
      </c>
      <c r="N31" s="72"/>
      <c r="O31" s="73"/>
      <c r="P31" s="74">
        <f>N31*O31</f>
        <v>0</v>
      </c>
      <c r="Q31" s="72"/>
      <c r="R31" s="73"/>
      <c r="S31" s="74">
        <f>Q31*R31</f>
        <v>0</v>
      </c>
      <c r="T31" s="72"/>
      <c r="U31" s="73"/>
      <c r="V31" s="74">
        <f>T31*U31</f>
        <v>0</v>
      </c>
      <c r="W31" s="63">
        <f t="shared" si="2"/>
        <v>0</v>
      </c>
      <c r="X31" s="250">
        <f t="shared" si="0"/>
        <v>0</v>
      </c>
      <c r="Y31" s="254">
        <f t="shared" si="1"/>
        <v>0</v>
      </c>
      <c r="Z31" s="258">
        <v>0</v>
      </c>
      <c r="AA31" s="228"/>
      <c r="AB31" s="5"/>
      <c r="AC31" s="5"/>
      <c r="AD31" s="5"/>
      <c r="AE31" s="5"/>
      <c r="AF31" s="5"/>
      <c r="AG31" s="5"/>
    </row>
    <row r="32" spans="1:33" ht="30" customHeight="1" thickBot="1" x14ac:dyDescent="0.3">
      <c r="A32" s="197" t="s">
        <v>44</v>
      </c>
      <c r="B32" s="198"/>
      <c r="C32" s="199"/>
      <c r="D32" s="200"/>
      <c r="E32" s="241"/>
      <c r="F32" s="201"/>
      <c r="G32" s="86">
        <f>G14+G18+G22+G24+G28</f>
        <v>109800</v>
      </c>
      <c r="H32" s="241"/>
      <c r="I32" s="201"/>
      <c r="J32" s="86">
        <f>J14+J18+J22+J24+J28</f>
        <v>109800</v>
      </c>
      <c r="K32" s="241"/>
      <c r="L32" s="109"/>
      <c r="M32" s="86">
        <f>M14+M18+M22+M24+M28</f>
        <v>0</v>
      </c>
      <c r="N32" s="241"/>
      <c r="O32" s="109"/>
      <c r="P32" s="86">
        <f>P14+P18+P22+P24+P28</f>
        <v>0</v>
      </c>
      <c r="Q32" s="241"/>
      <c r="R32" s="109"/>
      <c r="S32" s="86">
        <f>S14+S18+S22+S24+S28</f>
        <v>0</v>
      </c>
      <c r="T32" s="241"/>
      <c r="U32" s="109"/>
      <c r="V32" s="86">
        <f>V14+V18+V22+V24+V28</f>
        <v>0</v>
      </c>
      <c r="W32" s="86">
        <f>W14+W18+W22+W24+W28</f>
        <v>109800</v>
      </c>
      <c r="X32" s="291">
        <f>X14+X18+X22+X24+X28</f>
        <v>109800</v>
      </c>
      <c r="Y32" s="293">
        <f t="shared" si="1"/>
        <v>0</v>
      </c>
      <c r="Z32" s="292">
        <f>Y32/W32</f>
        <v>0</v>
      </c>
      <c r="AA32" s="230"/>
      <c r="AB32" s="4"/>
      <c r="AC32" s="5"/>
      <c r="AD32" s="5"/>
      <c r="AE32" s="5"/>
      <c r="AF32" s="5"/>
      <c r="AG32" s="5"/>
    </row>
    <row r="33" spans="1:33" ht="30" customHeight="1" thickBot="1" x14ac:dyDescent="0.3">
      <c r="A33" s="193" t="s">
        <v>14</v>
      </c>
      <c r="B33" s="115">
        <v>2</v>
      </c>
      <c r="C33" s="194" t="s">
        <v>45</v>
      </c>
      <c r="D33" s="195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7"/>
      <c r="X33" s="37"/>
      <c r="Y33" s="296"/>
      <c r="Z33" s="37"/>
      <c r="AA33" s="224"/>
      <c r="AB33" s="5"/>
      <c r="AC33" s="5"/>
      <c r="AD33" s="5"/>
      <c r="AE33" s="5"/>
      <c r="AF33" s="5"/>
      <c r="AG33" s="5"/>
    </row>
    <row r="34" spans="1:33" ht="30" customHeight="1" x14ac:dyDescent="0.25">
      <c r="A34" s="38" t="s">
        <v>15</v>
      </c>
      <c r="B34" s="77" t="s">
        <v>46</v>
      </c>
      <c r="C34" s="40" t="s">
        <v>47</v>
      </c>
      <c r="D34" s="41"/>
      <c r="E34" s="42">
        <f>SUM(E35:E37)</f>
        <v>0</v>
      </c>
      <c r="F34" s="43"/>
      <c r="G34" s="44">
        <f>SUM(G35:G37)</f>
        <v>0</v>
      </c>
      <c r="H34" s="42">
        <f>SUM(H35:H37)</f>
        <v>0</v>
      </c>
      <c r="I34" s="43"/>
      <c r="J34" s="44">
        <f>SUM(J35:J37)</f>
        <v>0</v>
      </c>
      <c r="K34" s="42">
        <f>SUM(K35:K37)</f>
        <v>0</v>
      </c>
      <c r="L34" s="43"/>
      <c r="M34" s="44">
        <f>SUM(M35:M37)</f>
        <v>0</v>
      </c>
      <c r="N34" s="42">
        <f>SUM(N35:N37)</f>
        <v>0</v>
      </c>
      <c r="O34" s="43"/>
      <c r="P34" s="44">
        <f>SUM(P35:P37)</f>
        <v>0</v>
      </c>
      <c r="Q34" s="42">
        <f>SUM(Q35:Q37)</f>
        <v>0</v>
      </c>
      <c r="R34" s="43"/>
      <c r="S34" s="44">
        <f>SUM(S35:S37)</f>
        <v>0</v>
      </c>
      <c r="T34" s="42">
        <f>SUM(T35:T37)</f>
        <v>0</v>
      </c>
      <c r="U34" s="43"/>
      <c r="V34" s="44">
        <f>SUM(V35:V37)</f>
        <v>0</v>
      </c>
      <c r="W34" s="44">
        <f>SUM(W35:W37)</f>
        <v>0</v>
      </c>
      <c r="X34" s="294">
        <f>SUM(X35:X37)</f>
        <v>0</v>
      </c>
      <c r="Y34" s="297">
        <f t="shared" si="1"/>
        <v>0</v>
      </c>
      <c r="Z34" s="295">
        <v>0</v>
      </c>
      <c r="AA34" s="225"/>
      <c r="AB34" s="92"/>
      <c r="AC34" s="46"/>
      <c r="AD34" s="46"/>
      <c r="AE34" s="46"/>
      <c r="AF34" s="46"/>
      <c r="AG34" s="46"/>
    </row>
    <row r="35" spans="1:33" ht="30" customHeight="1" x14ac:dyDescent="0.25">
      <c r="A35" s="47" t="s">
        <v>17</v>
      </c>
      <c r="B35" s="48" t="s">
        <v>48</v>
      </c>
      <c r="C35" s="49" t="s">
        <v>49</v>
      </c>
      <c r="D35" s="50" t="s">
        <v>50</v>
      </c>
      <c r="E35" s="51"/>
      <c r="F35" s="52"/>
      <c r="G35" s="53">
        <f>E35*F35</f>
        <v>0</v>
      </c>
      <c r="H35" s="51"/>
      <c r="I35" s="52"/>
      <c r="J35" s="53">
        <f>H35*I35</f>
        <v>0</v>
      </c>
      <c r="K35" s="51"/>
      <c r="L35" s="52"/>
      <c r="M35" s="53">
        <f>K35*L35</f>
        <v>0</v>
      </c>
      <c r="N35" s="51"/>
      <c r="O35" s="52"/>
      <c r="P35" s="53">
        <f>N35*O35</f>
        <v>0</v>
      </c>
      <c r="Q35" s="51"/>
      <c r="R35" s="52"/>
      <c r="S35" s="53">
        <f>Q35*R35</f>
        <v>0</v>
      </c>
      <c r="T35" s="51"/>
      <c r="U35" s="52"/>
      <c r="V35" s="53">
        <f>T35*U35</f>
        <v>0</v>
      </c>
      <c r="W35" s="54">
        <f>G35+M35+S35</f>
        <v>0</v>
      </c>
      <c r="X35" s="250">
        <f>J35+P35+V35</f>
        <v>0</v>
      </c>
      <c r="Y35" s="250">
        <f t="shared" si="1"/>
        <v>0</v>
      </c>
      <c r="Z35" s="258">
        <v>0</v>
      </c>
      <c r="AA35" s="219"/>
      <c r="AB35" s="56"/>
      <c r="AC35" s="56"/>
      <c r="AD35" s="56"/>
      <c r="AE35" s="56"/>
      <c r="AF35" s="56"/>
      <c r="AG35" s="56"/>
    </row>
    <row r="36" spans="1:33" ht="30" customHeight="1" x14ac:dyDescent="0.25">
      <c r="A36" s="47" t="s">
        <v>17</v>
      </c>
      <c r="B36" s="48" t="s">
        <v>51</v>
      </c>
      <c r="C36" s="49" t="s">
        <v>49</v>
      </c>
      <c r="D36" s="50" t="s">
        <v>50</v>
      </c>
      <c r="E36" s="51"/>
      <c r="F36" s="52"/>
      <c r="G36" s="53">
        <f>E36*F36</f>
        <v>0</v>
      </c>
      <c r="H36" s="51"/>
      <c r="I36" s="52"/>
      <c r="J36" s="53">
        <f>H36*I36</f>
        <v>0</v>
      </c>
      <c r="K36" s="51"/>
      <c r="L36" s="52"/>
      <c r="M36" s="53">
        <f>K36*L36</f>
        <v>0</v>
      </c>
      <c r="N36" s="51"/>
      <c r="O36" s="52"/>
      <c r="P36" s="53">
        <f>N36*O36</f>
        <v>0</v>
      </c>
      <c r="Q36" s="51"/>
      <c r="R36" s="52"/>
      <c r="S36" s="53">
        <f>Q36*R36</f>
        <v>0</v>
      </c>
      <c r="T36" s="51"/>
      <c r="U36" s="52"/>
      <c r="V36" s="53">
        <f>T36*U36</f>
        <v>0</v>
      </c>
      <c r="W36" s="54">
        <f t="shared" ref="W36:W41" si="4">G36+M36+S36</f>
        <v>0</v>
      </c>
      <c r="X36" s="250">
        <f t="shared" ref="X36:X45" si="5">J36+P36+V36</f>
        <v>0</v>
      </c>
      <c r="Y36" s="250">
        <f t="shared" si="1"/>
        <v>0</v>
      </c>
      <c r="Z36" s="258">
        <v>0</v>
      </c>
      <c r="AA36" s="219"/>
      <c r="AB36" s="56"/>
      <c r="AC36" s="56"/>
      <c r="AD36" s="56"/>
      <c r="AE36" s="56"/>
      <c r="AF36" s="56"/>
      <c r="AG36" s="56"/>
    </row>
    <row r="37" spans="1:33" ht="30" customHeight="1" thickBot="1" x14ac:dyDescent="0.3">
      <c r="A37" s="70" t="s">
        <v>17</v>
      </c>
      <c r="B37" s="76" t="s">
        <v>52</v>
      </c>
      <c r="C37" s="49" t="s">
        <v>49</v>
      </c>
      <c r="D37" s="71" t="s">
        <v>50</v>
      </c>
      <c r="E37" s="72"/>
      <c r="F37" s="73"/>
      <c r="G37" s="74">
        <f>E37*F37</f>
        <v>0</v>
      </c>
      <c r="H37" s="72"/>
      <c r="I37" s="73"/>
      <c r="J37" s="74">
        <f>H37*I37</f>
        <v>0</v>
      </c>
      <c r="K37" s="72"/>
      <c r="L37" s="73"/>
      <c r="M37" s="74">
        <f>K37*L37</f>
        <v>0</v>
      </c>
      <c r="N37" s="72"/>
      <c r="O37" s="73"/>
      <c r="P37" s="74">
        <f>N37*O37</f>
        <v>0</v>
      </c>
      <c r="Q37" s="72"/>
      <c r="R37" s="73"/>
      <c r="S37" s="74">
        <f>Q37*R37</f>
        <v>0</v>
      </c>
      <c r="T37" s="72"/>
      <c r="U37" s="73"/>
      <c r="V37" s="74">
        <f>T37*U37</f>
        <v>0</v>
      </c>
      <c r="W37" s="63">
        <f t="shared" si="4"/>
        <v>0</v>
      </c>
      <c r="X37" s="250">
        <f t="shared" si="5"/>
        <v>0</v>
      </c>
      <c r="Y37" s="250">
        <f t="shared" si="1"/>
        <v>0</v>
      </c>
      <c r="Z37" s="258">
        <v>0</v>
      </c>
      <c r="AA37" s="228"/>
      <c r="AB37" s="56"/>
      <c r="AC37" s="56"/>
      <c r="AD37" s="56"/>
      <c r="AE37" s="56"/>
      <c r="AF37" s="56"/>
      <c r="AG37" s="56"/>
    </row>
    <row r="38" spans="1:33" ht="30" customHeight="1" x14ac:dyDescent="0.25">
      <c r="A38" s="38" t="s">
        <v>15</v>
      </c>
      <c r="B38" s="77" t="s">
        <v>53</v>
      </c>
      <c r="C38" s="75" t="s">
        <v>54</v>
      </c>
      <c r="D38" s="65"/>
      <c r="E38" s="66">
        <f>SUM(E39:E41)</f>
        <v>0</v>
      </c>
      <c r="F38" s="67"/>
      <c r="G38" s="68">
        <f>SUM(G39:G41)</f>
        <v>0</v>
      </c>
      <c r="H38" s="66">
        <f>SUM(H39:H41)</f>
        <v>0</v>
      </c>
      <c r="I38" s="67"/>
      <c r="J38" s="68">
        <f>SUM(J39:J41)</f>
        <v>0</v>
      </c>
      <c r="K38" s="66">
        <f>SUM(K39:K41)</f>
        <v>0</v>
      </c>
      <c r="L38" s="67"/>
      <c r="M38" s="68">
        <f>SUM(M39:M41)</f>
        <v>0</v>
      </c>
      <c r="N38" s="66">
        <f>SUM(N39:N41)</f>
        <v>0</v>
      </c>
      <c r="O38" s="67"/>
      <c r="P38" s="68">
        <f>SUM(P39:P41)</f>
        <v>0</v>
      </c>
      <c r="Q38" s="66">
        <f>SUM(Q39:Q41)</f>
        <v>0</v>
      </c>
      <c r="R38" s="67"/>
      <c r="S38" s="68">
        <f>SUM(S39:S41)</f>
        <v>0</v>
      </c>
      <c r="T38" s="66">
        <f>SUM(T39:T41)</f>
        <v>0</v>
      </c>
      <c r="U38" s="67"/>
      <c r="V38" s="68">
        <f>SUM(V39:V41)</f>
        <v>0</v>
      </c>
      <c r="W38" s="68">
        <f>SUM(W39:W41)</f>
        <v>0</v>
      </c>
      <c r="X38" s="68">
        <f>SUM(X39:X41)</f>
        <v>0</v>
      </c>
      <c r="Y38" s="299">
        <f t="shared" si="1"/>
        <v>0</v>
      </c>
      <c r="Z38" s="299">
        <v>0</v>
      </c>
      <c r="AA38" s="227"/>
      <c r="AB38" s="46"/>
      <c r="AC38" s="46"/>
      <c r="AD38" s="46"/>
      <c r="AE38" s="46"/>
      <c r="AF38" s="46"/>
      <c r="AG38" s="46"/>
    </row>
    <row r="39" spans="1:33" ht="30" customHeight="1" x14ac:dyDescent="0.25">
      <c r="A39" s="47" t="s">
        <v>17</v>
      </c>
      <c r="B39" s="48" t="s">
        <v>55</v>
      </c>
      <c r="C39" s="49" t="s">
        <v>56</v>
      </c>
      <c r="D39" s="50" t="s">
        <v>57</v>
      </c>
      <c r="E39" s="51"/>
      <c r="F39" s="52"/>
      <c r="G39" s="53">
        <f>E39*F39</f>
        <v>0</v>
      </c>
      <c r="H39" s="51"/>
      <c r="I39" s="52"/>
      <c r="J39" s="53">
        <f>H39*I39</f>
        <v>0</v>
      </c>
      <c r="K39" s="51"/>
      <c r="L39" s="52"/>
      <c r="M39" s="53">
        <f>K39*L39</f>
        <v>0</v>
      </c>
      <c r="N39" s="51"/>
      <c r="O39" s="52"/>
      <c r="P39" s="53">
        <f>N39*O39</f>
        <v>0</v>
      </c>
      <c r="Q39" s="51"/>
      <c r="R39" s="52"/>
      <c r="S39" s="53">
        <f>Q39*R39</f>
        <v>0</v>
      </c>
      <c r="T39" s="51"/>
      <c r="U39" s="52"/>
      <c r="V39" s="53">
        <f>T39*U39</f>
        <v>0</v>
      </c>
      <c r="W39" s="54">
        <f t="shared" si="4"/>
        <v>0</v>
      </c>
      <c r="X39" s="250">
        <f t="shared" si="5"/>
        <v>0</v>
      </c>
      <c r="Y39" s="250">
        <f t="shared" si="1"/>
        <v>0</v>
      </c>
      <c r="Z39" s="258">
        <v>0</v>
      </c>
      <c r="AA39" s="219"/>
      <c r="AB39" s="56"/>
      <c r="AC39" s="56"/>
      <c r="AD39" s="56"/>
      <c r="AE39" s="56"/>
      <c r="AF39" s="56"/>
      <c r="AG39" s="56"/>
    </row>
    <row r="40" spans="1:33" ht="30" customHeight="1" x14ac:dyDescent="0.25">
      <c r="A40" s="47" t="s">
        <v>17</v>
      </c>
      <c r="B40" s="48" t="s">
        <v>58</v>
      </c>
      <c r="C40" s="93" t="s">
        <v>56</v>
      </c>
      <c r="D40" s="50" t="s">
        <v>57</v>
      </c>
      <c r="E40" s="51"/>
      <c r="F40" s="52"/>
      <c r="G40" s="53">
        <f>E40*F40</f>
        <v>0</v>
      </c>
      <c r="H40" s="51"/>
      <c r="I40" s="52"/>
      <c r="J40" s="53">
        <f>H40*I40</f>
        <v>0</v>
      </c>
      <c r="K40" s="51"/>
      <c r="L40" s="52"/>
      <c r="M40" s="53">
        <f>K40*L40</f>
        <v>0</v>
      </c>
      <c r="N40" s="51"/>
      <c r="O40" s="52"/>
      <c r="P40" s="53">
        <f>N40*O40</f>
        <v>0</v>
      </c>
      <c r="Q40" s="51"/>
      <c r="R40" s="52"/>
      <c r="S40" s="53">
        <f>Q40*R40</f>
        <v>0</v>
      </c>
      <c r="T40" s="51"/>
      <c r="U40" s="52"/>
      <c r="V40" s="53">
        <f>T40*U40</f>
        <v>0</v>
      </c>
      <c r="W40" s="54">
        <f t="shared" si="4"/>
        <v>0</v>
      </c>
      <c r="X40" s="250">
        <f t="shared" si="5"/>
        <v>0</v>
      </c>
      <c r="Y40" s="250">
        <f t="shared" si="1"/>
        <v>0</v>
      </c>
      <c r="Z40" s="258">
        <v>0</v>
      </c>
      <c r="AA40" s="219"/>
      <c r="AB40" s="56"/>
      <c r="AC40" s="56"/>
      <c r="AD40" s="56"/>
      <c r="AE40" s="56"/>
      <c r="AF40" s="56"/>
      <c r="AG40" s="56"/>
    </row>
    <row r="41" spans="1:33" ht="30" customHeight="1" thickBot="1" x14ac:dyDescent="0.3">
      <c r="A41" s="70" t="s">
        <v>17</v>
      </c>
      <c r="B41" s="76" t="s">
        <v>59</v>
      </c>
      <c r="C41" s="94" t="s">
        <v>56</v>
      </c>
      <c r="D41" s="71" t="s">
        <v>57</v>
      </c>
      <c r="E41" s="72"/>
      <c r="F41" s="73"/>
      <c r="G41" s="74">
        <f>E41*F41</f>
        <v>0</v>
      </c>
      <c r="H41" s="72"/>
      <c r="I41" s="73"/>
      <c r="J41" s="74">
        <f>H41*I41</f>
        <v>0</v>
      </c>
      <c r="K41" s="72"/>
      <c r="L41" s="73"/>
      <c r="M41" s="74">
        <f>K41*L41</f>
        <v>0</v>
      </c>
      <c r="N41" s="72"/>
      <c r="O41" s="73"/>
      <c r="P41" s="74">
        <f>N41*O41</f>
        <v>0</v>
      </c>
      <c r="Q41" s="72"/>
      <c r="R41" s="73"/>
      <c r="S41" s="74">
        <f>Q41*R41</f>
        <v>0</v>
      </c>
      <c r="T41" s="72"/>
      <c r="U41" s="73"/>
      <c r="V41" s="74">
        <f>T41*U41</f>
        <v>0</v>
      </c>
      <c r="W41" s="63">
        <f t="shared" si="4"/>
        <v>0</v>
      </c>
      <c r="X41" s="250">
        <f t="shared" si="5"/>
        <v>0</v>
      </c>
      <c r="Y41" s="250">
        <f t="shared" si="1"/>
        <v>0</v>
      </c>
      <c r="Z41" s="258">
        <v>0</v>
      </c>
      <c r="AA41" s="228"/>
      <c r="AB41" s="56"/>
      <c r="AC41" s="56"/>
      <c r="AD41" s="56"/>
      <c r="AE41" s="56"/>
      <c r="AF41" s="56"/>
      <c r="AG41" s="56"/>
    </row>
    <row r="42" spans="1:33" ht="30" customHeight="1" x14ac:dyDescent="0.25">
      <c r="A42" s="38" t="s">
        <v>15</v>
      </c>
      <c r="B42" s="77" t="s">
        <v>60</v>
      </c>
      <c r="C42" s="75" t="s">
        <v>61</v>
      </c>
      <c r="D42" s="65"/>
      <c r="E42" s="66">
        <f>SUM(E43:E45)</f>
        <v>0</v>
      </c>
      <c r="F42" s="67"/>
      <c r="G42" s="68">
        <f>SUM(G43:G45)</f>
        <v>0</v>
      </c>
      <c r="H42" s="66">
        <f>SUM(H43:H45)</f>
        <v>0</v>
      </c>
      <c r="I42" s="67"/>
      <c r="J42" s="68">
        <f>SUM(J43:J45)</f>
        <v>0</v>
      </c>
      <c r="K42" s="66">
        <f>SUM(K43:K45)</f>
        <v>0</v>
      </c>
      <c r="L42" s="67"/>
      <c r="M42" s="68">
        <f>SUM(M43:M45)</f>
        <v>0</v>
      </c>
      <c r="N42" s="66">
        <f>SUM(N43:N45)</f>
        <v>0</v>
      </c>
      <c r="O42" s="67"/>
      <c r="P42" s="68">
        <f>SUM(P43:P45)</f>
        <v>0</v>
      </c>
      <c r="Q42" s="66">
        <f>SUM(Q43:Q45)</f>
        <v>0</v>
      </c>
      <c r="R42" s="67"/>
      <c r="S42" s="68">
        <f>SUM(S43:S45)</f>
        <v>0</v>
      </c>
      <c r="T42" s="66">
        <f>SUM(T43:T45)</f>
        <v>0</v>
      </c>
      <c r="U42" s="67"/>
      <c r="V42" s="68">
        <f>SUM(V43:V45)</f>
        <v>0</v>
      </c>
      <c r="W42" s="68">
        <f>SUM(W43:W45)</f>
        <v>0</v>
      </c>
      <c r="X42" s="68">
        <f>SUM(X43:X45)</f>
        <v>0</v>
      </c>
      <c r="Y42" s="67">
        <f t="shared" si="1"/>
        <v>0</v>
      </c>
      <c r="Z42" s="67">
        <v>0</v>
      </c>
      <c r="AA42" s="227"/>
      <c r="AB42" s="46"/>
      <c r="AC42" s="46"/>
      <c r="AD42" s="46"/>
      <c r="AE42" s="46"/>
      <c r="AF42" s="46"/>
      <c r="AG42" s="46"/>
    </row>
    <row r="43" spans="1:33" ht="30" customHeight="1" x14ac:dyDescent="0.25">
      <c r="A43" s="47" t="s">
        <v>17</v>
      </c>
      <c r="B43" s="48" t="s">
        <v>62</v>
      </c>
      <c r="C43" s="49" t="s">
        <v>63</v>
      </c>
      <c r="D43" s="50" t="s">
        <v>57</v>
      </c>
      <c r="E43" s="51"/>
      <c r="F43" s="52"/>
      <c r="G43" s="53">
        <f>E43*F43</f>
        <v>0</v>
      </c>
      <c r="H43" s="51"/>
      <c r="I43" s="52"/>
      <c r="J43" s="53">
        <f>H43*I43</f>
        <v>0</v>
      </c>
      <c r="K43" s="51"/>
      <c r="L43" s="52"/>
      <c r="M43" s="53">
        <f>K43*L43</f>
        <v>0</v>
      </c>
      <c r="N43" s="51"/>
      <c r="O43" s="52"/>
      <c r="P43" s="53">
        <f>N43*O43</f>
        <v>0</v>
      </c>
      <c r="Q43" s="51"/>
      <c r="R43" s="52"/>
      <c r="S43" s="53">
        <f>Q43*R43</f>
        <v>0</v>
      </c>
      <c r="T43" s="51"/>
      <c r="U43" s="52"/>
      <c r="V43" s="53">
        <f>T43*U43</f>
        <v>0</v>
      </c>
      <c r="W43" s="54">
        <f>G43+M43+S43</f>
        <v>0</v>
      </c>
      <c r="X43" s="250">
        <f t="shared" si="5"/>
        <v>0</v>
      </c>
      <c r="Y43" s="250">
        <f t="shared" si="1"/>
        <v>0</v>
      </c>
      <c r="Z43" s="258">
        <v>0</v>
      </c>
      <c r="AA43" s="219"/>
      <c r="AB43" s="55"/>
      <c r="AC43" s="56"/>
      <c r="AD43" s="56"/>
      <c r="AE43" s="56"/>
      <c r="AF43" s="56"/>
      <c r="AG43" s="56"/>
    </row>
    <row r="44" spans="1:33" ht="30" customHeight="1" x14ac:dyDescent="0.25">
      <c r="A44" s="47" t="s">
        <v>17</v>
      </c>
      <c r="B44" s="48" t="s">
        <v>64</v>
      </c>
      <c r="C44" s="49" t="s">
        <v>65</v>
      </c>
      <c r="D44" s="50" t="s">
        <v>57</v>
      </c>
      <c r="E44" s="51"/>
      <c r="F44" s="52"/>
      <c r="G44" s="53">
        <f>E44*F44</f>
        <v>0</v>
      </c>
      <c r="H44" s="51"/>
      <c r="I44" s="52"/>
      <c r="J44" s="53">
        <f>H44*I44</f>
        <v>0</v>
      </c>
      <c r="K44" s="51"/>
      <c r="L44" s="52"/>
      <c r="M44" s="53">
        <f>K44*L44</f>
        <v>0</v>
      </c>
      <c r="N44" s="51"/>
      <c r="O44" s="52"/>
      <c r="P44" s="53">
        <f>N44*O44</f>
        <v>0</v>
      </c>
      <c r="Q44" s="51"/>
      <c r="R44" s="52"/>
      <c r="S44" s="53">
        <f>Q44*R44</f>
        <v>0</v>
      </c>
      <c r="T44" s="51"/>
      <c r="U44" s="52"/>
      <c r="V44" s="53">
        <f>T44*U44</f>
        <v>0</v>
      </c>
      <c r="W44" s="54">
        <f>G44+M44+S44</f>
        <v>0</v>
      </c>
      <c r="X44" s="250">
        <f t="shared" si="5"/>
        <v>0</v>
      </c>
      <c r="Y44" s="250">
        <f t="shared" si="1"/>
        <v>0</v>
      </c>
      <c r="Z44" s="258">
        <v>0</v>
      </c>
      <c r="AA44" s="219"/>
      <c r="AB44" s="56"/>
      <c r="AC44" s="56"/>
      <c r="AD44" s="56"/>
      <c r="AE44" s="56"/>
      <c r="AF44" s="56"/>
      <c r="AG44" s="56"/>
    </row>
    <row r="45" spans="1:33" ht="30" customHeight="1" thickBot="1" x14ac:dyDescent="0.3">
      <c r="A45" s="57" t="s">
        <v>17</v>
      </c>
      <c r="B45" s="58" t="s">
        <v>66</v>
      </c>
      <c r="C45" s="192" t="s">
        <v>63</v>
      </c>
      <c r="D45" s="59" t="s">
        <v>57</v>
      </c>
      <c r="E45" s="72"/>
      <c r="F45" s="73"/>
      <c r="G45" s="74">
        <f>E45*F45</f>
        <v>0</v>
      </c>
      <c r="H45" s="72"/>
      <c r="I45" s="73"/>
      <c r="J45" s="74">
        <f>H45*I45</f>
        <v>0</v>
      </c>
      <c r="K45" s="72"/>
      <c r="L45" s="73"/>
      <c r="M45" s="74">
        <f>K45*L45</f>
        <v>0</v>
      </c>
      <c r="N45" s="72"/>
      <c r="O45" s="73"/>
      <c r="P45" s="74">
        <f>N45*O45</f>
        <v>0</v>
      </c>
      <c r="Q45" s="72"/>
      <c r="R45" s="73"/>
      <c r="S45" s="74">
        <f>Q45*R45</f>
        <v>0</v>
      </c>
      <c r="T45" s="72"/>
      <c r="U45" s="73"/>
      <c r="V45" s="74">
        <f>T45*U45</f>
        <v>0</v>
      </c>
      <c r="W45" s="63">
        <f>G45+M45+S45</f>
        <v>0</v>
      </c>
      <c r="X45" s="250">
        <f t="shared" si="5"/>
        <v>0</v>
      </c>
      <c r="Y45" s="250">
        <f t="shared" si="1"/>
        <v>0</v>
      </c>
      <c r="Z45" s="258">
        <v>0</v>
      </c>
      <c r="AA45" s="228"/>
      <c r="AB45" s="56"/>
      <c r="AC45" s="56"/>
      <c r="AD45" s="56"/>
      <c r="AE45" s="56"/>
      <c r="AF45" s="56"/>
      <c r="AG45" s="56"/>
    </row>
    <row r="46" spans="1:33" ht="30" customHeight="1" thickBot="1" x14ac:dyDescent="0.3">
      <c r="A46" s="202" t="s">
        <v>225</v>
      </c>
      <c r="B46" s="198"/>
      <c r="C46" s="199"/>
      <c r="D46" s="200"/>
      <c r="E46" s="109">
        <f>E42+E38+E34</f>
        <v>0</v>
      </c>
      <c r="F46" s="87"/>
      <c r="G46" s="86">
        <f>G42+G38+G34</f>
        <v>0</v>
      </c>
      <c r="H46" s="109">
        <f>H42+H38+H34</f>
        <v>0</v>
      </c>
      <c r="I46" s="87"/>
      <c r="J46" s="86">
        <f>J42+J38+J34</f>
        <v>0</v>
      </c>
      <c r="K46" s="88">
        <f>K42+K38+K34</f>
        <v>0</v>
      </c>
      <c r="L46" s="87"/>
      <c r="M46" s="86">
        <f>M42+M38+M34</f>
        <v>0</v>
      </c>
      <c r="N46" s="88">
        <f>N42+N38+N34</f>
        <v>0</v>
      </c>
      <c r="O46" s="87"/>
      <c r="P46" s="86">
        <f>P42+P38+P34</f>
        <v>0</v>
      </c>
      <c r="Q46" s="88">
        <f>Q42+Q38+Q34</f>
        <v>0</v>
      </c>
      <c r="R46" s="87"/>
      <c r="S46" s="86">
        <f>S42+S38+S34</f>
        <v>0</v>
      </c>
      <c r="T46" s="88">
        <f>T42+T38+T34</f>
        <v>0</v>
      </c>
      <c r="U46" s="87"/>
      <c r="V46" s="86">
        <f>V42+V38+V34</f>
        <v>0</v>
      </c>
      <c r="W46" s="95">
        <f>W42+W38+W34</f>
        <v>0</v>
      </c>
      <c r="X46" s="95">
        <f>X42+X38+X34</f>
        <v>0</v>
      </c>
      <c r="Y46" s="95">
        <f t="shared" si="1"/>
        <v>0</v>
      </c>
      <c r="Z46" s="95">
        <v>0</v>
      </c>
      <c r="AA46" s="230"/>
      <c r="AB46" s="5"/>
      <c r="AC46" s="5"/>
      <c r="AD46" s="5"/>
      <c r="AE46" s="5"/>
      <c r="AF46" s="5"/>
      <c r="AG46" s="5"/>
    </row>
    <row r="47" spans="1:33" ht="30" customHeight="1" thickBot="1" x14ac:dyDescent="0.3">
      <c r="A47" s="193" t="s">
        <v>14</v>
      </c>
      <c r="B47" s="115">
        <v>3</v>
      </c>
      <c r="C47" s="194" t="s">
        <v>67</v>
      </c>
      <c r="D47" s="195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7"/>
      <c r="X47" s="37"/>
      <c r="Y47" s="37"/>
      <c r="Z47" s="37"/>
      <c r="AA47" s="224"/>
      <c r="AB47" s="5"/>
      <c r="AC47" s="5"/>
      <c r="AD47" s="5"/>
      <c r="AE47" s="5"/>
      <c r="AF47" s="5"/>
      <c r="AG47" s="5"/>
    </row>
    <row r="48" spans="1:33" ht="45" customHeight="1" x14ac:dyDescent="0.25">
      <c r="A48" s="38" t="s">
        <v>15</v>
      </c>
      <c r="B48" s="77" t="s">
        <v>68</v>
      </c>
      <c r="C48" s="40" t="s">
        <v>69</v>
      </c>
      <c r="D48" s="41"/>
      <c r="E48" s="42">
        <f>SUM(E49:E51)</f>
        <v>3</v>
      </c>
      <c r="F48" s="43"/>
      <c r="G48" s="44">
        <f>SUM(G49:G51)</f>
        <v>40000</v>
      </c>
      <c r="H48" s="42">
        <f>SUM(H49:H51)</f>
        <v>1</v>
      </c>
      <c r="I48" s="43"/>
      <c r="J48" s="44">
        <f>SUM(J49:J51)</f>
        <v>31999</v>
      </c>
      <c r="K48" s="42">
        <f>SUM(K49:K51)</f>
        <v>0</v>
      </c>
      <c r="L48" s="43"/>
      <c r="M48" s="44">
        <f>SUM(M49:M51)</f>
        <v>0</v>
      </c>
      <c r="N48" s="42">
        <f>SUM(N49:N51)</f>
        <v>0</v>
      </c>
      <c r="O48" s="43"/>
      <c r="P48" s="44">
        <f>SUM(P49:P51)</f>
        <v>0</v>
      </c>
      <c r="Q48" s="42">
        <f>SUM(Q49:Q51)</f>
        <v>0</v>
      </c>
      <c r="R48" s="43"/>
      <c r="S48" s="44">
        <f>SUM(S49:S51)</f>
        <v>0</v>
      </c>
      <c r="T48" s="42">
        <f>SUM(T49:T51)</f>
        <v>0</v>
      </c>
      <c r="U48" s="43"/>
      <c r="V48" s="44">
        <f>SUM(V49:V51)</f>
        <v>0</v>
      </c>
      <c r="W48" s="44">
        <f>SUM(W49:W51)</f>
        <v>40000</v>
      </c>
      <c r="X48" s="44">
        <f>SUM(X49:X51)</f>
        <v>31999</v>
      </c>
      <c r="Y48" s="45">
        <f t="shared" si="1"/>
        <v>8001</v>
      </c>
      <c r="Z48" s="252">
        <f>Y48/W48</f>
        <v>0.20002500000000001</v>
      </c>
      <c r="AA48" s="225"/>
      <c r="AB48" s="46"/>
      <c r="AC48" s="46"/>
      <c r="AD48" s="46"/>
      <c r="AE48" s="46"/>
      <c r="AF48" s="46"/>
      <c r="AG48" s="46"/>
    </row>
    <row r="49" spans="1:33" ht="119.25" customHeight="1" x14ac:dyDescent="0.25">
      <c r="A49" s="47" t="s">
        <v>17</v>
      </c>
      <c r="B49" s="48" t="s">
        <v>70</v>
      </c>
      <c r="C49" s="93" t="s">
        <v>303</v>
      </c>
      <c r="D49" s="50" t="s">
        <v>50</v>
      </c>
      <c r="E49" s="51">
        <v>2</v>
      </c>
      <c r="F49" s="52">
        <v>5000</v>
      </c>
      <c r="G49" s="53">
        <f>E49*F49</f>
        <v>10000</v>
      </c>
      <c r="H49" s="51"/>
      <c r="I49" s="52"/>
      <c r="J49" s="53">
        <f>H49*I49</f>
        <v>0</v>
      </c>
      <c r="K49" s="51"/>
      <c r="L49" s="52"/>
      <c r="M49" s="53">
        <f>K49*L49</f>
        <v>0</v>
      </c>
      <c r="N49" s="51"/>
      <c r="O49" s="52"/>
      <c r="P49" s="53">
        <f>N49*O49</f>
        <v>0</v>
      </c>
      <c r="Q49" s="51"/>
      <c r="R49" s="52"/>
      <c r="S49" s="53">
        <f>Q49*R49</f>
        <v>0</v>
      </c>
      <c r="T49" s="51"/>
      <c r="U49" s="52"/>
      <c r="V49" s="53">
        <f>T49*U49</f>
        <v>0</v>
      </c>
      <c r="W49" s="54">
        <f>G49+M49+S49</f>
        <v>10000</v>
      </c>
      <c r="X49" s="250">
        <f t="shared" ref="X49:X54" si="6">J49+P49+V49</f>
        <v>0</v>
      </c>
      <c r="Y49" s="250">
        <f t="shared" si="1"/>
        <v>10000</v>
      </c>
      <c r="Z49" s="258">
        <f t="shared" ref="Z49" si="7">Y49/W49</f>
        <v>1</v>
      </c>
      <c r="AA49" s="405" t="s">
        <v>314</v>
      </c>
      <c r="AB49" s="56"/>
      <c r="AC49" s="56"/>
      <c r="AD49" s="56"/>
      <c r="AE49" s="56"/>
      <c r="AF49" s="56"/>
      <c r="AG49" s="56"/>
    </row>
    <row r="50" spans="1:33" ht="105.6" x14ac:dyDescent="0.25">
      <c r="A50" s="47" t="s">
        <v>17</v>
      </c>
      <c r="B50" s="48" t="s">
        <v>72</v>
      </c>
      <c r="C50" s="93" t="s">
        <v>304</v>
      </c>
      <c r="D50" s="50" t="s">
        <v>50</v>
      </c>
      <c r="E50" s="51">
        <v>1</v>
      </c>
      <c r="F50" s="52">
        <v>30000</v>
      </c>
      <c r="G50" s="53">
        <f>E50*F50</f>
        <v>30000</v>
      </c>
      <c r="H50" s="51">
        <v>1</v>
      </c>
      <c r="I50" s="52">
        <v>31999</v>
      </c>
      <c r="J50" s="53">
        <f>H50*I50</f>
        <v>31999</v>
      </c>
      <c r="K50" s="51"/>
      <c r="L50" s="52"/>
      <c r="M50" s="53">
        <f>K50*L50</f>
        <v>0</v>
      </c>
      <c r="N50" s="51"/>
      <c r="O50" s="52"/>
      <c r="P50" s="53">
        <f>N50*O50</f>
        <v>0</v>
      </c>
      <c r="Q50" s="51"/>
      <c r="R50" s="52"/>
      <c r="S50" s="53">
        <f>Q50*R50</f>
        <v>0</v>
      </c>
      <c r="T50" s="51"/>
      <c r="U50" s="52"/>
      <c r="V50" s="53">
        <f>T50*U50</f>
        <v>0</v>
      </c>
      <c r="W50" s="54">
        <f>G50+M50+S50</f>
        <v>30000</v>
      </c>
      <c r="X50" s="250">
        <f t="shared" si="6"/>
        <v>31999</v>
      </c>
      <c r="Y50" s="250">
        <f t="shared" si="1"/>
        <v>-1999</v>
      </c>
      <c r="Z50" s="258">
        <f>Y50/W50</f>
        <v>-6.6633333333333336E-2</v>
      </c>
      <c r="AA50" s="405" t="s">
        <v>315</v>
      </c>
      <c r="AB50" s="56"/>
      <c r="AC50" s="56"/>
      <c r="AD50" s="56"/>
      <c r="AE50" s="56"/>
      <c r="AF50" s="56"/>
      <c r="AG50" s="56"/>
    </row>
    <row r="51" spans="1:33" ht="30" customHeight="1" thickBot="1" x14ac:dyDescent="0.3">
      <c r="A51" s="57" t="s">
        <v>17</v>
      </c>
      <c r="B51" s="58" t="s">
        <v>74</v>
      </c>
      <c r="C51" s="85" t="s">
        <v>75</v>
      </c>
      <c r="D51" s="59" t="s">
        <v>50</v>
      </c>
      <c r="E51" s="60"/>
      <c r="F51" s="61"/>
      <c r="G51" s="62">
        <f>E51*F51</f>
        <v>0</v>
      </c>
      <c r="H51" s="60"/>
      <c r="I51" s="61"/>
      <c r="J51" s="62">
        <f>H51*I51</f>
        <v>0</v>
      </c>
      <c r="K51" s="60"/>
      <c r="L51" s="61"/>
      <c r="M51" s="62">
        <f>K51*L51</f>
        <v>0</v>
      </c>
      <c r="N51" s="60"/>
      <c r="O51" s="61"/>
      <c r="P51" s="62">
        <f>N51*O51</f>
        <v>0</v>
      </c>
      <c r="Q51" s="60"/>
      <c r="R51" s="61"/>
      <c r="S51" s="62">
        <f>Q51*R51</f>
        <v>0</v>
      </c>
      <c r="T51" s="60"/>
      <c r="U51" s="61"/>
      <c r="V51" s="62">
        <f>T51*U51</f>
        <v>0</v>
      </c>
      <c r="W51" s="63">
        <f>G51+M51+S51</f>
        <v>0</v>
      </c>
      <c r="X51" s="250">
        <f t="shared" si="6"/>
        <v>0</v>
      </c>
      <c r="Y51" s="250">
        <f t="shared" si="1"/>
        <v>0</v>
      </c>
      <c r="Z51" s="258">
        <v>0</v>
      </c>
      <c r="AA51" s="226"/>
      <c r="AB51" s="56"/>
      <c r="AC51" s="56"/>
      <c r="AD51" s="56"/>
      <c r="AE51" s="56"/>
      <c r="AF51" s="56"/>
      <c r="AG51" s="56"/>
    </row>
    <row r="52" spans="1:33" ht="47.25" customHeight="1" x14ac:dyDescent="0.25">
      <c r="A52" s="38" t="s">
        <v>15</v>
      </c>
      <c r="B52" s="77" t="s">
        <v>76</v>
      </c>
      <c r="C52" s="64" t="s">
        <v>77</v>
      </c>
      <c r="D52" s="65"/>
      <c r="E52" s="66"/>
      <c r="F52" s="67"/>
      <c r="G52" s="68"/>
      <c r="H52" s="66"/>
      <c r="I52" s="67"/>
      <c r="J52" s="68"/>
      <c r="K52" s="66">
        <f>SUM(K53:K54)</f>
        <v>0</v>
      </c>
      <c r="L52" s="67"/>
      <c r="M52" s="68">
        <f>SUM(M53:M54)</f>
        <v>0</v>
      </c>
      <c r="N52" s="66">
        <f>SUM(N53:N54)</f>
        <v>0</v>
      </c>
      <c r="O52" s="67"/>
      <c r="P52" s="68">
        <f>SUM(P53:P54)</f>
        <v>0</v>
      </c>
      <c r="Q52" s="66">
        <f>SUM(Q53:Q54)</f>
        <v>0</v>
      </c>
      <c r="R52" s="67"/>
      <c r="S52" s="68">
        <f>SUM(S53:S54)</f>
        <v>0</v>
      </c>
      <c r="T52" s="66">
        <f>SUM(T53:T54)</f>
        <v>0</v>
      </c>
      <c r="U52" s="67"/>
      <c r="V52" s="68">
        <f>SUM(V53:V54)</f>
        <v>0</v>
      </c>
      <c r="W52" s="68">
        <f>SUM(W53:W54)</f>
        <v>0</v>
      </c>
      <c r="X52" s="68">
        <f>SUM(X53:X54)</f>
        <v>0</v>
      </c>
      <c r="Y52" s="68">
        <f t="shared" si="1"/>
        <v>0</v>
      </c>
      <c r="Z52" s="68">
        <v>0</v>
      </c>
      <c r="AA52" s="227"/>
      <c r="AB52" s="46"/>
      <c r="AC52" s="46"/>
      <c r="AD52" s="46"/>
      <c r="AE52" s="46"/>
      <c r="AF52" s="46"/>
      <c r="AG52" s="46"/>
    </row>
    <row r="53" spans="1:33" ht="30" customHeight="1" x14ac:dyDescent="0.25">
      <c r="A53" s="47" t="s">
        <v>17</v>
      </c>
      <c r="B53" s="48" t="s">
        <v>78</v>
      </c>
      <c r="C53" s="93" t="s">
        <v>79</v>
      </c>
      <c r="D53" s="50" t="s">
        <v>80</v>
      </c>
      <c r="E53" s="475" t="s">
        <v>81</v>
      </c>
      <c r="F53" s="476"/>
      <c r="G53" s="477"/>
      <c r="H53" s="475" t="s">
        <v>81</v>
      </c>
      <c r="I53" s="476"/>
      <c r="J53" s="477"/>
      <c r="K53" s="51"/>
      <c r="L53" s="52"/>
      <c r="M53" s="53">
        <f>K53*L53</f>
        <v>0</v>
      </c>
      <c r="N53" s="51"/>
      <c r="O53" s="52"/>
      <c r="P53" s="53">
        <f>N53*O53</f>
        <v>0</v>
      </c>
      <c r="Q53" s="51"/>
      <c r="R53" s="52"/>
      <c r="S53" s="53">
        <f>Q53*R53</f>
        <v>0</v>
      </c>
      <c r="T53" s="51"/>
      <c r="U53" s="52"/>
      <c r="V53" s="53">
        <f>T53*U53</f>
        <v>0</v>
      </c>
      <c r="W53" s="63">
        <f>G53+M53+S53</f>
        <v>0</v>
      </c>
      <c r="X53" s="250">
        <f t="shared" si="6"/>
        <v>0</v>
      </c>
      <c r="Y53" s="250">
        <f t="shared" si="1"/>
        <v>0</v>
      </c>
      <c r="Z53" s="258">
        <v>0</v>
      </c>
      <c r="AA53" s="219"/>
      <c r="AB53" s="56"/>
      <c r="AC53" s="56"/>
      <c r="AD53" s="56"/>
      <c r="AE53" s="56"/>
      <c r="AF53" s="56"/>
      <c r="AG53" s="56"/>
    </row>
    <row r="54" spans="1:33" ht="30" customHeight="1" thickBot="1" x14ac:dyDescent="0.3">
      <c r="A54" s="57" t="s">
        <v>17</v>
      </c>
      <c r="B54" s="58" t="s">
        <v>82</v>
      </c>
      <c r="C54" s="85" t="s">
        <v>83</v>
      </c>
      <c r="D54" s="59" t="s">
        <v>80</v>
      </c>
      <c r="E54" s="478"/>
      <c r="F54" s="479"/>
      <c r="G54" s="480"/>
      <c r="H54" s="478"/>
      <c r="I54" s="479"/>
      <c r="J54" s="480"/>
      <c r="K54" s="72"/>
      <c r="L54" s="73"/>
      <c r="M54" s="74">
        <f>K54*L54</f>
        <v>0</v>
      </c>
      <c r="N54" s="72"/>
      <c r="O54" s="73"/>
      <c r="P54" s="74">
        <f>N54*O54</f>
        <v>0</v>
      </c>
      <c r="Q54" s="72"/>
      <c r="R54" s="73"/>
      <c r="S54" s="74">
        <f>Q54*R54</f>
        <v>0</v>
      </c>
      <c r="T54" s="72"/>
      <c r="U54" s="73"/>
      <c r="V54" s="74">
        <f>T54*U54</f>
        <v>0</v>
      </c>
      <c r="W54" s="63">
        <f>G54+M54+S54</f>
        <v>0</v>
      </c>
      <c r="X54" s="250">
        <f t="shared" si="6"/>
        <v>0</v>
      </c>
      <c r="Y54" s="254">
        <f t="shared" si="1"/>
        <v>0</v>
      </c>
      <c r="Z54" s="258">
        <v>0</v>
      </c>
      <c r="AA54" s="228"/>
      <c r="AB54" s="56"/>
      <c r="AC54" s="56"/>
      <c r="AD54" s="56"/>
      <c r="AE54" s="56"/>
      <c r="AF54" s="56"/>
      <c r="AG54" s="56"/>
    </row>
    <row r="55" spans="1:33" ht="30" customHeight="1" thickBot="1" x14ac:dyDescent="0.3">
      <c r="A55" s="197" t="s">
        <v>84</v>
      </c>
      <c r="B55" s="198"/>
      <c r="C55" s="199"/>
      <c r="D55" s="200"/>
      <c r="E55" s="109">
        <f>E48</f>
        <v>3</v>
      </c>
      <c r="F55" s="87"/>
      <c r="G55" s="86">
        <f>G48</f>
        <v>40000</v>
      </c>
      <c r="H55" s="109">
        <f>H48</f>
        <v>1</v>
      </c>
      <c r="I55" s="87"/>
      <c r="J55" s="86">
        <f>J48</f>
        <v>31999</v>
      </c>
      <c r="K55" s="88">
        <f>K52+K48</f>
        <v>0</v>
      </c>
      <c r="L55" s="87"/>
      <c r="M55" s="86">
        <f>M52+M48</f>
        <v>0</v>
      </c>
      <c r="N55" s="88">
        <f>N52+N48</f>
        <v>0</v>
      </c>
      <c r="O55" s="87"/>
      <c r="P55" s="86">
        <f>P52+P48</f>
        <v>0</v>
      </c>
      <c r="Q55" s="88">
        <f>Q52+Q48</f>
        <v>0</v>
      </c>
      <c r="R55" s="87"/>
      <c r="S55" s="86">
        <f>S52+S48</f>
        <v>0</v>
      </c>
      <c r="T55" s="88">
        <f>T52+T48</f>
        <v>0</v>
      </c>
      <c r="U55" s="87"/>
      <c r="V55" s="86">
        <f>V52+V48</f>
        <v>0</v>
      </c>
      <c r="W55" s="95">
        <f>W52+W48</f>
        <v>40000</v>
      </c>
      <c r="X55" s="95">
        <f>X52+X48</f>
        <v>31999</v>
      </c>
      <c r="Y55" s="95">
        <f t="shared" si="1"/>
        <v>8001</v>
      </c>
      <c r="Z55" s="95">
        <f>Y55/W55</f>
        <v>0.20002500000000001</v>
      </c>
      <c r="AA55" s="230"/>
      <c r="AB55" s="56"/>
      <c r="AC55" s="56"/>
      <c r="AD55" s="56"/>
      <c r="AE55" s="5"/>
      <c r="AF55" s="5"/>
      <c r="AG55" s="5"/>
    </row>
    <row r="56" spans="1:33" ht="30" customHeight="1" thickBot="1" x14ac:dyDescent="0.3">
      <c r="A56" s="193" t="s">
        <v>14</v>
      </c>
      <c r="B56" s="115">
        <v>4</v>
      </c>
      <c r="C56" s="194" t="s">
        <v>85</v>
      </c>
      <c r="D56" s="195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7"/>
      <c r="X56" s="37"/>
      <c r="Y56" s="300"/>
      <c r="Z56" s="37"/>
      <c r="AA56" s="224"/>
      <c r="AB56" s="5"/>
      <c r="AC56" s="5"/>
      <c r="AD56" s="5"/>
      <c r="AE56" s="5"/>
      <c r="AF56" s="5"/>
      <c r="AG56" s="5"/>
    </row>
    <row r="57" spans="1:33" ht="30" customHeight="1" x14ac:dyDescent="0.25">
      <c r="A57" s="38" t="s">
        <v>15</v>
      </c>
      <c r="B57" s="77" t="s">
        <v>86</v>
      </c>
      <c r="C57" s="96" t="s">
        <v>87</v>
      </c>
      <c r="D57" s="41"/>
      <c r="E57" s="42">
        <f>SUM(E58:E58)</f>
        <v>0</v>
      </c>
      <c r="F57" s="43"/>
      <c r="G57" s="44">
        <f>SUM(G58:G58)</f>
        <v>0</v>
      </c>
      <c r="H57" s="42">
        <f>SUM(H58:H58)</f>
        <v>0</v>
      </c>
      <c r="I57" s="43"/>
      <c r="J57" s="44">
        <f>SUM(J58:J58)</f>
        <v>0</v>
      </c>
      <c r="K57" s="42">
        <f>SUM(K58:K58)</f>
        <v>0</v>
      </c>
      <c r="L57" s="43"/>
      <c r="M57" s="44">
        <f>SUM(M58:M58)</f>
        <v>0</v>
      </c>
      <c r="N57" s="42">
        <f>SUM(N58:N58)</f>
        <v>0</v>
      </c>
      <c r="O57" s="43"/>
      <c r="P57" s="44">
        <f>SUM(P58:P58)</f>
        <v>0</v>
      </c>
      <c r="Q57" s="42">
        <f>SUM(Q58:Q58)</f>
        <v>0</v>
      </c>
      <c r="R57" s="43"/>
      <c r="S57" s="44">
        <f>SUM(S58:S58)</f>
        <v>0</v>
      </c>
      <c r="T57" s="42">
        <f>SUM(T58:T58)</f>
        <v>0</v>
      </c>
      <c r="U57" s="43"/>
      <c r="V57" s="44">
        <f>SUM(V58:V58)</f>
        <v>0</v>
      </c>
      <c r="W57" s="44">
        <f>SUM(W58:W58)</f>
        <v>0</v>
      </c>
      <c r="X57" s="44">
        <f>SUM(X58:X58)</f>
        <v>0</v>
      </c>
      <c r="Y57" s="301">
        <f t="shared" si="1"/>
        <v>0</v>
      </c>
      <c r="Z57" s="252">
        <v>0</v>
      </c>
      <c r="AA57" s="225"/>
      <c r="AB57" s="46"/>
      <c r="AC57" s="46"/>
      <c r="AD57" s="46"/>
      <c r="AE57" s="46"/>
      <c r="AF57" s="46"/>
      <c r="AG57" s="46"/>
    </row>
    <row r="58" spans="1:33" ht="44.25" customHeight="1" thickBot="1" x14ac:dyDescent="0.3">
      <c r="A58" s="47" t="s">
        <v>17</v>
      </c>
      <c r="B58" s="48" t="s">
        <v>88</v>
      </c>
      <c r="C58" s="93"/>
      <c r="D58" s="97" t="s">
        <v>89</v>
      </c>
      <c r="E58" s="98"/>
      <c r="F58" s="99"/>
      <c r="G58" s="100">
        <f>E58*F58</f>
        <v>0</v>
      </c>
      <c r="H58" s="98"/>
      <c r="I58" s="99"/>
      <c r="J58" s="390">
        <f>H58*I58</f>
        <v>0</v>
      </c>
      <c r="K58" s="51"/>
      <c r="L58" s="99"/>
      <c r="M58" s="53">
        <f>K58*L58</f>
        <v>0</v>
      </c>
      <c r="N58" s="51"/>
      <c r="O58" s="99"/>
      <c r="P58" s="53">
        <f>N58*O58</f>
        <v>0</v>
      </c>
      <c r="Q58" s="51"/>
      <c r="R58" s="99"/>
      <c r="S58" s="53">
        <f>Q58*R58</f>
        <v>0</v>
      </c>
      <c r="T58" s="51"/>
      <c r="U58" s="99"/>
      <c r="V58" s="53">
        <f>T58*U58</f>
        <v>0</v>
      </c>
      <c r="W58" s="54">
        <f t="shared" ref="W58:W74" si="8">G58+M58+S58</f>
        <v>0</v>
      </c>
      <c r="X58" s="250">
        <f t="shared" ref="X58:X74" si="9">J58+P58+V58</f>
        <v>0</v>
      </c>
      <c r="Y58" s="250">
        <f t="shared" si="1"/>
        <v>0</v>
      </c>
      <c r="Z58" s="258">
        <v>0</v>
      </c>
      <c r="AA58" s="121"/>
      <c r="AB58" s="56"/>
      <c r="AC58" s="56"/>
      <c r="AD58" s="56"/>
      <c r="AE58" s="56"/>
      <c r="AF58" s="56"/>
      <c r="AG58" s="56"/>
    </row>
    <row r="59" spans="1:33" ht="30" customHeight="1" x14ac:dyDescent="0.25">
      <c r="A59" s="38" t="s">
        <v>15</v>
      </c>
      <c r="B59" s="77" t="s">
        <v>90</v>
      </c>
      <c r="C59" s="75" t="s">
        <v>91</v>
      </c>
      <c r="D59" s="65"/>
      <c r="E59" s="66">
        <f>SUM(E60:E62)</f>
        <v>0</v>
      </c>
      <c r="F59" s="67"/>
      <c r="G59" s="68">
        <f>SUM(G60:G62)</f>
        <v>0</v>
      </c>
      <c r="H59" s="66">
        <f>SUM(H60:H62)</f>
        <v>0</v>
      </c>
      <c r="I59" s="67"/>
      <c r="J59" s="68">
        <f>SUM(J60:J62)</f>
        <v>0</v>
      </c>
      <c r="K59" s="66">
        <f>SUM(K60:K62)</f>
        <v>0</v>
      </c>
      <c r="L59" s="67"/>
      <c r="M59" s="68">
        <f>SUM(M60:M62)</f>
        <v>0</v>
      </c>
      <c r="N59" s="66">
        <f>SUM(N60:N62)</f>
        <v>0</v>
      </c>
      <c r="O59" s="67"/>
      <c r="P59" s="68">
        <f>SUM(P60:P62)</f>
        <v>0</v>
      </c>
      <c r="Q59" s="66">
        <f>SUM(Q60:Q62)</f>
        <v>0</v>
      </c>
      <c r="R59" s="67"/>
      <c r="S59" s="68">
        <f>SUM(S60:S62)</f>
        <v>0</v>
      </c>
      <c r="T59" s="66">
        <f>SUM(T60:T62)</f>
        <v>0</v>
      </c>
      <c r="U59" s="67"/>
      <c r="V59" s="68">
        <f>SUM(V60:V62)</f>
        <v>0</v>
      </c>
      <c r="W59" s="68">
        <f>SUM(W60:W62)</f>
        <v>0</v>
      </c>
      <c r="X59" s="68">
        <f>SUM(X60:X62)</f>
        <v>0</v>
      </c>
      <c r="Y59" s="68">
        <f t="shared" si="1"/>
        <v>0</v>
      </c>
      <c r="Z59" s="68">
        <v>0</v>
      </c>
      <c r="AA59" s="227"/>
      <c r="AB59" s="46"/>
      <c r="AC59" s="46"/>
      <c r="AD59" s="46"/>
      <c r="AE59" s="46"/>
      <c r="AF59" s="46"/>
      <c r="AG59" s="46"/>
    </row>
    <row r="60" spans="1:33" ht="30" customHeight="1" x14ac:dyDescent="0.25">
      <c r="A60" s="47" t="s">
        <v>17</v>
      </c>
      <c r="B60" s="48" t="s">
        <v>92</v>
      </c>
      <c r="C60" s="101" t="s">
        <v>93</v>
      </c>
      <c r="D60" s="216" t="s">
        <v>238</v>
      </c>
      <c r="E60" s="51"/>
      <c r="F60" s="52"/>
      <c r="G60" s="53">
        <f>E60*F60</f>
        <v>0</v>
      </c>
      <c r="H60" s="51"/>
      <c r="I60" s="52"/>
      <c r="J60" s="53">
        <f>H60*I60</f>
        <v>0</v>
      </c>
      <c r="K60" s="51"/>
      <c r="L60" s="52"/>
      <c r="M60" s="53">
        <f>K60*L60</f>
        <v>0</v>
      </c>
      <c r="N60" s="51"/>
      <c r="O60" s="52"/>
      <c r="P60" s="53">
        <f>N60*O60</f>
        <v>0</v>
      </c>
      <c r="Q60" s="51"/>
      <c r="R60" s="52"/>
      <c r="S60" s="53">
        <f>Q60*R60</f>
        <v>0</v>
      </c>
      <c r="T60" s="51"/>
      <c r="U60" s="52"/>
      <c r="V60" s="53">
        <f>T60*U60</f>
        <v>0</v>
      </c>
      <c r="W60" s="54">
        <f t="shared" si="8"/>
        <v>0</v>
      </c>
      <c r="X60" s="250">
        <f t="shared" si="9"/>
        <v>0</v>
      </c>
      <c r="Y60" s="250">
        <f t="shared" si="1"/>
        <v>0</v>
      </c>
      <c r="Z60" s="258">
        <v>0</v>
      </c>
      <c r="AA60" s="219"/>
      <c r="AB60" s="56"/>
      <c r="AC60" s="56"/>
      <c r="AD60" s="56"/>
      <c r="AE60" s="56"/>
      <c r="AF60" s="56"/>
      <c r="AG60" s="56"/>
    </row>
    <row r="61" spans="1:33" ht="30" customHeight="1" x14ac:dyDescent="0.25">
      <c r="A61" s="47" t="s">
        <v>17</v>
      </c>
      <c r="B61" s="48" t="s">
        <v>94</v>
      </c>
      <c r="C61" s="101" t="s">
        <v>71</v>
      </c>
      <c r="D61" s="216" t="s">
        <v>238</v>
      </c>
      <c r="E61" s="51"/>
      <c r="F61" s="52"/>
      <c r="G61" s="53">
        <f>E61*F61</f>
        <v>0</v>
      </c>
      <c r="H61" s="51"/>
      <c r="I61" s="52"/>
      <c r="J61" s="53">
        <f>H61*I61</f>
        <v>0</v>
      </c>
      <c r="K61" s="51"/>
      <c r="L61" s="52"/>
      <c r="M61" s="53">
        <f>K61*L61</f>
        <v>0</v>
      </c>
      <c r="N61" s="51"/>
      <c r="O61" s="52"/>
      <c r="P61" s="53">
        <f>N61*O61</f>
        <v>0</v>
      </c>
      <c r="Q61" s="51"/>
      <c r="R61" s="52"/>
      <c r="S61" s="53">
        <f>Q61*R61</f>
        <v>0</v>
      </c>
      <c r="T61" s="51"/>
      <c r="U61" s="52"/>
      <c r="V61" s="53">
        <f>T61*U61</f>
        <v>0</v>
      </c>
      <c r="W61" s="54">
        <f t="shared" si="8"/>
        <v>0</v>
      </c>
      <c r="X61" s="250">
        <f t="shared" si="9"/>
        <v>0</v>
      </c>
      <c r="Y61" s="250">
        <f t="shared" si="1"/>
        <v>0</v>
      </c>
      <c r="Z61" s="258">
        <v>0</v>
      </c>
      <c r="AA61" s="219"/>
      <c r="AB61" s="56"/>
      <c r="AC61" s="56"/>
      <c r="AD61" s="56"/>
      <c r="AE61" s="56"/>
      <c r="AF61" s="56"/>
      <c r="AG61" s="56"/>
    </row>
    <row r="62" spans="1:33" ht="30" customHeight="1" thickBot="1" x14ac:dyDescent="0.3">
      <c r="A62" s="57" t="s">
        <v>17</v>
      </c>
      <c r="B62" s="76" t="s">
        <v>95</v>
      </c>
      <c r="C62" s="103" t="s">
        <v>73</v>
      </c>
      <c r="D62" s="216" t="s">
        <v>238</v>
      </c>
      <c r="E62" s="60"/>
      <c r="F62" s="61"/>
      <c r="G62" s="62">
        <f>E62*F62</f>
        <v>0</v>
      </c>
      <c r="H62" s="60"/>
      <c r="I62" s="61"/>
      <c r="J62" s="62">
        <f>H62*I62</f>
        <v>0</v>
      </c>
      <c r="K62" s="60"/>
      <c r="L62" s="61"/>
      <c r="M62" s="62">
        <f>K62*L62</f>
        <v>0</v>
      </c>
      <c r="N62" s="60"/>
      <c r="O62" s="61"/>
      <c r="P62" s="62">
        <f>N62*O62</f>
        <v>0</v>
      </c>
      <c r="Q62" s="60"/>
      <c r="R62" s="61"/>
      <c r="S62" s="62">
        <f>Q62*R62</f>
        <v>0</v>
      </c>
      <c r="T62" s="60"/>
      <c r="U62" s="61"/>
      <c r="V62" s="62">
        <f>T62*U62</f>
        <v>0</v>
      </c>
      <c r="W62" s="63">
        <f t="shared" si="8"/>
        <v>0</v>
      </c>
      <c r="X62" s="250">
        <f t="shared" si="9"/>
        <v>0</v>
      </c>
      <c r="Y62" s="250">
        <f t="shared" si="1"/>
        <v>0</v>
      </c>
      <c r="Z62" s="258">
        <v>0</v>
      </c>
      <c r="AA62" s="226"/>
      <c r="AB62" s="56"/>
      <c r="AC62" s="56"/>
      <c r="AD62" s="56"/>
      <c r="AE62" s="56"/>
      <c r="AF62" s="56"/>
      <c r="AG62" s="56"/>
    </row>
    <row r="63" spans="1:33" ht="30" customHeight="1" x14ac:dyDescent="0.25">
      <c r="A63" s="38" t="s">
        <v>15</v>
      </c>
      <c r="B63" s="77" t="s">
        <v>96</v>
      </c>
      <c r="C63" s="75" t="s">
        <v>97</v>
      </c>
      <c r="D63" s="65"/>
      <c r="E63" s="66">
        <f>SUM(E64:E66)</f>
        <v>10</v>
      </c>
      <c r="F63" s="67"/>
      <c r="G63" s="68">
        <f>SUM(G64:G66)</f>
        <v>6000</v>
      </c>
      <c r="H63" s="66">
        <f>SUM(H64:H66)</f>
        <v>0</v>
      </c>
      <c r="I63" s="67"/>
      <c r="J63" s="68">
        <f>SUM(J64:J66)</f>
        <v>0</v>
      </c>
      <c r="K63" s="66">
        <f>SUM(K64:K66)</f>
        <v>0</v>
      </c>
      <c r="L63" s="67"/>
      <c r="M63" s="68">
        <f>SUM(M64:M66)</f>
        <v>0</v>
      </c>
      <c r="N63" s="66">
        <f>SUM(N64:N66)</f>
        <v>0</v>
      </c>
      <c r="O63" s="67"/>
      <c r="P63" s="68">
        <f>SUM(P64:P66)</f>
        <v>0</v>
      </c>
      <c r="Q63" s="66">
        <f>SUM(Q64:Q66)</f>
        <v>0</v>
      </c>
      <c r="R63" s="67"/>
      <c r="S63" s="68">
        <f>SUM(S64:S66)</f>
        <v>0</v>
      </c>
      <c r="T63" s="66">
        <f>SUM(T64:T66)</f>
        <v>0</v>
      </c>
      <c r="U63" s="67"/>
      <c r="V63" s="68">
        <f>SUM(V64:V66)</f>
        <v>0</v>
      </c>
      <c r="W63" s="68">
        <f>SUM(W64:W66)</f>
        <v>6000</v>
      </c>
      <c r="X63" s="68">
        <f>SUM(X64:X66)</f>
        <v>0</v>
      </c>
      <c r="Y63" s="68">
        <f t="shared" si="1"/>
        <v>6000</v>
      </c>
      <c r="Z63" s="68">
        <f>Y63/W63</f>
        <v>1</v>
      </c>
      <c r="AA63" s="227"/>
      <c r="AB63" s="46"/>
      <c r="AC63" s="46"/>
      <c r="AD63" s="46"/>
      <c r="AE63" s="46"/>
      <c r="AF63" s="46"/>
      <c r="AG63" s="46"/>
    </row>
    <row r="64" spans="1:33" ht="30" customHeight="1" x14ac:dyDescent="0.25">
      <c r="A64" s="47" t="s">
        <v>17</v>
      </c>
      <c r="B64" s="48" t="s">
        <v>98</v>
      </c>
      <c r="C64" s="101" t="s">
        <v>99</v>
      </c>
      <c r="D64" s="102" t="s">
        <v>100</v>
      </c>
      <c r="E64" s="51"/>
      <c r="F64" s="52"/>
      <c r="G64" s="53">
        <f>E64*F64</f>
        <v>0</v>
      </c>
      <c r="H64" s="51"/>
      <c r="I64" s="52"/>
      <c r="J64" s="53">
        <f>H64*I64</f>
        <v>0</v>
      </c>
      <c r="K64" s="51"/>
      <c r="L64" s="52"/>
      <c r="M64" s="53">
        <f>K64*L64</f>
        <v>0</v>
      </c>
      <c r="N64" s="51"/>
      <c r="O64" s="52"/>
      <c r="P64" s="53">
        <f>N64*O64</f>
        <v>0</v>
      </c>
      <c r="Q64" s="51"/>
      <c r="R64" s="52"/>
      <c r="S64" s="53">
        <f>Q64*R64</f>
        <v>0</v>
      </c>
      <c r="T64" s="51"/>
      <c r="U64" s="52"/>
      <c r="V64" s="53">
        <f>T64*U64</f>
        <v>0</v>
      </c>
      <c r="W64" s="54">
        <f t="shared" si="8"/>
        <v>0</v>
      </c>
      <c r="X64" s="250">
        <f t="shared" si="9"/>
        <v>0</v>
      </c>
      <c r="Y64" s="250">
        <f t="shared" si="1"/>
        <v>0</v>
      </c>
      <c r="Z64" s="258">
        <v>0</v>
      </c>
      <c r="AA64" s="219"/>
      <c r="AB64" s="56"/>
      <c r="AC64" s="56"/>
      <c r="AD64" s="56"/>
      <c r="AE64" s="56"/>
      <c r="AF64" s="56"/>
      <c r="AG64" s="56"/>
    </row>
    <row r="65" spans="1:33" ht="52.8" x14ac:dyDescent="0.25">
      <c r="A65" s="47" t="s">
        <v>17</v>
      </c>
      <c r="B65" s="48" t="s">
        <v>101</v>
      </c>
      <c r="C65" s="101" t="s">
        <v>305</v>
      </c>
      <c r="D65" s="102" t="s">
        <v>100</v>
      </c>
      <c r="E65" s="51">
        <v>10</v>
      </c>
      <c r="F65" s="52">
        <v>600</v>
      </c>
      <c r="G65" s="53">
        <f>E65*F65</f>
        <v>6000</v>
      </c>
      <c r="H65" s="51"/>
      <c r="I65" s="52"/>
      <c r="J65" s="53">
        <f>H65*I65</f>
        <v>0</v>
      </c>
      <c r="K65" s="51"/>
      <c r="L65" s="52"/>
      <c r="M65" s="53">
        <f>K65*L65</f>
        <v>0</v>
      </c>
      <c r="N65" s="51"/>
      <c r="O65" s="52"/>
      <c r="P65" s="53">
        <f>N65*O65</f>
        <v>0</v>
      </c>
      <c r="Q65" s="51"/>
      <c r="R65" s="52"/>
      <c r="S65" s="53">
        <f>Q65*R65</f>
        <v>0</v>
      </c>
      <c r="T65" s="51"/>
      <c r="U65" s="52"/>
      <c r="V65" s="53">
        <f>T65*U65</f>
        <v>0</v>
      </c>
      <c r="W65" s="54">
        <f t="shared" si="8"/>
        <v>6000</v>
      </c>
      <c r="X65" s="250">
        <f t="shared" si="9"/>
        <v>0</v>
      </c>
      <c r="Y65" s="250">
        <f t="shared" si="1"/>
        <v>6000</v>
      </c>
      <c r="Z65" s="258">
        <f t="shared" ref="Z65" si="10">Y65/W65</f>
        <v>1</v>
      </c>
      <c r="AA65" s="219" t="s">
        <v>316</v>
      </c>
      <c r="AB65" s="56"/>
      <c r="AC65" s="56"/>
      <c r="AD65" s="56"/>
      <c r="AE65" s="56"/>
      <c r="AF65" s="56"/>
      <c r="AG65" s="56"/>
    </row>
    <row r="66" spans="1:33" ht="30" customHeight="1" thickBot="1" x14ac:dyDescent="0.3">
      <c r="A66" s="57" t="s">
        <v>17</v>
      </c>
      <c r="B66" s="76" t="s">
        <v>102</v>
      </c>
      <c r="C66" s="103" t="s">
        <v>103</v>
      </c>
      <c r="D66" s="104" t="s">
        <v>100</v>
      </c>
      <c r="E66" s="60"/>
      <c r="F66" s="61"/>
      <c r="G66" s="62">
        <f>E66*F66</f>
        <v>0</v>
      </c>
      <c r="H66" s="60"/>
      <c r="I66" s="61"/>
      <c r="J66" s="62">
        <f>H66*I66</f>
        <v>0</v>
      </c>
      <c r="K66" s="60"/>
      <c r="L66" s="61"/>
      <c r="M66" s="62">
        <f>K66*L66</f>
        <v>0</v>
      </c>
      <c r="N66" s="60"/>
      <c r="O66" s="61"/>
      <c r="P66" s="62">
        <f>N66*O66</f>
        <v>0</v>
      </c>
      <c r="Q66" s="60"/>
      <c r="R66" s="61"/>
      <c r="S66" s="62">
        <f>Q66*R66</f>
        <v>0</v>
      </c>
      <c r="T66" s="60"/>
      <c r="U66" s="61"/>
      <c r="V66" s="62">
        <f>T66*U66</f>
        <v>0</v>
      </c>
      <c r="W66" s="63">
        <f t="shared" si="8"/>
        <v>0</v>
      </c>
      <c r="X66" s="250">
        <f t="shared" si="9"/>
        <v>0</v>
      </c>
      <c r="Y66" s="250">
        <f t="shared" si="1"/>
        <v>0</v>
      </c>
      <c r="Z66" s="258">
        <v>0</v>
      </c>
      <c r="AA66" s="226"/>
      <c r="AB66" s="56"/>
      <c r="AC66" s="56"/>
      <c r="AD66" s="56"/>
      <c r="AE66" s="56"/>
      <c r="AF66" s="56"/>
      <c r="AG66" s="56"/>
    </row>
    <row r="67" spans="1:33" ht="30" customHeight="1" x14ac:dyDescent="0.25">
      <c r="A67" s="38" t="s">
        <v>15</v>
      </c>
      <c r="B67" s="77" t="s">
        <v>104</v>
      </c>
      <c r="C67" s="75" t="s">
        <v>105</v>
      </c>
      <c r="D67" s="65"/>
      <c r="E67" s="66">
        <f>SUM(E68:E70)</f>
        <v>0</v>
      </c>
      <c r="F67" s="67"/>
      <c r="G67" s="68">
        <f>SUM(G68:G70)</f>
        <v>0</v>
      </c>
      <c r="H67" s="66">
        <f>SUM(H68:H70)</f>
        <v>0</v>
      </c>
      <c r="I67" s="67"/>
      <c r="J67" s="68">
        <f>SUM(J68:J70)</f>
        <v>0</v>
      </c>
      <c r="K67" s="66">
        <f>SUM(K68:K70)</f>
        <v>0</v>
      </c>
      <c r="L67" s="67"/>
      <c r="M67" s="68">
        <f>SUM(M68:M70)</f>
        <v>0</v>
      </c>
      <c r="N67" s="66">
        <f>SUM(N68:N70)</f>
        <v>0</v>
      </c>
      <c r="O67" s="67"/>
      <c r="P67" s="68">
        <f>SUM(P68:P70)</f>
        <v>0</v>
      </c>
      <c r="Q67" s="66">
        <f>SUM(Q68:Q70)</f>
        <v>0</v>
      </c>
      <c r="R67" s="67"/>
      <c r="S67" s="68">
        <f>SUM(S68:S70)</f>
        <v>0</v>
      </c>
      <c r="T67" s="66">
        <f>SUM(T68:T70)</f>
        <v>0</v>
      </c>
      <c r="U67" s="67"/>
      <c r="V67" s="68">
        <f>SUM(V68:V70)</f>
        <v>0</v>
      </c>
      <c r="W67" s="68">
        <f>SUM(W68:W70)</f>
        <v>0</v>
      </c>
      <c r="X67" s="68">
        <f>SUM(X68:X70)</f>
        <v>0</v>
      </c>
      <c r="Y67" s="68">
        <f t="shared" si="1"/>
        <v>0</v>
      </c>
      <c r="Z67" s="68">
        <v>0</v>
      </c>
      <c r="AA67" s="227"/>
      <c r="AB67" s="46"/>
      <c r="AC67" s="46"/>
      <c r="AD67" s="46"/>
      <c r="AE67" s="46"/>
      <c r="AF67" s="46"/>
      <c r="AG67" s="46"/>
    </row>
    <row r="68" spans="1:33" ht="30" customHeight="1" x14ac:dyDescent="0.25">
      <c r="A68" s="47" t="s">
        <v>17</v>
      </c>
      <c r="B68" s="48" t="s">
        <v>106</v>
      </c>
      <c r="C68" s="93" t="s">
        <v>107</v>
      </c>
      <c r="D68" s="102" t="s">
        <v>50</v>
      </c>
      <c r="E68" s="51"/>
      <c r="F68" s="52"/>
      <c r="G68" s="53">
        <f>E68*F68</f>
        <v>0</v>
      </c>
      <c r="H68" s="51"/>
      <c r="I68" s="52"/>
      <c r="J68" s="53">
        <f>H68*I68</f>
        <v>0</v>
      </c>
      <c r="K68" s="51"/>
      <c r="L68" s="52"/>
      <c r="M68" s="53">
        <f>K68*L68</f>
        <v>0</v>
      </c>
      <c r="N68" s="51"/>
      <c r="O68" s="52"/>
      <c r="P68" s="53">
        <f>N68*O68</f>
        <v>0</v>
      </c>
      <c r="Q68" s="51"/>
      <c r="R68" s="52"/>
      <c r="S68" s="53">
        <f>Q68*R68</f>
        <v>0</v>
      </c>
      <c r="T68" s="51"/>
      <c r="U68" s="52"/>
      <c r="V68" s="53">
        <f>T68*U68</f>
        <v>0</v>
      </c>
      <c r="W68" s="54">
        <f t="shared" si="8"/>
        <v>0</v>
      </c>
      <c r="X68" s="250">
        <f t="shared" si="9"/>
        <v>0</v>
      </c>
      <c r="Y68" s="250">
        <f t="shared" si="1"/>
        <v>0</v>
      </c>
      <c r="Z68" s="258">
        <v>0</v>
      </c>
      <c r="AA68" s="219"/>
      <c r="AB68" s="56"/>
      <c r="AC68" s="56"/>
      <c r="AD68" s="56"/>
      <c r="AE68" s="56"/>
      <c r="AF68" s="56"/>
      <c r="AG68" s="56"/>
    </row>
    <row r="69" spans="1:33" ht="30" customHeight="1" x14ac:dyDescent="0.25">
      <c r="A69" s="47" t="s">
        <v>17</v>
      </c>
      <c r="B69" s="48" t="s">
        <v>108</v>
      </c>
      <c r="C69" s="93" t="s">
        <v>107</v>
      </c>
      <c r="D69" s="102" t="s">
        <v>50</v>
      </c>
      <c r="E69" s="51"/>
      <c r="F69" s="52"/>
      <c r="G69" s="53">
        <f>E69*F69</f>
        <v>0</v>
      </c>
      <c r="H69" s="51"/>
      <c r="I69" s="52"/>
      <c r="J69" s="53">
        <f>H69*I69</f>
        <v>0</v>
      </c>
      <c r="K69" s="51"/>
      <c r="L69" s="52"/>
      <c r="M69" s="53">
        <f>K69*L69</f>
        <v>0</v>
      </c>
      <c r="N69" s="51"/>
      <c r="O69" s="52"/>
      <c r="P69" s="53">
        <f>N69*O69</f>
        <v>0</v>
      </c>
      <c r="Q69" s="51"/>
      <c r="R69" s="52"/>
      <c r="S69" s="53">
        <f>Q69*R69</f>
        <v>0</v>
      </c>
      <c r="T69" s="51"/>
      <c r="U69" s="52"/>
      <c r="V69" s="53">
        <f>T69*U69</f>
        <v>0</v>
      </c>
      <c r="W69" s="54">
        <f t="shared" si="8"/>
        <v>0</v>
      </c>
      <c r="X69" s="250">
        <f t="shared" si="9"/>
        <v>0</v>
      </c>
      <c r="Y69" s="250">
        <f t="shared" si="1"/>
        <v>0</v>
      </c>
      <c r="Z69" s="258">
        <v>0</v>
      </c>
      <c r="AA69" s="219"/>
      <c r="AB69" s="56"/>
      <c r="AC69" s="56"/>
      <c r="AD69" s="56"/>
      <c r="AE69" s="56"/>
      <c r="AF69" s="56"/>
      <c r="AG69" s="56"/>
    </row>
    <row r="70" spans="1:33" ht="30" customHeight="1" thickBot="1" x14ac:dyDescent="0.3">
      <c r="A70" s="57" t="s">
        <v>17</v>
      </c>
      <c r="B70" s="58" t="s">
        <v>109</v>
      </c>
      <c r="C70" s="85" t="s">
        <v>107</v>
      </c>
      <c r="D70" s="104" t="s">
        <v>50</v>
      </c>
      <c r="E70" s="60"/>
      <c r="F70" s="61"/>
      <c r="G70" s="62">
        <f>E70*F70</f>
        <v>0</v>
      </c>
      <c r="H70" s="60"/>
      <c r="I70" s="61"/>
      <c r="J70" s="62">
        <f>H70*I70</f>
        <v>0</v>
      </c>
      <c r="K70" s="60"/>
      <c r="L70" s="61"/>
      <c r="M70" s="62">
        <f>K70*L70</f>
        <v>0</v>
      </c>
      <c r="N70" s="60"/>
      <c r="O70" s="61"/>
      <c r="P70" s="62">
        <f>N70*O70</f>
        <v>0</v>
      </c>
      <c r="Q70" s="60"/>
      <c r="R70" s="61"/>
      <c r="S70" s="62">
        <f>Q70*R70</f>
        <v>0</v>
      </c>
      <c r="T70" s="60"/>
      <c r="U70" s="61"/>
      <c r="V70" s="62">
        <f>T70*U70</f>
        <v>0</v>
      </c>
      <c r="W70" s="63">
        <f t="shared" si="8"/>
        <v>0</v>
      </c>
      <c r="X70" s="250">
        <f t="shared" si="9"/>
        <v>0</v>
      </c>
      <c r="Y70" s="250">
        <f t="shared" si="1"/>
        <v>0</v>
      </c>
      <c r="Z70" s="258">
        <v>0</v>
      </c>
      <c r="AA70" s="226"/>
      <c r="AB70" s="56"/>
      <c r="AC70" s="56"/>
      <c r="AD70" s="56"/>
      <c r="AE70" s="56"/>
      <c r="AF70" s="56"/>
      <c r="AG70" s="56"/>
    </row>
    <row r="71" spans="1:33" ht="30" customHeight="1" x14ac:dyDescent="0.25">
      <c r="A71" s="38" t="s">
        <v>15</v>
      </c>
      <c r="B71" s="77" t="s">
        <v>110</v>
      </c>
      <c r="C71" s="75" t="s">
        <v>111</v>
      </c>
      <c r="D71" s="65"/>
      <c r="E71" s="66">
        <f>SUM(E72:E74)</f>
        <v>0</v>
      </c>
      <c r="F71" s="67"/>
      <c r="G71" s="68">
        <f>SUM(G72:G74)</f>
        <v>0</v>
      </c>
      <c r="H71" s="66">
        <f>SUM(H72:H74)</f>
        <v>0</v>
      </c>
      <c r="I71" s="67"/>
      <c r="J71" s="68">
        <f>SUM(J72:J74)</f>
        <v>0</v>
      </c>
      <c r="K71" s="66">
        <f>SUM(K72:K74)</f>
        <v>0</v>
      </c>
      <c r="L71" s="67"/>
      <c r="M71" s="68">
        <f>SUM(M72:M74)</f>
        <v>0</v>
      </c>
      <c r="N71" s="66">
        <f>SUM(N72:N74)</f>
        <v>0</v>
      </c>
      <c r="O71" s="67"/>
      <c r="P71" s="68">
        <f>SUM(P72:P74)</f>
        <v>0</v>
      </c>
      <c r="Q71" s="66">
        <f>SUM(Q72:Q74)</f>
        <v>0</v>
      </c>
      <c r="R71" s="67"/>
      <c r="S71" s="68">
        <f>SUM(S72:S74)</f>
        <v>0</v>
      </c>
      <c r="T71" s="66">
        <f>SUM(T72:T74)</f>
        <v>0</v>
      </c>
      <c r="U71" s="67"/>
      <c r="V71" s="68">
        <f>SUM(V72:V74)</f>
        <v>0</v>
      </c>
      <c r="W71" s="68">
        <f>SUM(W72:W74)</f>
        <v>0</v>
      </c>
      <c r="X71" s="68">
        <f>SUM(X72:X74)</f>
        <v>0</v>
      </c>
      <c r="Y71" s="68">
        <f t="shared" si="1"/>
        <v>0</v>
      </c>
      <c r="Z71" s="68">
        <v>0</v>
      </c>
      <c r="AA71" s="227"/>
      <c r="AB71" s="46"/>
      <c r="AC71" s="46"/>
      <c r="AD71" s="46"/>
      <c r="AE71" s="46"/>
      <c r="AF71" s="46"/>
      <c r="AG71" s="46"/>
    </row>
    <row r="72" spans="1:33" ht="30" customHeight="1" x14ac:dyDescent="0.25">
      <c r="A72" s="47" t="s">
        <v>17</v>
      </c>
      <c r="B72" s="48" t="s">
        <v>112</v>
      </c>
      <c r="C72" s="93" t="s">
        <v>107</v>
      </c>
      <c r="D72" s="102" t="s">
        <v>50</v>
      </c>
      <c r="E72" s="51"/>
      <c r="F72" s="52"/>
      <c r="G72" s="53">
        <f>E72*F72</f>
        <v>0</v>
      </c>
      <c r="H72" s="51"/>
      <c r="I72" s="52"/>
      <c r="J72" s="53">
        <f>H72*I72</f>
        <v>0</v>
      </c>
      <c r="K72" s="51"/>
      <c r="L72" s="52"/>
      <c r="M72" s="53">
        <f>K72*L72</f>
        <v>0</v>
      </c>
      <c r="N72" s="51"/>
      <c r="O72" s="52"/>
      <c r="P72" s="53">
        <f>N72*O72</f>
        <v>0</v>
      </c>
      <c r="Q72" s="51"/>
      <c r="R72" s="52"/>
      <c r="S72" s="53">
        <f>Q72*R72</f>
        <v>0</v>
      </c>
      <c r="T72" s="51"/>
      <c r="U72" s="52"/>
      <c r="V72" s="53">
        <f>T72*U72</f>
        <v>0</v>
      </c>
      <c r="W72" s="54">
        <f t="shared" si="8"/>
        <v>0</v>
      </c>
      <c r="X72" s="250">
        <f t="shared" si="9"/>
        <v>0</v>
      </c>
      <c r="Y72" s="250">
        <f t="shared" si="1"/>
        <v>0</v>
      </c>
      <c r="Z72" s="258">
        <v>0</v>
      </c>
      <c r="AA72" s="219"/>
      <c r="AB72" s="56"/>
      <c r="AC72" s="56"/>
      <c r="AD72" s="56"/>
      <c r="AE72" s="56"/>
      <c r="AF72" s="56"/>
      <c r="AG72" s="56"/>
    </row>
    <row r="73" spans="1:33" ht="30" customHeight="1" x14ac:dyDescent="0.25">
      <c r="A73" s="47" t="s">
        <v>17</v>
      </c>
      <c r="B73" s="48" t="s">
        <v>113</v>
      </c>
      <c r="C73" s="93" t="s">
        <v>107</v>
      </c>
      <c r="D73" s="102" t="s">
        <v>50</v>
      </c>
      <c r="E73" s="51"/>
      <c r="F73" s="52"/>
      <c r="G73" s="53">
        <f>E73*F73</f>
        <v>0</v>
      </c>
      <c r="H73" s="51"/>
      <c r="I73" s="52"/>
      <c r="J73" s="53">
        <f>H73*I73</f>
        <v>0</v>
      </c>
      <c r="K73" s="51"/>
      <c r="L73" s="52"/>
      <c r="M73" s="53">
        <f>K73*L73</f>
        <v>0</v>
      </c>
      <c r="N73" s="51"/>
      <c r="O73" s="52"/>
      <c r="P73" s="53">
        <f>N73*O73</f>
        <v>0</v>
      </c>
      <c r="Q73" s="51"/>
      <c r="R73" s="52"/>
      <c r="S73" s="53">
        <f>Q73*R73</f>
        <v>0</v>
      </c>
      <c r="T73" s="51"/>
      <c r="U73" s="52"/>
      <c r="V73" s="53">
        <f>T73*U73</f>
        <v>0</v>
      </c>
      <c r="W73" s="54">
        <f t="shared" si="8"/>
        <v>0</v>
      </c>
      <c r="X73" s="250">
        <f t="shared" si="9"/>
        <v>0</v>
      </c>
      <c r="Y73" s="250">
        <f t="shared" si="1"/>
        <v>0</v>
      </c>
      <c r="Z73" s="258">
        <v>0</v>
      </c>
      <c r="AA73" s="219"/>
      <c r="AB73" s="56"/>
      <c r="AC73" s="56"/>
      <c r="AD73" s="56"/>
      <c r="AE73" s="56"/>
      <c r="AF73" s="56"/>
      <c r="AG73" s="56"/>
    </row>
    <row r="74" spans="1:33" ht="30" customHeight="1" thickBot="1" x14ac:dyDescent="0.3">
      <c r="A74" s="57" t="s">
        <v>17</v>
      </c>
      <c r="B74" s="76" t="s">
        <v>114</v>
      </c>
      <c r="C74" s="85" t="s">
        <v>107</v>
      </c>
      <c r="D74" s="104" t="s">
        <v>50</v>
      </c>
      <c r="E74" s="60"/>
      <c r="F74" s="61"/>
      <c r="G74" s="62">
        <f>E74*F74</f>
        <v>0</v>
      </c>
      <c r="H74" s="60"/>
      <c r="I74" s="61"/>
      <c r="J74" s="62">
        <f>H74*I74</f>
        <v>0</v>
      </c>
      <c r="K74" s="60"/>
      <c r="L74" s="61"/>
      <c r="M74" s="62">
        <f>K74*L74</f>
        <v>0</v>
      </c>
      <c r="N74" s="60"/>
      <c r="O74" s="61"/>
      <c r="P74" s="62">
        <f>N74*O74</f>
        <v>0</v>
      </c>
      <c r="Q74" s="60"/>
      <c r="R74" s="61"/>
      <c r="S74" s="62">
        <f>Q74*R74</f>
        <v>0</v>
      </c>
      <c r="T74" s="60"/>
      <c r="U74" s="61"/>
      <c r="V74" s="62">
        <f>T74*U74</f>
        <v>0</v>
      </c>
      <c r="W74" s="63">
        <f t="shared" si="8"/>
        <v>0</v>
      </c>
      <c r="X74" s="250">
        <f t="shared" si="9"/>
        <v>0</v>
      </c>
      <c r="Y74" s="254">
        <f t="shared" si="1"/>
        <v>0</v>
      </c>
      <c r="Z74" s="258">
        <v>0</v>
      </c>
      <c r="AA74" s="226"/>
      <c r="AB74" s="56"/>
      <c r="AC74" s="56"/>
      <c r="AD74" s="56"/>
      <c r="AE74" s="56"/>
      <c r="AF74" s="56"/>
      <c r="AG74" s="56"/>
    </row>
    <row r="75" spans="1:33" ht="30" customHeight="1" thickBot="1" x14ac:dyDescent="0.3">
      <c r="A75" s="105" t="s">
        <v>115</v>
      </c>
      <c r="B75" s="106"/>
      <c r="C75" s="107"/>
      <c r="D75" s="108"/>
      <c r="E75" s="109">
        <f>E71+E67+E63+E59+E57</f>
        <v>10</v>
      </c>
      <c r="F75" s="87"/>
      <c r="G75" s="86">
        <f>G71+G67+G63+G59+G57</f>
        <v>6000</v>
      </c>
      <c r="H75" s="109">
        <f>H71+H67+H63+H59+H57</f>
        <v>0</v>
      </c>
      <c r="I75" s="87"/>
      <c r="J75" s="86">
        <f>J71+J67+J63+J59+J57</f>
        <v>0</v>
      </c>
      <c r="K75" s="88">
        <f>K71+K67+K63+K59+K57</f>
        <v>0</v>
      </c>
      <c r="L75" s="87"/>
      <c r="M75" s="86">
        <f>M71+M67+M63+M59+M57</f>
        <v>0</v>
      </c>
      <c r="N75" s="88">
        <f>N71+N67+N63+N59+N57</f>
        <v>0</v>
      </c>
      <c r="O75" s="87"/>
      <c r="P75" s="86">
        <f>P71+P67+P63+P59+P57</f>
        <v>0</v>
      </c>
      <c r="Q75" s="88">
        <f>Q71+Q67+Q63+Q59+Q57</f>
        <v>0</v>
      </c>
      <c r="R75" s="87"/>
      <c r="S75" s="86">
        <f>S71+S67+S63+S59+S57</f>
        <v>0</v>
      </c>
      <c r="T75" s="88">
        <f>T71+T67+T63+T59+T57</f>
        <v>0</v>
      </c>
      <c r="U75" s="87"/>
      <c r="V75" s="86">
        <f>V71+V67+V63+V59+V57</f>
        <v>0</v>
      </c>
      <c r="W75" s="95">
        <f>W71+W67+W63+W59+W57</f>
        <v>6000</v>
      </c>
      <c r="X75" s="253">
        <f>X71+X67+X63+X59+X57</f>
        <v>0</v>
      </c>
      <c r="Y75" s="255">
        <f t="shared" ref="Y75:Y129" si="11">W75-X75</f>
        <v>6000</v>
      </c>
      <c r="Z75" s="258">
        <f>Y75/W75</f>
        <v>1</v>
      </c>
      <c r="AA75" s="230"/>
      <c r="AB75" s="5"/>
      <c r="AC75" s="5"/>
      <c r="AD75" s="5"/>
      <c r="AE75" s="5"/>
      <c r="AF75" s="5"/>
      <c r="AG75" s="5"/>
    </row>
    <row r="76" spans="1:33" s="169" customFormat="1" ht="30" customHeight="1" thickBot="1" x14ac:dyDescent="0.3">
      <c r="A76" s="89" t="s">
        <v>14</v>
      </c>
      <c r="B76" s="90">
        <v>5</v>
      </c>
      <c r="C76" s="176" t="s">
        <v>229</v>
      </c>
      <c r="D76" s="35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7"/>
      <c r="X76" s="37"/>
      <c r="Y76" s="256"/>
      <c r="Z76" s="37"/>
      <c r="AA76" s="224"/>
      <c r="AB76" s="5"/>
      <c r="AC76" s="5"/>
      <c r="AD76" s="5"/>
      <c r="AE76" s="5"/>
      <c r="AF76" s="5"/>
      <c r="AG76" s="5"/>
    </row>
    <row r="77" spans="1:33" ht="30" customHeight="1" x14ac:dyDescent="0.25">
      <c r="A77" s="38" t="s">
        <v>15</v>
      </c>
      <c r="B77" s="77" t="s">
        <v>116</v>
      </c>
      <c r="C77" s="64" t="s">
        <v>117</v>
      </c>
      <c r="D77" s="65"/>
      <c r="E77" s="66">
        <f>SUM(E78:E80)</f>
        <v>0</v>
      </c>
      <c r="F77" s="67"/>
      <c r="G77" s="68">
        <f>SUM(G78:G80)</f>
        <v>0</v>
      </c>
      <c r="H77" s="66">
        <f>SUM(H78:H80)</f>
        <v>0</v>
      </c>
      <c r="I77" s="67"/>
      <c r="J77" s="68">
        <f>SUM(J78:J80)</f>
        <v>0</v>
      </c>
      <c r="K77" s="66">
        <f>SUM(K78:K80)</f>
        <v>0</v>
      </c>
      <c r="L77" s="67"/>
      <c r="M77" s="68">
        <f>SUM(M78:M80)</f>
        <v>0</v>
      </c>
      <c r="N77" s="66">
        <f>SUM(N78:N80)</f>
        <v>0</v>
      </c>
      <c r="O77" s="67"/>
      <c r="P77" s="68">
        <f>SUM(P78:P80)</f>
        <v>0</v>
      </c>
      <c r="Q77" s="66">
        <f>SUM(Q78:Q80)</f>
        <v>0</v>
      </c>
      <c r="R77" s="67"/>
      <c r="S77" s="68">
        <f>SUM(S78:S80)</f>
        <v>0</v>
      </c>
      <c r="T77" s="66">
        <f>SUM(T78:T80)</f>
        <v>0</v>
      </c>
      <c r="U77" s="67"/>
      <c r="V77" s="68">
        <f>SUM(V78:V80)</f>
        <v>0</v>
      </c>
      <c r="W77" s="69">
        <f>SUM(W78:W80)</f>
        <v>0</v>
      </c>
      <c r="X77" s="69">
        <f>SUM(X78:X80)</f>
        <v>0</v>
      </c>
      <c r="Y77" s="69">
        <f t="shared" si="11"/>
        <v>0</v>
      </c>
      <c r="Z77" s="252">
        <v>0</v>
      </c>
      <c r="AA77" s="227"/>
      <c r="AB77" s="56"/>
      <c r="AC77" s="56"/>
      <c r="AD77" s="56"/>
      <c r="AE77" s="56"/>
      <c r="AF77" s="56"/>
      <c r="AG77" s="56"/>
    </row>
    <row r="78" spans="1:33" ht="30" customHeight="1" x14ac:dyDescent="0.25">
      <c r="A78" s="47" t="s">
        <v>17</v>
      </c>
      <c r="B78" s="48" t="s">
        <v>118</v>
      </c>
      <c r="C78" s="111" t="s">
        <v>119</v>
      </c>
      <c r="D78" s="102" t="s">
        <v>120</v>
      </c>
      <c r="E78" s="51"/>
      <c r="F78" s="52"/>
      <c r="G78" s="53">
        <f>E78*F78</f>
        <v>0</v>
      </c>
      <c r="H78" s="51"/>
      <c r="I78" s="52"/>
      <c r="J78" s="53">
        <f>H78*I78</f>
        <v>0</v>
      </c>
      <c r="K78" s="51"/>
      <c r="L78" s="52"/>
      <c r="M78" s="53">
        <f>K78*L78</f>
        <v>0</v>
      </c>
      <c r="N78" s="51"/>
      <c r="O78" s="52"/>
      <c r="P78" s="53">
        <f>N78*O78</f>
        <v>0</v>
      </c>
      <c r="Q78" s="51"/>
      <c r="R78" s="52"/>
      <c r="S78" s="53">
        <f>Q78*R78</f>
        <v>0</v>
      </c>
      <c r="T78" s="51"/>
      <c r="U78" s="52"/>
      <c r="V78" s="53">
        <f>T78*U78</f>
        <v>0</v>
      </c>
      <c r="W78" s="54">
        <f>G78+M78+S78</f>
        <v>0</v>
      </c>
      <c r="X78" s="250">
        <f t="shared" ref="X78:X88" si="12">J78+P78+V78</f>
        <v>0</v>
      </c>
      <c r="Y78" s="250">
        <f t="shared" si="11"/>
        <v>0</v>
      </c>
      <c r="Z78" s="258">
        <v>0</v>
      </c>
      <c r="AA78" s="219"/>
      <c r="AB78" s="56"/>
      <c r="AC78" s="56"/>
      <c r="AD78" s="56"/>
      <c r="AE78" s="56"/>
      <c r="AF78" s="56"/>
      <c r="AG78" s="56"/>
    </row>
    <row r="79" spans="1:33" ht="30" customHeight="1" x14ac:dyDescent="0.25">
      <c r="A79" s="47" t="s">
        <v>17</v>
      </c>
      <c r="B79" s="48" t="s">
        <v>121</v>
      </c>
      <c r="C79" s="111" t="s">
        <v>119</v>
      </c>
      <c r="D79" s="102" t="s">
        <v>120</v>
      </c>
      <c r="E79" s="51"/>
      <c r="F79" s="52"/>
      <c r="G79" s="53">
        <f>E79*F79</f>
        <v>0</v>
      </c>
      <c r="H79" s="51"/>
      <c r="I79" s="52"/>
      <c r="J79" s="53">
        <f>H79*I79</f>
        <v>0</v>
      </c>
      <c r="K79" s="51"/>
      <c r="L79" s="52"/>
      <c r="M79" s="53">
        <f>K79*L79</f>
        <v>0</v>
      </c>
      <c r="N79" s="51"/>
      <c r="O79" s="52"/>
      <c r="P79" s="53">
        <f>N79*O79</f>
        <v>0</v>
      </c>
      <c r="Q79" s="51"/>
      <c r="R79" s="52"/>
      <c r="S79" s="53">
        <f>Q79*R79</f>
        <v>0</v>
      </c>
      <c r="T79" s="51"/>
      <c r="U79" s="52"/>
      <c r="V79" s="53">
        <f>T79*U79</f>
        <v>0</v>
      </c>
      <c r="W79" s="54">
        <f>G79+M79+S79</f>
        <v>0</v>
      </c>
      <c r="X79" s="250">
        <f t="shared" si="12"/>
        <v>0</v>
      </c>
      <c r="Y79" s="250">
        <f t="shared" si="11"/>
        <v>0</v>
      </c>
      <c r="Z79" s="258">
        <v>0</v>
      </c>
      <c r="AA79" s="219"/>
      <c r="AB79" s="56"/>
      <c r="AC79" s="56"/>
      <c r="AD79" s="56"/>
      <c r="AE79" s="56"/>
      <c r="AF79" s="56"/>
      <c r="AG79" s="56"/>
    </row>
    <row r="80" spans="1:33" ht="30" customHeight="1" thickBot="1" x14ac:dyDescent="0.3">
      <c r="A80" s="57" t="s">
        <v>17</v>
      </c>
      <c r="B80" s="58" t="s">
        <v>122</v>
      </c>
      <c r="C80" s="111" t="s">
        <v>119</v>
      </c>
      <c r="D80" s="104" t="s">
        <v>120</v>
      </c>
      <c r="E80" s="60"/>
      <c r="F80" s="61"/>
      <c r="G80" s="62">
        <f>E80*F80</f>
        <v>0</v>
      </c>
      <c r="H80" s="60"/>
      <c r="I80" s="61"/>
      <c r="J80" s="62">
        <f>H80*I80</f>
        <v>0</v>
      </c>
      <c r="K80" s="60"/>
      <c r="L80" s="61"/>
      <c r="M80" s="62">
        <f>K80*L80</f>
        <v>0</v>
      </c>
      <c r="N80" s="60"/>
      <c r="O80" s="61"/>
      <c r="P80" s="62">
        <f>N80*O80</f>
        <v>0</v>
      </c>
      <c r="Q80" s="60"/>
      <c r="R80" s="61"/>
      <c r="S80" s="62">
        <f>Q80*R80</f>
        <v>0</v>
      </c>
      <c r="T80" s="60"/>
      <c r="U80" s="61"/>
      <c r="V80" s="62">
        <f>T80*U80</f>
        <v>0</v>
      </c>
      <c r="W80" s="63">
        <f>G80+M80+S80</f>
        <v>0</v>
      </c>
      <c r="X80" s="250">
        <f t="shared" si="12"/>
        <v>0</v>
      </c>
      <c r="Y80" s="250">
        <f t="shared" si="11"/>
        <v>0</v>
      </c>
      <c r="Z80" s="258">
        <v>0</v>
      </c>
      <c r="AA80" s="226"/>
      <c r="AB80" s="56"/>
      <c r="AC80" s="56"/>
      <c r="AD80" s="56"/>
      <c r="AE80" s="56"/>
      <c r="AF80" s="56"/>
      <c r="AG80" s="56"/>
    </row>
    <row r="81" spans="1:33" ht="30" customHeight="1" thickBot="1" x14ac:dyDescent="0.3">
      <c r="A81" s="38" t="s">
        <v>15</v>
      </c>
      <c r="B81" s="77" t="s">
        <v>123</v>
      </c>
      <c r="C81" s="64" t="s">
        <v>124</v>
      </c>
      <c r="D81" s="244"/>
      <c r="E81" s="243">
        <f>SUM(E82:E84)</f>
        <v>0</v>
      </c>
      <c r="F81" s="67"/>
      <c r="G81" s="68">
        <f>SUM(G82:G84)</f>
        <v>0</v>
      </c>
      <c r="H81" s="243">
        <f>SUM(H82:H84)</f>
        <v>0</v>
      </c>
      <c r="I81" s="67"/>
      <c r="J81" s="68">
        <f>SUM(J82:J84)</f>
        <v>0</v>
      </c>
      <c r="K81" s="243">
        <f>SUM(K82:K84)</f>
        <v>0</v>
      </c>
      <c r="L81" s="67"/>
      <c r="M81" s="68">
        <f>SUM(M82:M84)</f>
        <v>0</v>
      </c>
      <c r="N81" s="243">
        <f>SUM(N82:N84)</f>
        <v>0</v>
      </c>
      <c r="O81" s="67"/>
      <c r="P81" s="68">
        <f>SUM(P82:P84)</f>
        <v>0</v>
      </c>
      <c r="Q81" s="243">
        <f>SUM(Q82:Q84)</f>
        <v>0</v>
      </c>
      <c r="R81" s="67"/>
      <c r="S81" s="68">
        <f>SUM(S82:S84)</f>
        <v>0</v>
      </c>
      <c r="T81" s="243">
        <f>SUM(T82:T84)</f>
        <v>0</v>
      </c>
      <c r="U81" s="67"/>
      <c r="V81" s="68">
        <f>SUM(V82:V84)</f>
        <v>0</v>
      </c>
      <c r="W81" s="69">
        <f>SUM(W82:W84)</f>
        <v>0</v>
      </c>
      <c r="X81" s="69">
        <f>SUM(X82:X84)</f>
        <v>0</v>
      </c>
      <c r="Y81" s="69">
        <f t="shared" si="11"/>
        <v>0</v>
      </c>
      <c r="Z81" s="69">
        <v>0</v>
      </c>
      <c r="AA81" s="227"/>
      <c r="AB81" s="56"/>
      <c r="AC81" s="56"/>
      <c r="AD81" s="56"/>
      <c r="AE81" s="56"/>
      <c r="AF81" s="56"/>
      <c r="AG81" s="56"/>
    </row>
    <row r="82" spans="1:33" s="169" customFormat="1" ht="30" customHeight="1" x14ac:dyDescent="0.25">
      <c r="A82" s="47" t="s">
        <v>17</v>
      </c>
      <c r="B82" s="48" t="s">
        <v>125</v>
      </c>
      <c r="C82" s="111" t="s">
        <v>126</v>
      </c>
      <c r="D82" s="242" t="s">
        <v>50</v>
      </c>
      <c r="E82" s="51"/>
      <c r="F82" s="52"/>
      <c r="G82" s="53">
        <f>E82*F82</f>
        <v>0</v>
      </c>
      <c r="H82" s="51"/>
      <c r="I82" s="52"/>
      <c r="J82" s="53">
        <f>H82*I82</f>
        <v>0</v>
      </c>
      <c r="K82" s="51"/>
      <c r="L82" s="52"/>
      <c r="M82" s="53">
        <f>K82*L82</f>
        <v>0</v>
      </c>
      <c r="N82" s="51"/>
      <c r="O82" s="52"/>
      <c r="P82" s="53">
        <f>N82*O82</f>
        <v>0</v>
      </c>
      <c r="Q82" s="51"/>
      <c r="R82" s="52"/>
      <c r="S82" s="53">
        <f>Q82*R82</f>
        <v>0</v>
      </c>
      <c r="T82" s="51"/>
      <c r="U82" s="52"/>
      <c r="V82" s="53">
        <f>T82*U82</f>
        <v>0</v>
      </c>
      <c r="W82" s="54">
        <f>G82+M82+S82</f>
        <v>0</v>
      </c>
      <c r="X82" s="250">
        <f t="shared" si="12"/>
        <v>0</v>
      </c>
      <c r="Y82" s="250">
        <f t="shared" si="11"/>
        <v>0</v>
      </c>
      <c r="Z82" s="258">
        <v>0</v>
      </c>
      <c r="AA82" s="219"/>
      <c r="AB82" s="56"/>
      <c r="AC82" s="56"/>
      <c r="AD82" s="56"/>
      <c r="AE82" s="56"/>
      <c r="AF82" s="56"/>
      <c r="AG82" s="56"/>
    </row>
    <row r="83" spans="1:33" s="169" customFormat="1" ht="30" customHeight="1" x14ac:dyDescent="0.25">
      <c r="A83" s="47" t="s">
        <v>17</v>
      </c>
      <c r="B83" s="48" t="s">
        <v>127</v>
      </c>
      <c r="C83" s="93" t="s">
        <v>126</v>
      </c>
      <c r="D83" s="102" t="s">
        <v>50</v>
      </c>
      <c r="E83" s="51"/>
      <c r="F83" s="52"/>
      <c r="G83" s="53">
        <f>E83*F83</f>
        <v>0</v>
      </c>
      <c r="H83" s="51"/>
      <c r="I83" s="52"/>
      <c r="J83" s="53">
        <f>H83*I83</f>
        <v>0</v>
      </c>
      <c r="K83" s="51"/>
      <c r="L83" s="52"/>
      <c r="M83" s="53">
        <f>K83*L83</f>
        <v>0</v>
      </c>
      <c r="N83" s="51"/>
      <c r="O83" s="52"/>
      <c r="P83" s="53">
        <f>N83*O83</f>
        <v>0</v>
      </c>
      <c r="Q83" s="51"/>
      <c r="R83" s="52"/>
      <c r="S83" s="53">
        <f>Q83*R83</f>
        <v>0</v>
      </c>
      <c r="T83" s="51"/>
      <c r="U83" s="52"/>
      <c r="V83" s="53">
        <f>T83*U83</f>
        <v>0</v>
      </c>
      <c r="W83" s="54">
        <f>G83+M83+S83</f>
        <v>0</v>
      </c>
      <c r="X83" s="250">
        <f t="shared" si="12"/>
        <v>0</v>
      </c>
      <c r="Y83" s="250">
        <f t="shared" si="11"/>
        <v>0</v>
      </c>
      <c r="Z83" s="258">
        <v>0</v>
      </c>
      <c r="AA83" s="219"/>
      <c r="AB83" s="56"/>
      <c r="AC83" s="56"/>
      <c r="AD83" s="56"/>
      <c r="AE83" s="56"/>
      <c r="AF83" s="56"/>
      <c r="AG83" s="56"/>
    </row>
    <row r="84" spans="1:33" s="169" customFormat="1" ht="30" customHeight="1" thickBot="1" x14ac:dyDescent="0.3">
      <c r="A84" s="57" t="s">
        <v>17</v>
      </c>
      <c r="B84" s="58" t="s">
        <v>128</v>
      </c>
      <c r="C84" s="85" t="s">
        <v>126</v>
      </c>
      <c r="D84" s="104" t="s">
        <v>50</v>
      </c>
      <c r="E84" s="60"/>
      <c r="F84" s="61"/>
      <c r="G84" s="62">
        <f>E84*F84</f>
        <v>0</v>
      </c>
      <c r="H84" s="60"/>
      <c r="I84" s="61"/>
      <c r="J84" s="62">
        <f>H84*I84</f>
        <v>0</v>
      </c>
      <c r="K84" s="60"/>
      <c r="L84" s="61"/>
      <c r="M84" s="62">
        <f>K84*L84</f>
        <v>0</v>
      </c>
      <c r="N84" s="60"/>
      <c r="O84" s="61"/>
      <c r="P84" s="62">
        <f>N84*O84</f>
        <v>0</v>
      </c>
      <c r="Q84" s="60"/>
      <c r="R84" s="61"/>
      <c r="S84" s="62">
        <f>Q84*R84</f>
        <v>0</v>
      </c>
      <c r="T84" s="60"/>
      <c r="U84" s="61"/>
      <c r="V84" s="62">
        <f>T84*U84</f>
        <v>0</v>
      </c>
      <c r="W84" s="63">
        <f>G84+M84+S84</f>
        <v>0</v>
      </c>
      <c r="X84" s="250">
        <f t="shared" si="12"/>
        <v>0</v>
      </c>
      <c r="Y84" s="250">
        <f t="shared" si="11"/>
        <v>0</v>
      </c>
      <c r="Z84" s="258">
        <v>0</v>
      </c>
      <c r="AA84" s="226"/>
      <c r="AB84" s="56"/>
      <c r="AC84" s="56"/>
      <c r="AD84" s="56"/>
      <c r="AE84" s="56"/>
      <c r="AF84" s="56"/>
      <c r="AG84" s="56"/>
    </row>
    <row r="85" spans="1:33" ht="30" customHeight="1" x14ac:dyDescent="0.25">
      <c r="A85" s="177" t="s">
        <v>15</v>
      </c>
      <c r="B85" s="178" t="s">
        <v>129</v>
      </c>
      <c r="C85" s="183" t="s">
        <v>130</v>
      </c>
      <c r="D85" s="181"/>
      <c r="E85" s="243">
        <f>SUM(E86:E88)</f>
        <v>0</v>
      </c>
      <c r="F85" s="67"/>
      <c r="G85" s="68">
        <f>SUM(G86:G88)</f>
        <v>0</v>
      </c>
      <c r="H85" s="243">
        <f>SUM(H86:H88)</f>
        <v>0</v>
      </c>
      <c r="I85" s="67"/>
      <c r="J85" s="68">
        <f>SUM(J86:J88)</f>
        <v>0</v>
      </c>
      <c r="K85" s="243">
        <f>SUM(K86:K88)</f>
        <v>0</v>
      </c>
      <c r="L85" s="67"/>
      <c r="M85" s="68">
        <f>SUM(M86:M88)</f>
        <v>0</v>
      </c>
      <c r="N85" s="243">
        <f>SUM(N86:N88)</f>
        <v>0</v>
      </c>
      <c r="O85" s="67"/>
      <c r="P85" s="68">
        <f>SUM(P86:P88)</f>
        <v>0</v>
      </c>
      <c r="Q85" s="243">
        <f>SUM(Q86:Q88)</f>
        <v>0</v>
      </c>
      <c r="R85" s="67"/>
      <c r="S85" s="68">
        <f>SUM(S86:S88)</f>
        <v>0</v>
      </c>
      <c r="T85" s="243">
        <f>SUM(T86:T88)</f>
        <v>0</v>
      </c>
      <c r="U85" s="67"/>
      <c r="V85" s="68">
        <f>SUM(V86:V88)</f>
        <v>0</v>
      </c>
      <c r="W85" s="69">
        <f>SUM(W86:W88)</f>
        <v>0</v>
      </c>
      <c r="X85" s="69">
        <f>SUM(X86:X88)</f>
        <v>0</v>
      </c>
      <c r="Y85" s="69">
        <f t="shared" si="11"/>
        <v>0</v>
      </c>
      <c r="Z85" s="69">
        <v>0</v>
      </c>
      <c r="AA85" s="227"/>
      <c r="AB85" s="56"/>
      <c r="AC85" s="56"/>
      <c r="AD85" s="56"/>
      <c r="AE85" s="56"/>
      <c r="AF85" s="56"/>
      <c r="AG85" s="56"/>
    </row>
    <row r="86" spans="1:33" ht="30" customHeight="1" x14ac:dyDescent="0.25">
      <c r="A86" s="47" t="s">
        <v>17</v>
      </c>
      <c r="B86" s="179" t="s">
        <v>131</v>
      </c>
      <c r="C86" s="184" t="s">
        <v>56</v>
      </c>
      <c r="D86" s="182" t="s">
        <v>57</v>
      </c>
      <c r="E86" s="51"/>
      <c r="F86" s="52"/>
      <c r="G86" s="53">
        <f>E86*F86</f>
        <v>0</v>
      </c>
      <c r="H86" s="51"/>
      <c r="I86" s="52"/>
      <c r="J86" s="53">
        <f>H86*I86</f>
        <v>0</v>
      </c>
      <c r="K86" s="51"/>
      <c r="L86" s="52"/>
      <c r="M86" s="53">
        <f>K86*L86</f>
        <v>0</v>
      </c>
      <c r="N86" s="51"/>
      <c r="O86" s="52"/>
      <c r="P86" s="53">
        <f>N86*O86</f>
        <v>0</v>
      </c>
      <c r="Q86" s="51"/>
      <c r="R86" s="52"/>
      <c r="S86" s="53">
        <f>Q86*R86</f>
        <v>0</v>
      </c>
      <c r="T86" s="51"/>
      <c r="U86" s="52"/>
      <c r="V86" s="53">
        <f>T86*U86</f>
        <v>0</v>
      </c>
      <c r="W86" s="54">
        <f>G86+M86+S86</f>
        <v>0</v>
      </c>
      <c r="X86" s="250">
        <f t="shared" si="12"/>
        <v>0</v>
      </c>
      <c r="Y86" s="250">
        <f t="shared" si="11"/>
        <v>0</v>
      </c>
      <c r="Z86" s="258">
        <v>0</v>
      </c>
      <c r="AA86" s="219"/>
      <c r="AB86" s="55"/>
      <c r="AC86" s="56"/>
      <c r="AD86" s="56"/>
      <c r="AE86" s="56"/>
      <c r="AF86" s="56"/>
      <c r="AG86" s="56"/>
    </row>
    <row r="87" spans="1:33" ht="30" customHeight="1" x14ac:dyDescent="0.25">
      <c r="A87" s="47" t="s">
        <v>17</v>
      </c>
      <c r="B87" s="179" t="s">
        <v>132</v>
      </c>
      <c r="C87" s="184" t="s">
        <v>56</v>
      </c>
      <c r="D87" s="182" t="s">
        <v>57</v>
      </c>
      <c r="E87" s="51"/>
      <c r="F87" s="52"/>
      <c r="G87" s="53">
        <f>E87*F87</f>
        <v>0</v>
      </c>
      <c r="H87" s="51"/>
      <c r="I87" s="52"/>
      <c r="J87" s="53">
        <f>H87*I87</f>
        <v>0</v>
      </c>
      <c r="K87" s="51"/>
      <c r="L87" s="52"/>
      <c r="M87" s="53">
        <f>K87*L87</f>
        <v>0</v>
      </c>
      <c r="N87" s="51"/>
      <c r="O87" s="52"/>
      <c r="P87" s="53">
        <f>N87*O87</f>
        <v>0</v>
      </c>
      <c r="Q87" s="51"/>
      <c r="R87" s="52"/>
      <c r="S87" s="53">
        <f>Q87*R87</f>
        <v>0</v>
      </c>
      <c r="T87" s="51"/>
      <c r="U87" s="52"/>
      <c r="V87" s="53">
        <f>T87*U87</f>
        <v>0</v>
      </c>
      <c r="W87" s="54">
        <f>G87+M87+S87</f>
        <v>0</v>
      </c>
      <c r="X87" s="250">
        <f t="shared" si="12"/>
        <v>0</v>
      </c>
      <c r="Y87" s="250">
        <f t="shared" si="11"/>
        <v>0</v>
      </c>
      <c r="Z87" s="258">
        <v>0</v>
      </c>
      <c r="AA87" s="219"/>
      <c r="AB87" s="56"/>
      <c r="AC87" s="56"/>
      <c r="AD87" s="56"/>
      <c r="AE87" s="56"/>
      <c r="AF87" s="56"/>
      <c r="AG87" s="56"/>
    </row>
    <row r="88" spans="1:33" ht="30" customHeight="1" thickBot="1" x14ac:dyDescent="0.3">
      <c r="A88" s="57" t="s">
        <v>17</v>
      </c>
      <c r="B88" s="203" t="s">
        <v>133</v>
      </c>
      <c r="C88" s="204" t="s">
        <v>56</v>
      </c>
      <c r="D88" s="182" t="s">
        <v>57</v>
      </c>
      <c r="E88" s="72"/>
      <c r="F88" s="73"/>
      <c r="G88" s="74">
        <f>E88*F88</f>
        <v>0</v>
      </c>
      <c r="H88" s="72"/>
      <c r="I88" s="73"/>
      <c r="J88" s="74">
        <f>H88*I88</f>
        <v>0</v>
      </c>
      <c r="K88" s="72"/>
      <c r="L88" s="73"/>
      <c r="M88" s="74">
        <f>K88*L88</f>
        <v>0</v>
      </c>
      <c r="N88" s="72"/>
      <c r="O88" s="73"/>
      <c r="P88" s="74">
        <f>N88*O88</f>
        <v>0</v>
      </c>
      <c r="Q88" s="72"/>
      <c r="R88" s="73"/>
      <c r="S88" s="74">
        <f>Q88*R88</f>
        <v>0</v>
      </c>
      <c r="T88" s="72"/>
      <c r="U88" s="73"/>
      <c r="V88" s="74">
        <f>T88*U88</f>
        <v>0</v>
      </c>
      <c r="W88" s="63">
        <f>G88+M88+S88</f>
        <v>0</v>
      </c>
      <c r="X88" s="250">
        <f t="shared" si="12"/>
        <v>0</v>
      </c>
      <c r="Y88" s="250">
        <f t="shared" si="11"/>
        <v>0</v>
      </c>
      <c r="Z88" s="258">
        <v>0</v>
      </c>
      <c r="AA88" s="228"/>
      <c r="AB88" s="56"/>
      <c r="AC88" s="56"/>
      <c r="AD88" s="56"/>
      <c r="AE88" s="56"/>
      <c r="AF88" s="56"/>
      <c r="AG88" s="56"/>
    </row>
    <row r="89" spans="1:33" ht="39.75" customHeight="1" thickBot="1" x14ac:dyDescent="0.3">
      <c r="A89" s="481" t="s">
        <v>237</v>
      </c>
      <c r="B89" s="482"/>
      <c r="C89" s="482"/>
      <c r="D89" s="483"/>
      <c r="E89" s="87"/>
      <c r="F89" s="87"/>
      <c r="G89" s="86">
        <f>G77+G81+G85</f>
        <v>0</v>
      </c>
      <c r="H89" s="87"/>
      <c r="I89" s="87"/>
      <c r="J89" s="86">
        <f>J77+J81+J85</f>
        <v>0</v>
      </c>
      <c r="K89" s="87"/>
      <c r="L89" s="87"/>
      <c r="M89" s="86">
        <f>M77+M81+M85</f>
        <v>0</v>
      </c>
      <c r="N89" s="87"/>
      <c r="O89" s="87"/>
      <c r="P89" s="86">
        <f>P77+P81+P85</f>
        <v>0</v>
      </c>
      <c r="Q89" s="87"/>
      <c r="R89" s="87"/>
      <c r="S89" s="86">
        <f>S77+S81+S85</f>
        <v>0</v>
      </c>
      <c r="T89" s="87"/>
      <c r="U89" s="87"/>
      <c r="V89" s="86">
        <f>V77+V81+V85</f>
        <v>0</v>
      </c>
      <c r="W89" s="95">
        <f>W77+W81+W85</f>
        <v>0</v>
      </c>
      <c r="X89" s="95">
        <f>X77+X81+X85</f>
        <v>0</v>
      </c>
      <c r="Y89" s="95">
        <f t="shared" si="11"/>
        <v>0</v>
      </c>
      <c r="Z89" s="95">
        <v>0</v>
      </c>
      <c r="AA89" s="230"/>
      <c r="AC89" s="5"/>
      <c r="AD89" s="5"/>
      <c r="AE89" s="5"/>
      <c r="AF89" s="5"/>
      <c r="AG89" s="5"/>
    </row>
    <row r="90" spans="1:33" ht="30" customHeight="1" thickBot="1" x14ac:dyDescent="0.3">
      <c r="A90" s="114" t="s">
        <v>14</v>
      </c>
      <c r="B90" s="115">
        <v>6</v>
      </c>
      <c r="C90" s="116" t="s">
        <v>134</v>
      </c>
      <c r="D90" s="110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7"/>
      <c r="X90" s="37"/>
      <c r="Y90" s="256"/>
      <c r="Z90" s="37"/>
      <c r="AA90" s="224"/>
      <c r="AB90" s="5"/>
      <c r="AC90" s="5"/>
      <c r="AD90" s="5"/>
      <c r="AE90" s="5"/>
      <c r="AF90" s="5"/>
      <c r="AG90" s="5"/>
    </row>
    <row r="91" spans="1:33" ht="30" customHeight="1" x14ac:dyDescent="0.25">
      <c r="A91" s="38" t="s">
        <v>15</v>
      </c>
      <c r="B91" s="77" t="s">
        <v>135</v>
      </c>
      <c r="C91" s="117" t="s">
        <v>136</v>
      </c>
      <c r="D91" s="41"/>
      <c r="E91" s="42">
        <f>SUM(E92:E94)</f>
        <v>2</v>
      </c>
      <c r="F91" s="43"/>
      <c r="G91" s="44">
        <f>SUM(G92:G94)</f>
        <v>3100</v>
      </c>
      <c r="H91" s="42">
        <f>SUM(H92:H94)</f>
        <v>0</v>
      </c>
      <c r="I91" s="43"/>
      <c r="J91" s="44">
        <f>SUM(J92:J94)</f>
        <v>0</v>
      </c>
      <c r="K91" s="42">
        <f>SUM(K92:K94)</f>
        <v>0</v>
      </c>
      <c r="L91" s="43"/>
      <c r="M91" s="44">
        <f>SUM(M92:M94)</f>
        <v>0</v>
      </c>
      <c r="N91" s="42">
        <f>SUM(N92:N94)</f>
        <v>0</v>
      </c>
      <c r="O91" s="43"/>
      <c r="P91" s="44">
        <f>SUM(P92:P94)</f>
        <v>0</v>
      </c>
      <c r="Q91" s="42">
        <f>SUM(Q92:Q94)</f>
        <v>0</v>
      </c>
      <c r="R91" s="43"/>
      <c r="S91" s="44">
        <f>SUM(S92:S94)</f>
        <v>0</v>
      </c>
      <c r="T91" s="42">
        <f>SUM(T92:T94)</f>
        <v>0</v>
      </c>
      <c r="U91" s="43"/>
      <c r="V91" s="44">
        <f>SUM(V92:V94)</f>
        <v>0</v>
      </c>
      <c r="W91" s="44">
        <f>SUM(W92:W94)</f>
        <v>3100</v>
      </c>
      <c r="X91" s="44">
        <f>SUM(X92:X94)</f>
        <v>0</v>
      </c>
      <c r="Y91" s="44">
        <f t="shared" si="11"/>
        <v>3100</v>
      </c>
      <c r="Z91" s="252">
        <f>Y91/W91</f>
        <v>1</v>
      </c>
      <c r="AA91" s="225"/>
      <c r="AB91" s="46"/>
      <c r="AC91" s="46"/>
      <c r="AD91" s="46"/>
      <c r="AE91" s="46"/>
      <c r="AF91" s="46"/>
      <c r="AG91" s="46"/>
    </row>
    <row r="92" spans="1:33" ht="26.4" x14ac:dyDescent="0.25">
      <c r="A92" s="47" t="s">
        <v>17</v>
      </c>
      <c r="B92" s="48" t="s">
        <v>137</v>
      </c>
      <c r="C92" s="93" t="s">
        <v>306</v>
      </c>
      <c r="D92" s="50" t="s">
        <v>50</v>
      </c>
      <c r="E92" s="51">
        <v>1</v>
      </c>
      <c r="F92" s="52">
        <v>2500</v>
      </c>
      <c r="G92" s="53">
        <f>E92*F92</f>
        <v>2500</v>
      </c>
      <c r="H92" s="51"/>
      <c r="I92" s="52"/>
      <c r="J92" s="53">
        <f>H92*I92</f>
        <v>0</v>
      </c>
      <c r="K92" s="51"/>
      <c r="L92" s="52"/>
      <c r="M92" s="53">
        <f>K92*L92</f>
        <v>0</v>
      </c>
      <c r="N92" s="51"/>
      <c r="O92" s="52"/>
      <c r="P92" s="53">
        <f>N92*O92</f>
        <v>0</v>
      </c>
      <c r="Q92" s="51"/>
      <c r="R92" s="52"/>
      <c r="S92" s="53">
        <f>Q92*R92</f>
        <v>0</v>
      </c>
      <c r="T92" s="51"/>
      <c r="U92" s="52"/>
      <c r="V92" s="53">
        <f>T92*U92</f>
        <v>0</v>
      </c>
      <c r="W92" s="54">
        <f t="shared" ref="W92:W98" si="13">G92+M92+S92</f>
        <v>2500</v>
      </c>
      <c r="X92" s="250">
        <f t="shared" ref="X92:X102" si="14">J92+P92+V92</f>
        <v>0</v>
      </c>
      <c r="Y92" s="250">
        <f t="shared" si="11"/>
        <v>2500</v>
      </c>
      <c r="Z92" s="258">
        <f t="shared" ref="Z92:Z93" si="15">Y92/W92</f>
        <v>1</v>
      </c>
      <c r="AA92" s="219" t="s">
        <v>317</v>
      </c>
      <c r="AB92" s="56"/>
      <c r="AC92" s="56"/>
      <c r="AD92" s="56"/>
      <c r="AE92" s="56"/>
      <c r="AF92" s="56"/>
      <c r="AG92" s="56"/>
    </row>
    <row r="93" spans="1:33" ht="39.6" x14ac:dyDescent="0.25">
      <c r="A93" s="47" t="s">
        <v>17</v>
      </c>
      <c r="B93" s="48" t="s">
        <v>139</v>
      </c>
      <c r="C93" s="93" t="s">
        <v>307</v>
      </c>
      <c r="D93" s="50" t="s">
        <v>50</v>
      </c>
      <c r="E93" s="51">
        <v>1</v>
      </c>
      <c r="F93" s="52">
        <v>600</v>
      </c>
      <c r="G93" s="53">
        <f>E93*F93</f>
        <v>600</v>
      </c>
      <c r="H93" s="51"/>
      <c r="I93" s="52"/>
      <c r="J93" s="53">
        <f>H93*I93</f>
        <v>0</v>
      </c>
      <c r="K93" s="51"/>
      <c r="L93" s="52"/>
      <c r="M93" s="53">
        <f>K93*L93</f>
        <v>0</v>
      </c>
      <c r="N93" s="51"/>
      <c r="O93" s="52"/>
      <c r="P93" s="53">
        <f>N93*O93</f>
        <v>0</v>
      </c>
      <c r="Q93" s="51"/>
      <c r="R93" s="52"/>
      <c r="S93" s="53">
        <f>Q93*R93</f>
        <v>0</v>
      </c>
      <c r="T93" s="51"/>
      <c r="U93" s="52"/>
      <c r="V93" s="53">
        <f>T93*U93</f>
        <v>0</v>
      </c>
      <c r="W93" s="54">
        <f t="shared" si="13"/>
        <v>600</v>
      </c>
      <c r="X93" s="250">
        <f t="shared" si="14"/>
        <v>0</v>
      </c>
      <c r="Y93" s="250">
        <f t="shared" si="11"/>
        <v>600</v>
      </c>
      <c r="Z93" s="258">
        <f t="shared" si="15"/>
        <v>1</v>
      </c>
      <c r="AA93" s="219" t="s">
        <v>317</v>
      </c>
      <c r="AB93" s="56"/>
      <c r="AC93" s="56"/>
      <c r="AD93" s="56"/>
      <c r="AE93" s="56"/>
      <c r="AF93" s="56"/>
      <c r="AG93" s="56"/>
    </row>
    <row r="94" spans="1:33" ht="30" customHeight="1" thickBot="1" x14ac:dyDescent="0.3">
      <c r="A94" s="57" t="s">
        <v>17</v>
      </c>
      <c r="B94" s="58" t="s">
        <v>140</v>
      </c>
      <c r="C94" s="85" t="s">
        <v>138</v>
      </c>
      <c r="D94" s="59" t="s">
        <v>50</v>
      </c>
      <c r="E94" s="60"/>
      <c r="F94" s="61"/>
      <c r="G94" s="62">
        <f>E94*F94</f>
        <v>0</v>
      </c>
      <c r="H94" s="60"/>
      <c r="I94" s="61"/>
      <c r="J94" s="62">
        <f>H94*I94</f>
        <v>0</v>
      </c>
      <c r="K94" s="60"/>
      <c r="L94" s="61"/>
      <c r="M94" s="62">
        <f>K94*L94</f>
        <v>0</v>
      </c>
      <c r="N94" s="60"/>
      <c r="O94" s="61"/>
      <c r="P94" s="62">
        <f>N94*O94</f>
        <v>0</v>
      </c>
      <c r="Q94" s="60"/>
      <c r="R94" s="61"/>
      <c r="S94" s="62">
        <f>Q94*R94</f>
        <v>0</v>
      </c>
      <c r="T94" s="60"/>
      <c r="U94" s="61"/>
      <c r="V94" s="62">
        <f>T94*U94</f>
        <v>0</v>
      </c>
      <c r="W94" s="63">
        <f t="shared" si="13"/>
        <v>0</v>
      </c>
      <c r="X94" s="250">
        <f t="shared" si="14"/>
        <v>0</v>
      </c>
      <c r="Y94" s="250">
        <f t="shared" si="11"/>
        <v>0</v>
      </c>
      <c r="Z94" s="258">
        <v>0</v>
      </c>
      <c r="AA94" s="226"/>
      <c r="AB94" s="56"/>
      <c r="AC94" s="56"/>
      <c r="AD94" s="56"/>
      <c r="AE94" s="56"/>
      <c r="AF94" s="56"/>
      <c r="AG94" s="56"/>
    </row>
    <row r="95" spans="1:33" ht="30" customHeight="1" x14ac:dyDescent="0.25">
      <c r="A95" s="38" t="s">
        <v>14</v>
      </c>
      <c r="B95" s="77" t="s">
        <v>141</v>
      </c>
      <c r="C95" s="118" t="s">
        <v>142</v>
      </c>
      <c r="D95" s="65"/>
      <c r="E95" s="66">
        <f>SUM(E96:E98)</f>
        <v>0</v>
      </c>
      <c r="F95" s="67"/>
      <c r="G95" s="68">
        <f>SUM(G96:G98)</f>
        <v>0</v>
      </c>
      <c r="H95" s="66">
        <f>SUM(H96:H98)</f>
        <v>0</v>
      </c>
      <c r="I95" s="67"/>
      <c r="J95" s="68">
        <f>SUM(J96:J98)</f>
        <v>0</v>
      </c>
      <c r="K95" s="66">
        <f>SUM(K96:K98)</f>
        <v>0</v>
      </c>
      <c r="L95" s="67"/>
      <c r="M95" s="68">
        <f>SUM(M96:M98)</f>
        <v>0</v>
      </c>
      <c r="N95" s="66">
        <f>SUM(N96:N98)</f>
        <v>0</v>
      </c>
      <c r="O95" s="67"/>
      <c r="P95" s="68">
        <f>SUM(P96:P98)</f>
        <v>0</v>
      </c>
      <c r="Q95" s="66">
        <f>SUM(Q96:Q98)</f>
        <v>0</v>
      </c>
      <c r="R95" s="67"/>
      <c r="S95" s="68">
        <f>SUM(S96:S98)</f>
        <v>0</v>
      </c>
      <c r="T95" s="66">
        <f>SUM(T96:T98)</f>
        <v>0</v>
      </c>
      <c r="U95" s="67"/>
      <c r="V95" s="68">
        <f>SUM(V96:V98)</f>
        <v>0</v>
      </c>
      <c r="W95" s="68">
        <f>SUM(W96:W98)</f>
        <v>0</v>
      </c>
      <c r="X95" s="68">
        <f>SUM(X96:X98)</f>
        <v>0</v>
      </c>
      <c r="Y95" s="68">
        <f t="shared" si="11"/>
        <v>0</v>
      </c>
      <c r="Z95" s="68">
        <v>0</v>
      </c>
      <c r="AA95" s="227"/>
      <c r="AB95" s="46"/>
      <c r="AC95" s="46"/>
      <c r="AD95" s="46"/>
      <c r="AE95" s="46"/>
      <c r="AF95" s="46"/>
      <c r="AG95" s="46"/>
    </row>
    <row r="96" spans="1:33" ht="30" customHeight="1" x14ac:dyDescent="0.25">
      <c r="A96" s="47" t="s">
        <v>17</v>
      </c>
      <c r="B96" s="48" t="s">
        <v>143</v>
      </c>
      <c r="C96" s="93" t="s">
        <v>138</v>
      </c>
      <c r="D96" s="50" t="s">
        <v>50</v>
      </c>
      <c r="E96" s="51"/>
      <c r="F96" s="52"/>
      <c r="G96" s="53">
        <f>E96*F96</f>
        <v>0</v>
      </c>
      <c r="H96" s="51"/>
      <c r="I96" s="52"/>
      <c r="J96" s="53">
        <f>H96*I96</f>
        <v>0</v>
      </c>
      <c r="K96" s="51"/>
      <c r="L96" s="52"/>
      <c r="M96" s="53">
        <f>K96*L96</f>
        <v>0</v>
      </c>
      <c r="N96" s="51"/>
      <c r="O96" s="52"/>
      <c r="P96" s="53">
        <f>N96*O96</f>
        <v>0</v>
      </c>
      <c r="Q96" s="51"/>
      <c r="R96" s="52"/>
      <c r="S96" s="53">
        <f>Q96*R96</f>
        <v>0</v>
      </c>
      <c r="T96" s="51"/>
      <c r="U96" s="52"/>
      <c r="V96" s="53">
        <f>T96*U96</f>
        <v>0</v>
      </c>
      <c r="W96" s="54">
        <f t="shared" si="13"/>
        <v>0</v>
      </c>
      <c r="X96" s="250">
        <f t="shared" si="14"/>
        <v>0</v>
      </c>
      <c r="Y96" s="250">
        <f t="shared" si="11"/>
        <v>0</v>
      </c>
      <c r="Z96" s="258">
        <v>0</v>
      </c>
      <c r="AA96" s="219"/>
      <c r="AB96" s="56"/>
      <c r="AC96" s="56"/>
      <c r="AD96" s="56"/>
      <c r="AE96" s="56"/>
      <c r="AF96" s="56"/>
      <c r="AG96" s="56"/>
    </row>
    <row r="97" spans="1:33" ht="30" customHeight="1" x14ac:dyDescent="0.25">
      <c r="A97" s="47" t="s">
        <v>17</v>
      </c>
      <c r="B97" s="48" t="s">
        <v>144</v>
      </c>
      <c r="C97" s="93" t="s">
        <v>138</v>
      </c>
      <c r="D97" s="50" t="s">
        <v>50</v>
      </c>
      <c r="E97" s="51"/>
      <c r="F97" s="52"/>
      <c r="G97" s="53">
        <f>E97*F97</f>
        <v>0</v>
      </c>
      <c r="H97" s="51"/>
      <c r="I97" s="52"/>
      <c r="J97" s="53">
        <f>H97*I97</f>
        <v>0</v>
      </c>
      <c r="K97" s="51"/>
      <c r="L97" s="52"/>
      <c r="M97" s="53">
        <f>K97*L97</f>
        <v>0</v>
      </c>
      <c r="N97" s="51"/>
      <c r="O97" s="52"/>
      <c r="P97" s="53">
        <f>N97*O97</f>
        <v>0</v>
      </c>
      <c r="Q97" s="51"/>
      <c r="R97" s="52"/>
      <c r="S97" s="53">
        <f>Q97*R97</f>
        <v>0</v>
      </c>
      <c r="T97" s="51"/>
      <c r="U97" s="52"/>
      <c r="V97" s="53">
        <f>T97*U97</f>
        <v>0</v>
      </c>
      <c r="W97" s="54">
        <f t="shared" si="13"/>
        <v>0</v>
      </c>
      <c r="X97" s="250">
        <f t="shared" si="14"/>
        <v>0</v>
      </c>
      <c r="Y97" s="250">
        <f t="shared" si="11"/>
        <v>0</v>
      </c>
      <c r="Z97" s="258">
        <v>0</v>
      </c>
      <c r="AA97" s="219"/>
      <c r="AB97" s="56"/>
      <c r="AC97" s="56"/>
      <c r="AD97" s="56"/>
      <c r="AE97" s="56"/>
      <c r="AF97" s="56"/>
      <c r="AG97" s="56"/>
    </row>
    <row r="98" spans="1:33" ht="30" customHeight="1" thickBot="1" x14ac:dyDescent="0.3">
      <c r="A98" s="57" t="s">
        <v>17</v>
      </c>
      <c r="B98" s="58" t="s">
        <v>145</v>
      </c>
      <c r="C98" s="85" t="s">
        <v>138</v>
      </c>
      <c r="D98" s="59" t="s">
        <v>50</v>
      </c>
      <c r="E98" s="60"/>
      <c r="F98" s="61"/>
      <c r="G98" s="62">
        <f>E98*F98</f>
        <v>0</v>
      </c>
      <c r="H98" s="60"/>
      <c r="I98" s="61"/>
      <c r="J98" s="62">
        <f>H98*I98</f>
        <v>0</v>
      </c>
      <c r="K98" s="60"/>
      <c r="L98" s="61"/>
      <c r="M98" s="62">
        <f>K98*L98</f>
        <v>0</v>
      </c>
      <c r="N98" s="60"/>
      <c r="O98" s="61"/>
      <c r="P98" s="62">
        <f>N98*O98</f>
        <v>0</v>
      </c>
      <c r="Q98" s="60"/>
      <c r="R98" s="61"/>
      <c r="S98" s="62">
        <f>Q98*R98</f>
        <v>0</v>
      </c>
      <c r="T98" s="60"/>
      <c r="U98" s="61"/>
      <c r="V98" s="62">
        <f>T98*U98</f>
        <v>0</v>
      </c>
      <c r="W98" s="63">
        <f t="shared" si="13"/>
        <v>0</v>
      </c>
      <c r="X98" s="250">
        <f t="shared" si="14"/>
        <v>0</v>
      </c>
      <c r="Y98" s="250">
        <f t="shared" si="11"/>
        <v>0</v>
      </c>
      <c r="Z98" s="258">
        <v>0</v>
      </c>
      <c r="AA98" s="226"/>
      <c r="AB98" s="56"/>
      <c r="AC98" s="56"/>
      <c r="AD98" s="56"/>
      <c r="AE98" s="56"/>
      <c r="AF98" s="56"/>
      <c r="AG98" s="56"/>
    </row>
    <row r="99" spans="1:33" ht="30" customHeight="1" x14ac:dyDescent="0.25">
      <c r="A99" s="38" t="s">
        <v>14</v>
      </c>
      <c r="B99" s="77" t="s">
        <v>146</v>
      </c>
      <c r="C99" s="118" t="s">
        <v>147</v>
      </c>
      <c r="D99" s="65"/>
      <c r="E99" s="66">
        <f>SUM(E100:E102)</f>
        <v>0</v>
      </c>
      <c r="F99" s="67"/>
      <c r="G99" s="68">
        <f>SUM(G100:G102)</f>
        <v>0</v>
      </c>
      <c r="H99" s="66">
        <f>SUM(H100:H102)</f>
        <v>0</v>
      </c>
      <c r="I99" s="67"/>
      <c r="J99" s="68">
        <f>SUM(J100:J102)</f>
        <v>0</v>
      </c>
      <c r="K99" s="66">
        <f>SUM(K100:K102)</f>
        <v>0</v>
      </c>
      <c r="L99" s="67"/>
      <c r="M99" s="68">
        <f>SUM(M100:M102)</f>
        <v>0</v>
      </c>
      <c r="N99" s="66">
        <f>SUM(N100:N102)</f>
        <v>0</v>
      </c>
      <c r="O99" s="67"/>
      <c r="P99" s="68">
        <f>SUM(P100:P102)</f>
        <v>0</v>
      </c>
      <c r="Q99" s="66">
        <f>SUM(Q100:Q102)</f>
        <v>0</v>
      </c>
      <c r="R99" s="67"/>
      <c r="S99" s="68">
        <f>SUM(S100:S102)</f>
        <v>0</v>
      </c>
      <c r="T99" s="66">
        <f>SUM(T100:T102)</f>
        <v>0</v>
      </c>
      <c r="U99" s="67"/>
      <c r="V99" s="68">
        <f>SUM(V100:V102)</f>
        <v>0</v>
      </c>
      <c r="W99" s="68">
        <f>SUM(W100:W102)</f>
        <v>0</v>
      </c>
      <c r="X99" s="68">
        <f>SUM(X100:X102)</f>
        <v>0</v>
      </c>
      <c r="Y99" s="68">
        <f t="shared" si="11"/>
        <v>0</v>
      </c>
      <c r="Z99" s="68">
        <v>0</v>
      </c>
      <c r="AA99" s="227"/>
      <c r="AB99" s="46"/>
      <c r="AC99" s="46"/>
      <c r="AD99" s="46"/>
      <c r="AE99" s="46"/>
      <c r="AF99" s="46"/>
      <c r="AG99" s="46"/>
    </row>
    <row r="100" spans="1:33" ht="30" customHeight="1" x14ac:dyDescent="0.25">
      <c r="A100" s="47" t="s">
        <v>17</v>
      </c>
      <c r="B100" s="48" t="s">
        <v>148</v>
      </c>
      <c r="C100" s="93" t="s">
        <v>138</v>
      </c>
      <c r="D100" s="50" t="s">
        <v>50</v>
      </c>
      <c r="E100" s="51"/>
      <c r="F100" s="52"/>
      <c r="G100" s="53">
        <f>E100*F100</f>
        <v>0</v>
      </c>
      <c r="H100" s="51"/>
      <c r="I100" s="52"/>
      <c r="J100" s="53">
        <f>H100*I100</f>
        <v>0</v>
      </c>
      <c r="K100" s="51"/>
      <c r="L100" s="52"/>
      <c r="M100" s="53">
        <f>K100*L100</f>
        <v>0</v>
      </c>
      <c r="N100" s="51"/>
      <c r="O100" s="52"/>
      <c r="P100" s="53">
        <f>N100*O100</f>
        <v>0</v>
      </c>
      <c r="Q100" s="51"/>
      <c r="R100" s="52"/>
      <c r="S100" s="53">
        <f>Q100*R100</f>
        <v>0</v>
      </c>
      <c r="T100" s="51"/>
      <c r="U100" s="52"/>
      <c r="V100" s="53">
        <f>T100*U100</f>
        <v>0</v>
      </c>
      <c r="W100" s="54">
        <f>G100+M100+S100</f>
        <v>0</v>
      </c>
      <c r="X100" s="250">
        <f t="shared" si="14"/>
        <v>0</v>
      </c>
      <c r="Y100" s="250">
        <f t="shared" si="11"/>
        <v>0</v>
      </c>
      <c r="Z100" s="258">
        <v>0</v>
      </c>
      <c r="AA100" s="219"/>
      <c r="AB100" s="56"/>
      <c r="AC100" s="56"/>
      <c r="AD100" s="56"/>
      <c r="AE100" s="56"/>
      <c r="AF100" s="56"/>
      <c r="AG100" s="56"/>
    </row>
    <row r="101" spans="1:33" ht="30" customHeight="1" x14ac:dyDescent="0.25">
      <c r="A101" s="47" t="s">
        <v>17</v>
      </c>
      <c r="B101" s="48" t="s">
        <v>149</v>
      </c>
      <c r="C101" s="93" t="s">
        <v>138</v>
      </c>
      <c r="D101" s="50" t="s">
        <v>50</v>
      </c>
      <c r="E101" s="51"/>
      <c r="F101" s="52"/>
      <c r="G101" s="53">
        <f>E101*F101</f>
        <v>0</v>
      </c>
      <c r="H101" s="51"/>
      <c r="I101" s="52"/>
      <c r="J101" s="53">
        <f>H101*I101</f>
        <v>0</v>
      </c>
      <c r="K101" s="51"/>
      <c r="L101" s="52"/>
      <c r="M101" s="53">
        <f>K101*L101</f>
        <v>0</v>
      </c>
      <c r="N101" s="51"/>
      <c r="O101" s="52"/>
      <c r="P101" s="53">
        <f>N101*O101</f>
        <v>0</v>
      </c>
      <c r="Q101" s="51"/>
      <c r="R101" s="52"/>
      <c r="S101" s="53">
        <f>Q101*R101</f>
        <v>0</v>
      </c>
      <c r="T101" s="51"/>
      <c r="U101" s="52"/>
      <c r="V101" s="53">
        <f>T101*U101</f>
        <v>0</v>
      </c>
      <c r="W101" s="54">
        <f>G101+M101+S101</f>
        <v>0</v>
      </c>
      <c r="X101" s="250">
        <f t="shared" si="14"/>
        <v>0</v>
      </c>
      <c r="Y101" s="250">
        <f t="shared" si="11"/>
        <v>0</v>
      </c>
      <c r="Z101" s="258">
        <v>0</v>
      </c>
      <c r="AA101" s="219"/>
      <c r="AB101" s="56"/>
      <c r="AC101" s="56"/>
      <c r="AD101" s="56"/>
      <c r="AE101" s="56"/>
      <c r="AF101" s="56"/>
      <c r="AG101" s="56"/>
    </row>
    <row r="102" spans="1:33" ht="30" customHeight="1" thickBot="1" x14ac:dyDescent="0.3">
      <c r="A102" s="57" t="s">
        <v>17</v>
      </c>
      <c r="B102" s="58" t="s">
        <v>150</v>
      </c>
      <c r="C102" s="85" t="s">
        <v>138</v>
      </c>
      <c r="D102" s="59" t="s">
        <v>50</v>
      </c>
      <c r="E102" s="72"/>
      <c r="F102" s="73"/>
      <c r="G102" s="74">
        <f>E102*F102</f>
        <v>0</v>
      </c>
      <c r="H102" s="72"/>
      <c r="I102" s="73"/>
      <c r="J102" s="74">
        <f>H102*I102</f>
        <v>0</v>
      </c>
      <c r="K102" s="72"/>
      <c r="L102" s="73"/>
      <c r="M102" s="74">
        <f>K102*L102</f>
        <v>0</v>
      </c>
      <c r="N102" s="72"/>
      <c r="O102" s="73"/>
      <c r="P102" s="74">
        <f>N102*O102</f>
        <v>0</v>
      </c>
      <c r="Q102" s="72"/>
      <c r="R102" s="73"/>
      <c r="S102" s="74">
        <f>Q102*R102</f>
        <v>0</v>
      </c>
      <c r="T102" s="72"/>
      <c r="U102" s="73"/>
      <c r="V102" s="74">
        <f>T102*U102</f>
        <v>0</v>
      </c>
      <c r="W102" s="63">
        <f>G102+M102+S102</f>
        <v>0</v>
      </c>
      <c r="X102" s="254">
        <f t="shared" si="14"/>
        <v>0</v>
      </c>
      <c r="Y102" s="254">
        <f t="shared" si="11"/>
        <v>0</v>
      </c>
      <c r="Z102" s="341">
        <v>0</v>
      </c>
      <c r="AA102" s="226"/>
      <c r="AB102" s="56"/>
      <c r="AC102" s="56"/>
      <c r="AD102" s="56"/>
      <c r="AE102" s="56"/>
      <c r="AF102" s="56"/>
      <c r="AG102" s="56"/>
    </row>
    <row r="103" spans="1:33" ht="30" customHeight="1" thickBot="1" x14ac:dyDescent="0.3">
      <c r="A103" s="105" t="s">
        <v>151</v>
      </c>
      <c r="B103" s="106"/>
      <c r="C103" s="107"/>
      <c r="D103" s="108"/>
      <c r="E103" s="109">
        <f>E99+E95+E91</f>
        <v>2</v>
      </c>
      <c r="F103" s="87"/>
      <c r="G103" s="86">
        <f>G99+G95+G91</f>
        <v>3100</v>
      </c>
      <c r="H103" s="109">
        <f>H99+H95+H91</f>
        <v>0</v>
      </c>
      <c r="I103" s="87"/>
      <c r="J103" s="86">
        <f>J99+J95+J91</f>
        <v>0</v>
      </c>
      <c r="K103" s="88">
        <f>K99+K95+K91</f>
        <v>0</v>
      </c>
      <c r="L103" s="87"/>
      <c r="M103" s="86">
        <f>M99+M95+M91</f>
        <v>0</v>
      </c>
      <c r="N103" s="88">
        <f>N99+N95+N91</f>
        <v>0</v>
      </c>
      <c r="O103" s="87"/>
      <c r="P103" s="86">
        <f>P99+P95+P91</f>
        <v>0</v>
      </c>
      <c r="Q103" s="88">
        <f>Q99+Q95+Q91</f>
        <v>0</v>
      </c>
      <c r="R103" s="87"/>
      <c r="S103" s="86">
        <f>S99+S95+S91</f>
        <v>0</v>
      </c>
      <c r="T103" s="88">
        <f>T99+T95+T91</f>
        <v>0</v>
      </c>
      <c r="U103" s="87"/>
      <c r="V103" s="291">
        <f>V99+V95+V91</f>
        <v>0</v>
      </c>
      <c r="W103" s="344">
        <f>W99+W95+W91</f>
        <v>3100</v>
      </c>
      <c r="X103" s="345">
        <f>X99+X95+X91</f>
        <v>0</v>
      </c>
      <c r="Y103" s="345">
        <f t="shared" si="11"/>
        <v>3100</v>
      </c>
      <c r="Z103" s="345">
        <f>Y103/W103</f>
        <v>1</v>
      </c>
      <c r="AA103" s="346"/>
      <c r="AB103" s="5"/>
      <c r="AC103" s="5"/>
      <c r="AD103" s="5"/>
      <c r="AE103" s="5"/>
      <c r="AF103" s="5"/>
      <c r="AG103" s="5"/>
    </row>
    <row r="104" spans="1:33" ht="30" customHeight="1" thickBot="1" x14ac:dyDescent="0.3">
      <c r="A104" s="114" t="s">
        <v>14</v>
      </c>
      <c r="B104" s="90">
        <v>7</v>
      </c>
      <c r="C104" s="116" t="s">
        <v>152</v>
      </c>
      <c r="D104" s="110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42"/>
      <c r="X104" s="342"/>
      <c r="Y104" s="300"/>
      <c r="Z104" s="342"/>
      <c r="AA104" s="343"/>
      <c r="AB104" s="5"/>
      <c r="AC104" s="5"/>
      <c r="AD104" s="5"/>
      <c r="AE104" s="5"/>
      <c r="AF104" s="5"/>
      <c r="AG104" s="5"/>
    </row>
    <row r="105" spans="1:33" ht="27" thickBot="1" x14ac:dyDescent="0.3">
      <c r="A105" s="47" t="s">
        <v>17</v>
      </c>
      <c r="B105" s="48" t="s">
        <v>153</v>
      </c>
      <c r="C105" s="93" t="s">
        <v>308</v>
      </c>
      <c r="D105" s="50" t="s">
        <v>50</v>
      </c>
      <c r="E105" s="51">
        <v>1</v>
      </c>
      <c r="F105" s="52">
        <v>7000</v>
      </c>
      <c r="G105" s="53">
        <f t="shared" ref="G105:G112" si="16">E105*F105</f>
        <v>7000</v>
      </c>
      <c r="H105" s="51">
        <v>1</v>
      </c>
      <c r="I105" s="52">
        <v>7000</v>
      </c>
      <c r="J105" s="53">
        <f t="shared" ref="J105:J112" si="17">H105*I105</f>
        <v>7000</v>
      </c>
      <c r="K105" s="51"/>
      <c r="L105" s="52"/>
      <c r="M105" s="53">
        <f t="shared" ref="M105:M112" si="18">K105*L105</f>
        <v>0</v>
      </c>
      <c r="N105" s="51"/>
      <c r="O105" s="52"/>
      <c r="P105" s="53">
        <f t="shared" ref="P105:P112" si="19">N105*O105</f>
        <v>0</v>
      </c>
      <c r="Q105" s="51"/>
      <c r="R105" s="52"/>
      <c r="S105" s="53">
        <f t="shared" ref="S105:S112" si="20">Q105*R105</f>
        <v>0</v>
      </c>
      <c r="T105" s="51"/>
      <c r="U105" s="52"/>
      <c r="V105" s="328">
        <f t="shared" ref="V105:V112" si="21">T105*U105</f>
        <v>0</v>
      </c>
      <c r="W105" s="351">
        <f t="shared" ref="W105:W112" si="22">G105+M105+S105</f>
        <v>7000</v>
      </c>
      <c r="X105" s="352">
        <f t="shared" ref="X105:X112" si="23">J105+P105+V105</f>
        <v>7000</v>
      </c>
      <c r="Y105" s="352">
        <f t="shared" si="11"/>
        <v>0</v>
      </c>
      <c r="Z105" s="379">
        <f t="shared" ref="Z105:Z108" si="24">Y105/W105</f>
        <v>0</v>
      </c>
      <c r="AA105" s="392"/>
      <c r="AB105" s="56"/>
      <c r="AC105" s="56"/>
      <c r="AD105" s="56"/>
      <c r="AE105" s="56"/>
      <c r="AF105" s="56"/>
      <c r="AG105" s="56"/>
    </row>
    <row r="106" spans="1:33" ht="30" customHeight="1" x14ac:dyDescent="0.25">
      <c r="A106" s="47" t="s">
        <v>17</v>
      </c>
      <c r="B106" s="48" t="s">
        <v>154</v>
      </c>
      <c r="C106" s="93" t="s">
        <v>155</v>
      </c>
      <c r="D106" s="50" t="s">
        <v>50</v>
      </c>
      <c r="E106" s="51"/>
      <c r="F106" s="52"/>
      <c r="G106" s="53">
        <f t="shared" si="16"/>
        <v>0</v>
      </c>
      <c r="H106" s="51"/>
      <c r="I106" s="52"/>
      <c r="J106" s="53">
        <f t="shared" si="17"/>
        <v>0</v>
      </c>
      <c r="K106" s="51"/>
      <c r="L106" s="52"/>
      <c r="M106" s="53">
        <f t="shared" si="18"/>
        <v>0</v>
      </c>
      <c r="N106" s="51"/>
      <c r="O106" s="52"/>
      <c r="P106" s="53">
        <f t="shared" si="19"/>
        <v>0</v>
      </c>
      <c r="Q106" s="51"/>
      <c r="R106" s="52"/>
      <c r="S106" s="53">
        <f t="shared" si="20"/>
        <v>0</v>
      </c>
      <c r="T106" s="51"/>
      <c r="U106" s="52"/>
      <c r="V106" s="328">
        <f t="shared" si="21"/>
        <v>0</v>
      </c>
      <c r="W106" s="333">
        <f t="shared" si="22"/>
        <v>0</v>
      </c>
      <c r="X106" s="334">
        <f t="shared" si="23"/>
        <v>0</v>
      </c>
      <c r="Y106" s="334">
        <f t="shared" si="11"/>
        <v>0</v>
      </c>
      <c r="Z106" s="374">
        <v>0</v>
      </c>
      <c r="AA106" s="376"/>
      <c r="AB106" s="56"/>
      <c r="AC106" s="56"/>
      <c r="AD106" s="56"/>
      <c r="AE106" s="56"/>
      <c r="AF106" s="56"/>
      <c r="AG106" s="56"/>
    </row>
    <row r="107" spans="1:33" ht="26.4" x14ac:dyDescent="0.25">
      <c r="A107" s="47" t="s">
        <v>17</v>
      </c>
      <c r="B107" s="48" t="s">
        <v>156</v>
      </c>
      <c r="C107" s="93" t="s">
        <v>309</v>
      </c>
      <c r="D107" s="50" t="s">
        <v>50</v>
      </c>
      <c r="E107" s="51">
        <v>200</v>
      </c>
      <c r="F107" s="52">
        <v>12</v>
      </c>
      <c r="G107" s="53">
        <f t="shared" si="16"/>
        <v>2400</v>
      </c>
      <c r="H107" s="51">
        <v>200</v>
      </c>
      <c r="I107" s="52">
        <v>12</v>
      </c>
      <c r="J107" s="53">
        <f t="shared" si="17"/>
        <v>2400</v>
      </c>
      <c r="K107" s="51"/>
      <c r="L107" s="52"/>
      <c r="M107" s="53">
        <f t="shared" si="18"/>
        <v>0</v>
      </c>
      <c r="N107" s="51"/>
      <c r="O107" s="52"/>
      <c r="P107" s="53">
        <f t="shared" si="19"/>
        <v>0</v>
      </c>
      <c r="Q107" s="51"/>
      <c r="R107" s="52"/>
      <c r="S107" s="53">
        <f t="shared" si="20"/>
        <v>0</v>
      </c>
      <c r="T107" s="51"/>
      <c r="U107" s="52"/>
      <c r="V107" s="328">
        <f t="shared" si="21"/>
        <v>0</v>
      </c>
      <c r="W107" s="333">
        <f t="shared" si="22"/>
        <v>2400</v>
      </c>
      <c r="X107" s="334">
        <f t="shared" si="23"/>
        <v>2400</v>
      </c>
      <c r="Y107" s="334">
        <f t="shared" si="11"/>
        <v>0</v>
      </c>
      <c r="Z107" s="374">
        <v>0</v>
      </c>
      <c r="AA107" s="184"/>
      <c r="AB107" s="56"/>
      <c r="AC107" s="56"/>
      <c r="AD107" s="56"/>
      <c r="AE107" s="56"/>
      <c r="AF107" s="56"/>
      <c r="AG107" s="56"/>
    </row>
    <row r="108" spans="1:33" ht="13.8" x14ac:dyDescent="0.25">
      <c r="A108" s="47" t="s">
        <v>17</v>
      </c>
      <c r="B108" s="48" t="s">
        <v>157</v>
      </c>
      <c r="C108" s="93" t="s">
        <v>310</v>
      </c>
      <c r="D108" s="50" t="s">
        <v>50</v>
      </c>
      <c r="E108" s="51">
        <v>30</v>
      </c>
      <c r="F108" s="52">
        <v>90</v>
      </c>
      <c r="G108" s="53">
        <f t="shared" si="16"/>
        <v>2700</v>
      </c>
      <c r="H108" s="51">
        <v>30</v>
      </c>
      <c r="I108" s="52">
        <v>90</v>
      </c>
      <c r="J108" s="53">
        <f t="shared" si="17"/>
        <v>2700</v>
      </c>
      <c r="K108" s="51"/>
      <c r="L108" s="52"/>
      <c r="M108" s="53">
        <f t="shared" si="18"/>
        <v>0</v>
      </c>
      <c r="N108" s="51"/>
      <c r="O108" s="52"/>
      <c r="P108" s="53">
        <f t="shared" si="19"/>
        <v>0</v>
      </c>
      <c r="Q108" s="51"/>
      <c r="R108" s="52"/>
      <c r="S108" s="53">
        <f t="shared" si="20"/>
        <v>0</v>
      </c>
      <c r="T108" s="51"/>
      <c r="U108" s="52"/>
      <c r="V108" s="328">
        <f t="shared" si="21"/>
        <v>0</v>
      </c>
      <c r="W108" s="333">
        <f t="shared" si="22"/>
        <v>2700</v>
      </c>
      <c r="X108" s="334">
        <f t="shared" si="23"/>
        <v>2700</v>
      </c>
      <c r="Y108" s="334">
        <f t="shared" si="11"/>
        <v>0</v>
      </c>
      <c r="Z108" s="374">
        <f t="shared" si="24"/>
        <v>0</v>
      </c>
      <c r="AA108" s="184"/>
      <c r="AB108" s="56"/>
      <c r="AC108" s="56"/>
      <c r="AD108" s="56"/>
      <c r="AE108" s="56"/>
      <c r="AF108" s="56"/>
      <c r="AG108" s="56"/>
    </row>
    <row r="109" spans="1:33" ht="30" customHeight="1" x14ac:dyDescent="0.25">
      <c r="A109" s="47" t="s">
        <v>17</v>
      </c>
      <c r="B109" s="48" t="s">
        <v>158</v>
      </c>
      <c r="C109" s="85" t="s">
        <v>161</v>
      </c>
      <c r="D109" s="50" t="s">
        <v>50</v>
      </c>
      <c r="E109" s="51"/>
      <c r="F109" s="52"/>
      <c r="G109" s="53">
        <f t="shared" si="16"/>
        <v>0</v>
      </c>
      <c r="H109" s="51"/>
      <c r="I109" s="52"/>
      <c r="J109" s="53">
        <f t="shared" si="17"/>
        <v>0</v>
      </c>
      <c r="K109" s="51"/>
      <c r="L109" s="52"/>
      <c r="M109" s="53">
        <f t="shared" si="18"/>
        <v>0</v>
      </c>
      <c r="N109" s="51"/>
      <c r="O109" s="52"/>
      <c r="P109" s="53">
        <f t="shared" si="19"/>
        <v>0</v>
      </c>
      <c r="Q109" s="51"/>
      <c r="R109" s="52"/>
      <c r="S109" s="53">
        <f t="shared" si="20"/>
        <v>0</v>
      </c>
      <c r="T109" s="51"/>
      <c r="U109" s="52"/>
      <c r="V109" s="328">
        <f t="shared" si="21"/>
        <v>0</v>
      </c>
      <c r="W109" s="333">
        <f t="shared" si="22"/>
        <v>0</v>
      </c>
      <c r="X109" s="334">
        <f t="shared" si="23"/>
        <v>0</v>
      </c>
      <c r="Y109" s="334">
        <f t="shared" si="11"/>
        <v>0</v>
      </c>
      <c r="Z109" s="374">
        <v>0</v>
      </c>
      <c r="AA109" s="377"/>
      <c r="AB109" s="56"/>
      <c r="AC109" s="56"/>
      <c r="AD109" s="56"/>
      <c r="AE109" s="56"/>
      <c r="AF109" s="56"/>
      <c r="AG109" s="56"/>
    </row>
    <row r="110" spans="1:33" ht="32.25" customHeight="1" x14ac:dyDescent="0.25">
      <c r="A110" s="57" t="s">
        <v>17</v>
      </c>
      <c r="B110" s="48" t="s">
        <v>159</v>
      </c>
      <c r="C110" s="85" t="s">
        <v>161</v>
      </c>
      <c r="D110" s="50" t="s">
        <v>50</v>
      </c>
      <c r="E110" s="60"/>
      <c r="F110" s="61"/>
      <c r="G110" s="53">
        <f t="shared" si="16"/>
        <v>0</v>
      </c>
      <c r="H110" s="60"/>
      <c r="I110" s="61"/>
      <c r="J110" s="53">
        <f t="shared" si="17"/>
        <v>0</v>
      </c>
      <c r="K110" s="51"/>
      <c r="L110" s="52"/>
      <c r="M110" s="53">
        <f t="shared" si="18"/>
        <v>0</v>
      </c>
      <c r="N110" s="51"/>
      <c r="O110" s="52"/>
      <c r="P110" s="53">
        <f t="shared" si="19"/>
        <v>0</v>
      </c>
      <c r="Q110" s="51"/>
      <c r="R110" s="52"/>
      <c r="S110" s="53">
        <f t="shared" si="20"/>
        <v>0</v>
      </c>
      <c r="T110" s="51"/>
      <c r="U110" s="52"/>
      <c r="V110" s="328">
        <f t="shared" si="21"/>
        <v>0</v>
      </c>
      <c r="W110" s="333">
        <f t="shared" si="22"/>
        <v>0</v>
      </c>
      <c r="X110" s="334">
        <f t="shared" si="23"/>
        <v>0</v>
      </c>
      <c r="Y110" s="334">
        <f t="shared" si="11"/>
        <v>0</v>
      </c>
      <c r="Z110" s="374">
        <v>0</v>
      </c>
      <c r="AA110" s="204"/>
      <c r="AB110" s="56"/>
      <c r="AC110" s="56"/>
      <c r="AD110" s="56"/>
      <c r="AE110" s="56"/>
      <c r="AF110" s="56"/>
      <c r="AG110" s="56"/>
    </row>
    <row r="111" spans="1:33" ht="30" customHeight="1" x14ac:dyDescent="0.25">
      <c r="A111" s="57" t="s">
        <v>17</v>
      </c>
      <c r="B111" s="48" t="s">
        <v>160</v>
      </c>
      <c r="C111" s="85" t="s">
        <v>161</v>
      </c>
      <c r="D111" s="59" t="s">
        <v>50</v>
      </c>
      <c r="E111" s="51"/>
      <c r="F111" s="52"/>
      <c r="G111" s="53">
        <f t="shared" si="16"/>
        <v>0</v>
      </c>
      <c r="H111" s="51"/>
      <c r="I111" s="52"/>
      <c r="J111" s="53">
        <f t="shared" si="17"/>
        <v>0</v>
      </c>
      <c r="K111" s="51"/>
      <c r="L111" s="52"/>
      <c r="M111" s="53">
        <f t="shared" si="18"/>
        <v>0</v>
      </c>
      <c r="N111" s="51"/>
      <c r="O111" s="52"/>
      <c r="P111" s="53">
        <f t="shared" si="19"/>
        <v>0</v>
      </c>
      <c r="Q111" s="51"/>
      <c r="R111" s="52"/>
      <c r="S111" s="53">
        <f t="shared" si="20"/>
        <v>0</v>
      </c>
      <c r="T111" s="51"/>
      <c r="U111" s="52"/>
      <c r="V111" s="328">
        <f t="shared" si="21"/>
        <v>0</v>
      </c>
      <c r="W111" s="333">
        <f t="shared" si="22"/>
        <v>0</v>
      </c>
      <c r="X111" s="334">
        <f t="shared" si="23"/>
        <v>0</v>
      </c>
      <c r="Y111" s="334">
        <f t="shared" si="11"/>
        <v>0</v>
      </c>
      <c r="Z111" s="374">
        <v>0</v>
      </c>
      <c r="AA111" s="184"/>
      <c r="AB111" s="56"/>
      <c r="AC111" s="56"/>
      <c r="AD111" s="56"/>
      <c r="AE111" s="56"/>
      <c r="AF111" s="56"/>
      <c r="AG111" s="56"/>
    </row>
    <row r="112" spans="1:33" ht="30" customHeight="1" thickBot="1" x14ac:dyDescent="0.3">
      <c r="A112" s="57" t="s">
        <v>17</v>
      </c>
      <c r="B112" s="48" t="s">
        <v>162</v>
      </c>
      <c r="C112" s="218" t="s">
        <v>226</v>
      </c>
      <c r="D112" s="59"/>
      <c r="E112" s="60">
        <f>G110</f>
        <v>0</v>
      </c>
      <c r="F112" s="61">
        <v>0.22</v>
      </c>
      <c r="G112" s="62">
        <f t="shared" si="16"/>
        <v>0</v>
      </c>
      <c r="H112" s="60">
        <f>J110</f>
        <v>0</v>
      </c>
      <c r="I112" s="61">
        <v>0.22</v>
      </c>
      <c r="J112" s="62">
        <f t="shared" si="17"/>
        <v>0</v>
      </c>
      <c r="K112" s="60"/>
      <c r="L112" s="61">
        <v>0.22</v>
      </c>
      <c r="M112" s="62">
        <f t="shared" si="18"/>
        <v>0</v>
      </c>
      <c r="N112" s="60"/>
      <c r="O112" s="61">
        <v>0.22</v>
      </c>
      <c r="P112" s="62">
        <f t="shared" si="19"/>
        <v>0</v>
      </c>
      <c r="Q112" s="60"/>
      <c r="R112" s="61">
        <v>0.22</v>
      </c>
      <c r="S112" s="62">
        <f t="shared" si="20"/>
        <v>0</v>
      </c>
      <c r="T112" s="60"/>
      <c r="U112" s="61">
        <v>0.22</v>
      </c>
      <c r="V112" s="350">
        <f t="shared" si="21"/>
        <v>0</v>
      </c>
      <c r="W112" s="337">
        <f t="shared" si="22"/>
        <v>0</v>
      </c>
      <c r="X112" s="338">
        <f t="shared" si="23"/>
        <v>0</v>
      </c>
      <c r="Y112" s="338">
        <f t="shared" si="11"/>
        <v>0</v>
      </c>
      <c r="Z112" s="375">
        <v>0</v>
      </c>
      <c r="AA112" s="378"/>
      <c r="AB112" s="5"/>
      <c r="AC112" s="5"/>
      <c r="AD112" s="5"/>
      <c r="AE112" s="5"/>
      <c r="AF112" s="5"/>
      <c r="AG112" s="5"/>
    </row>
    <row r="113" spans="1:33" ht="30" customHeight="1" thickBot="1" x14ac:dyDescent="0.3">
      <c r="A113" s="105" t="s">
        <v>163</v>
      </c>
      <c r="B113" s="106"/>
      <c r="C113" s="107"/>
      <c r="D113" s="108"/>
      <c r="E113" s="109">
        <f>SUM(E105:E111)</f>
        <v>231</v>
      </c>
      <c r="F113" s="87"/>
      <c r="G113" s="86">
        <f>SUM(G105:G112)</f>
        <v>12100</v>
      </c>
      <c r="H113" s="109">
        <f>SUM(H105:H111)</f>
        <v>231</v>
      </c>
      <c r="I113" s="87"/>
      <c r="J113" s="86">
        <f>SUM(J105:J112)</f>
        <v>12100</v>
      </c>
      <c r="K113" s="88">
        <f>SUM(K105:K111)</f>
        <v>0</v>
      </c>
      <c r="L113" s="87"/>
      <c r="M113" s="86">
        <f>SUM(M105:M112)</f>
        <v>0</v>
      </c>
      <c r="N113" s="88">
        <f>SUM(N105:N111)</f>
        <v>0</v>
      </c>
      <c r="O113" s="87"/>
      <c r="P113" s="86">
        <f>SUM(P105:P112)</f>
        <v>0</v>
      </c>
      <c r="Q113" s="88">
        <f>SUM(Q105:Q111)</f>
        <v>0</v>
      </c>
      <c r="R113" s="87"/>
      <c r="S113" s="86">
        <f>SUM(S105:S112)</f>
        <v>0</v>
      </c>
      <c r="T113" s="88">
        <f>SUM(T105:T111)</f>
        <v>0</v>
      </c>
      <c r="U113" s="87"/>
      <c r="V113" s="291">
        <f>SUM(V105:V112)</f>
        <v>0</v>
      </c>
      <c r="W113" s="344">
        <f>SUM(W105:W112)</f>
        <v>12100</v>
      </c>
      <c r="X113" s="345">
        <f>SUM(X105:X112)</f>
        <v>12100</v>
      </c>
      <c r="Y113" s="345">
        <f t="shared" si="11"/>
        <v>0</v>
      </c>
      <c r="Z113" s="345">
        <f>Y113/W113</f>
        <v>0</v>
      </c>
      <c r="AA113" s="346"/>
      <c r="AB113" s="5"/>
      <c r="AC113" s="5"/>
      <c r="AD113" s="5"/>
      <c r="AE113" s="5"/>
      <c r="AF113" s="5"/>
      <c r="AG113" s="5"/>
    </row>
    <row r="114" spans="1:33" ht="30" customHeight="1" thickBot="1" x14ac:dyDescent="0.3">
      <c r="A114" s="114" t="s">
        <v>14</v>
      </c>
      <c r="B114" s="90">
        <v>8</v>
      </c>
      <c r="C114" s="120" t="s">
        <v>164</v>
      </c>
      <c r="D114" s="110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42"/>
      <c r="X114" s="342"/>
      <c r="Y114" s="300"/>
      <c r="Z114" s="342"/>
      <c r="AA114" s="343"/>
      <c r="AB114" s="46"/>
      <c r="AC114" s="46"/>
      <c r="AD114" s="46"/>
      <c r="AE114" s="46"/>
      <c r="AF114" s="46"/>
      <c r="AG114" s="46"/>
    </row>
    <row r="115" spans="1:33" ht="30" customHeight="1" x14ac:dyDescent="0.25">
      <c r="A115" s="112" t="s">
        <v>17</v>
      </c>
      <c r="B115" s="113" t="s">
        <v>165</v>
      </c>
      <c r="C115" s="121" t="s">
        <v>166</v>
      </c>
      <c r="D115" s="50" t="s">
        <v>167</v>
      </c>
      <c r="E115" s="51"/>
      <c r="F115" s="52"/>
      <c r="G115" s="53">
        <f>E115*F115</f>
        <v>0</v>
      </c>
      <c r="H115" s="51"/>
      <c r="I115" s="52"/>
      <c r="J115" s="53">
        <f>H115*I115</f>
        <v>0</v>
      </c>
      <c r="K115" s="51"/>
      <c r="L115" s="52"/>
      <c r="M115" s="53">
        <f>K115*L115</f>
        <v>0</v>
      </c>
      <c r="N115" s="51"/>
      <c r="O115" s="52"/>
      <c r="P115" s="53">
        <f>N115*O115</f>
        <v>0</v>
      </c>
      <c r="Q115" s="51"/>
      <c r="R115" s="52"/>
      <c r="S115" s="53">
        <f>Q115*R115</f>
        <v>0</v>
      </c>
      <c r="T115" s="51"/>
      <c r="U115" s="52"/>
      <c r="V115" s="328">
        <f>T115*U115</f>
        <v>0</v>
      </c>
      <c r="W115" s="351">
        <f>G115+M115+S115</f>
        <v>0</v>
      </c>
      <c r="X115" s="352">
        <f>J115+P115+V115</f>
        <v>0</v>
      </c>
      <c r="Y115" s="352">
        <f t="shared" si="11"/>
        <v>0</v>
      </c>
      <c r="Z115" s="379">
        <v>0</v>
      </c>
      <c r="AA115" s="380"/>
      <c r="AB115" s="56"/>
      <c r="AC115" s="56"/>
      <c r="AD115" s="56"/>
      <c r="AE115" s="56"/>
      <c r="AF115" s="56"/>
      <c r="AG115" s="56"/>
    </row>
    <row r="116" spans="1:33" ht="30" customHeight="1" thickBot="1" x14ac:dyDescent="0.3">
      <c r="A116" s="143" t="s">
        <v>17</v>
      </c>
      <c r="B116" s="144" t="s">
        <v>168</v>
      </c>
      <c r="C116" s="205" t="s">
        <v>169</v>
      </c>
      <c r="D116" s="59"/>
      <c r="E116" s="60"/>
      <c r="F116" s="61">
        <v>0.22</v>
      </c>
      <c r="G116" s="62">
        <f>E116*F116</f>
        <v>0</v>
      </c>
      <c r="H116" s="60"/>
      <c r="I116" s="61">
        <v>0.22</v>
      </c>
      <c r="J116" s="62">
        <f>H116*I116</f>
        <v>0</v>
      </c>
      <c r="K116" s="60"/>
      <c r="L116" s="61">
        <v>0.22</v>
      </c>
      <c r="M116" s="62">
        <f>K116*L116</f>
        <v>0</v>
      </c>
      <c r="N116" s="60"/>
      <c r="O116" s="61">
        <v>0.22</v>
      </c>
      <c r="P116" s="62">
        <f>N116*O116</f>
        <v>0</v>
      </c>
      <c r="Q116" s="60"/>
      <c r="R116" s="61">
        <v>0.22</v>
      </c>
      <c r="S116" s="62">
        <f>Q116*R116</f>
        <v>0</v>
      </c>
      <c r="T116" s="60"/>
      <c r="U116" s="61">
        <v>0.22</v>
      </c>
      <c r="V116" s="350">
        <f>T116*U116</f>
        <v>0</v>
      </c>
      <c r="W116" s="337">
        <f>G116+M116+S116</f>
        <v>0</v>
      </c>
      <c r="X116" s="338">
        <f>J116+P116+V116</f>
        <v>0</v>
      </c>
      <c r="Y116" s="338">
        <f t="shared" si="11"/>
        <v>0</v>
      </c>
      <c r="Z116" s="375">
        <v>0</v>
      </c>
      <c r="AA116" s="378"/>
      <c r="AB116" s="5"/>
      <c r="AC116" s="5"/>
      <c r="AD116" s="5"/>
      <c r="AE116" s="5"/>
      <c r="AF116" s="5"/>
      <c r="AG116" s="5"/>
    </row>
    <row r="117" spans="1:33" ht="30" customHeight="1" thickBot="1" x14ac:dyDescent="0.3">
      <c r="A117" s="197" t="s">
        <v>170</v>
      </c>
      <c r="B117" s="198"/>
      <c r="C117" s="199"/>
      <c r="D117" s="200"/>
      <c r="E117" s="109">
        <f>SUM(E115:E115)</f>
        <v>0</v>
      </c>
      <c r="F117" s="87"/>
      <c r="G117" s="109">
        <f>SUM(G115:G116)</f>
        <v>0</v>
      </c>
      <c r="H117" s="109">
        <f>SUM(H115:H115)</f>
        <v>0</v>
      </c>
      <c r="I117" s="87"/>
      <c r="J117" s="109">
        <f>SUM(J115:J116)</f>
        <v>0</v>
      </c>
      <c r="K117" s="109">
        <f>SUM(K115:K115)</f>
        <v>0</v>
      </c>
      <c r="L117" s="87"/>
      <c r="M117" s="109">
        <f>SUM(M115:M116)</f>
        <v>0</v>
      </c>
      <c r="N117" s="109">
        <f>SUM(N115:N115)</f>
        <v>0</v>
      </c>
      <c r="O117" s="87"/>
      <c r="P117" s="109">
        <f>SUM(P115:P116)</f>
        <v>0</v>
      </c>
      <c r="Q117" s="109">
        <f>SUM(Q115:Q115)</f>
        <v>0</v>
      </c>
      <c r="R117" s="87"/>
      <c r="S117" s="109">
        <f>SUM(S115:S116)</f>
        <v>0</v>
      </c>
      <c r="T117" s="109">
        <f>SUM(T115:T115)</f>
        <v>0</v>
      </c>
      <c r="U117" s="87"/>
      <c r="V117" s="349">
        <f>SUM(V115:V116)</f>
        <v>0</v>
      </c>
      <c r="W117" s="344">
        <f>SUM(W115:W116)</f>
        <v>0</v>
      </c>
      <c r="X117" s="345">
        <f>SUM(X115:X116)</f>
        <v>0</v>
      </c>
      <c r="Y117" s="345">
        <f t="shared" si="11"/>
        <v>0</v>
      </c>
      <c r="Z117" s="345">
        <v>0</v>
      </c>
      <c r="AA117" s="346"/>
      <c r="AB117" s="5"/>
      <c r="AC117" s="5"/>
      <c r="AD117" s="5"/>
      <c r="AE117" s="5"/>
      <c r="AF117" s="5"/>
      <c r="AG117" s="5"/>
    </row>
    <row r="118" spans="1:33" ht="30" customHeight="1" thickBot="1" x14ac:dyDescent="0.3">
      <c r="A118" s="193" t="s">
        <v>14</v>
      </c>
      <c r="B118" s="115">
        <v>9</v>
      </c>
      <c r="C118" s="194" t="s">
        <v>171</v>
      </c>
      <c r="D118" s="195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47"/>
      <c r="X118" s="347"/>
      <c r="Y118" s="348"/>
      <c r="Z118" s="347"/>
      <c r="AA118" s="343"/>
      <c r="AB118" s="5"/>
      <c r="AC118" s="5"/>
      <c r="AD118" s="5"/>
      <c r="AE118" s="5"/>
      <c r="AF118" s="5"/>
      <c r="AG118" s="5"/>
    </row>
    <row r="119" spans="1:33" ht="30" customHeight="1" x14ac:dyDescent="0.25">
      <c r="A119" s="122" t="s">
        <v>17</v>
      </c>
      <c r="B119" s="123">
        <v>43839</v>
      </c>
      <c r="C119" s="172" t="s">
        <v>234</v>
      </c>
      <c r="D119" s="124"/>
      <c r="E119" s="125"/>
      <c r="F119" s="126"/>
      <c r="G119" s="127">
        <f>E119*F119</f>
        <v>0</v>
      </c>
      <c r="H119" s="125"/>
      <c r="I119" s="126"/>
      <c r="J119" s="127">
        <f>H119*I119</f>
        <v>0</v>
      </c>
      <c r="K119" s="128"/>
      <c r="L119" s="126"/>
      <c r="M119" s="127">
        <f>K119*L119</f>
        <v>0</v>
      </c>
      <c r="N119" s="128"/>
      <c r="O119" s="126"/>
      <c r="P119" s="127">
        <f>N119*O119</f>
        <v>0</v>
      </c>
      <c r="Q119" s="128"/>
      <c r="R119" s="126"/>
      <c r="S119" s="127">
        <f>Q119*R119</f>
        <v>0</v>
      </c>
      <c r="T119" s="128"/>
      <c r="U119" s="126"/>
      <c r="V119" s="127">
        <f>T119*U119</f>
        <v>0</v>
      </c>
      <c r="W119" s="129">
        <f>G119+M119+S119</f>
        <v>0</v>
      </c>
      <c r="X119" s="250">
        <f>J119+P119+V119</f>
        <v>0</v>
      </c>
      <c r="Y119" s="250">
        <f t="shared" si="11"/>
        <v>0</v>
      </c>
      <c r="Z119" s="374">
        <v>0</v>
      </c>
      <c r="AA119" s="380"/>
      <c r="AB119" s="55"/>
      <c r="AC119" s="56"/>
      <c r="AD119" s="56"/>
      <c r="AE119" s="56"/>
      <c r="AF119" s="56"/>
      <c r="AG119" s="56"/>
    </row>
    <row r="120" spans="1:33" ht="26.4" x14ac:dyDescent="0.25">
      <c r="A120" s="47" t="s">
        <v>17</v>
      </c>
      <c r="B120" s="130">
        <v>43870</v>
      </c>
      <c r="C120" s="93" t="s">
        <v>311</v>
      </c>
      <c r="D120" s="131"/>
      <c r="E120" s="132">
        <v>3</v>
      </c>
      <c r="F120" s="52">
        <v>18000</v>
      </c>
      <c r="G120" s="53">
        <f>E120*F120</f>
        <v>54000</v>
      </c>
      <c r="H120" s="132">
        <v>3</v>
      </c>
      <c r="I120" s="52">
        <v>19360</v>
      </c>
      <c r="J120" s="53">
        <f>H120*I120</f>
        <v>58080</v>
      </c>
      <c r="K120" s="51"/>
      <c r="L120" s="52"/>
      <c r="M120" s="53">
        <f>K120*L120</f>
        <v>0</v>
      </c>
      <c r="N120" s="51"/>
      <c r="O120" s="52"/>
      <c r="P120" s="53">
        <f>N120*O120</f>
        <v>0</v>
      </c>
      <c r="Q120" s="51"/>
      <c r="R120" s="52"/>
      <c r="S120" s="53">
        <f>Q120*R120</f>
        <v>0</v>
      </c>
      <c r="T120" s="51"/>
      <c r="U120" s="52"/>
      <c r="V120" s="53">
        <f>T120*U120</f>
        <v>0</v>
      </c>
      <c r="W120" s="54">
        <f>G120+M120+S120</f>
        <v>54000</v>
      </c>
      <c r="X120" s="250">
        <f>J120+P120+V120</f>
        <v>58080</v>
      </c>
      <c r="Y120" s="250">
        <f t="shared" si="11"/>
        <v>-4080</v>
      </c>
      <c r="Z120" s="374">
        <f>Y120/W120</f>
        <v>-7.5555555555555556E-2</v>
      </c>
      <c r="AA120" s="408"/>
      <c r="AB120" s="56"/>
      <c r="AC120" s="56"/>
      <c r="AD120" s="56"/>
      <c r="AE120" s="56"/>
      <c r="AF120" s="56"/>
      <c r="AG120" s="56"/>
    </row>
    <row r="121" spans="1:33" ht="42" customHeight="1" x14ac:dyDescent="0.25">
      <c r="A121" s="47" t="s">
        <v>17</v>
      </c>
      <c r="B121" s="130">
        <v>43899</v>
      </c>
      <c r="C121" s="93"/>
      <c r="D121" s="131"/>
      <c r="E121" s="132"/>
      <c r="F121" s="52"/>
      <c r="G121" s="53">
        <f>E121*F121</f>
        <v>0</v>
      </c>
      <c r="H121" s="132"/>
      <c r="I121" s="52"/>
      <c r="J121" s="53">
        <f>H121*I121</f>
        <v>0</v>
      </c>
      <c r="K121" s="51"/>
      <c r="L121" s="52"/>
      <c r="M121" s="53">
        <f>K121*L121</f>
        <v>0</v>
      </c>
      <c r="N121" s="51"/>
      <c r="O121" s="52"/>
      <c r="P121" s="53">
        <f>N121*O121</f>
        <v>0</v>
      </c>
      <c r="Q121" s="51"/>
      <c r="R121" s="52"/>
      <c r="S121" s="53">
        <f>Q121*R121</f>
        <v>0</v>
      </c>
      <c r="T121" s="51"/>
      <c r="U121" s="52"/>
      <c r="V121" s="53">
        <f>T121*U121</f>
        <v>0</v>
      </c>
      <c r="W121" s="54">
        <f>G121+M121+S121</f>
        <v>0</v>
      </c>
      <c r="X121" s="250">
        <f>J121+P121+V121</f>
        <v>0</v>
      </c>
      <c r="Y121" s="250">
        <f t="shared" si="11"/>
        <v>0</v>
      </c>
      <c r="Z121" s="374">
        <v>0</v>
      </c>
      <c r="AA121" s="406"/>
      <c r="AB121" s="56"/>
      <c r="AC121" s="56"/>
      <c r="AD121" s="56"/>
      <c r="AE121" s="56"/>
      <c r="AF121" s="56"/>
      <c r="AG121" s="56"/>
    </row>
    <row r="122" spans="1:33" ht="30" customHeight="1" thickBot="1" x14ac:dyDescent="0.3">
      <c r="A122" s="57" t="s">
        <v>17</v>
      </c>
      <c r="B122" s="130">
        <v>43991</v>
      </c>
      <c r="C122" s="119" t="s">
        <v>172</v>
      </c>
      <c r="D122" s="71"/>
      <c r="E122" s="60"/>
      <c r="F122" s="61">
        <v>0.22</v>
      </c>
      <c r="G122" s="62">
        <f>E122*F122</f>
        <v>0</v>
      </c>
      <c r="H122" s="60"/>
      <c r="I122" s="61">
        <v>0.22</v>
      </c>
      <c r="J122" s="62">
        <f>H122*I122</f>
        <v>0</v>
      </c>
      <c r="K122" s="60"/>
      <c r="L122" s="61">
        <v>0.22</v>
      </c>
      <c r="M122" s="62">
        <f>K122*L122</f>
        <v>0</v>
      </c>
      <c r="N122" s="60"/>
      <c r="O122" s="61">
        <v>0.22</v>
      </c>
      <c r="P122" s="62">
        <f>N122*O122</f>
        <v>0</v>
      </c>
      <c r="Q122" s="60"/>
      <c r="R122" s="61">
        <v>0.22</v>
      </c>
      <c r="S122" s="62">
        <f>Q122*R122</f>
        <v>0</v>
      </c>
      <c r="T122" s="60"/>
      <c r="U122" s="61">
        <v>0.22</v>
      </c>
      <c r="V122" s="62">
        <f>T122*U122</f>
        <v>0</v>
      </c>
      <c r="W122" s="63">
        <f>G122+M122+S122</f>
        <v>0</v>
      </c>
      <c r="X122" s="254">
        <f>J122+P122+V122</f>
        <v>0</v>
      </c>
      <c r="Y122" s="254">
        <f t="shared" si="11"/>
        <v>0</v>
      </c>
      <c r="Z122" s="393">
        <v>0</v>
      </c>
      <c r="AA122" s="378"/>
      <c r="AB122" s="5"/>
      <c r="AC122" s="5"/>
      <c r="AD122" s="5"/>
      <c r="AE122" s="5"/>
      <c r="AF122" s="5"/>
      <c r="AG122" s="5"/>
    </row>
    <row r="123" spans="1:33" ht="30" customHeight="1" thickBot="1" x14ac:dyDescent="0.3">
      <c r="A123" s="105" t="s">
        <v>173</v>
      </c>
      <c r="B123" s="106"/>
      <c r="C123" s="107"/>
      <c r="D123" s="108"/>
      <c r="E123" s="109">
        <f>SUM(E119:E121)</f>
        <v>3</v>
      </c>
      <c r="F123" s="87"/>
      <c r="G123" s="86">
        <f>SUM(G119:G122)</f>
        <v>54000</v>
      </c>
      <c r="H123" s="109">
        <f>SUM(H119:H121)</f>
        <v>3</v>
      </c>
      <c r="I123" s="87"/>
      <c r="J123" s="86">
        <f>SUM(J119:J122)</f>
        <v>58080</v>
      </c>
      <c r="K123" s="88">
        <f>SUM(K119:K121)</f>
        <v>0</v>
      </c>
      <c r="L123" s="87"/>
      <c r="M123" s="86">
        <f>SUM(M119:M122)</f>
        <v>0</v>
      </c>
      <c r="N123" s="88">
        <f>SUM(N119:N121)</f>
        <v>0</v>
      </c>
      <c r="O123" s="87"/>
      <c r="P123" s="86">
        <f>SUM(P119:P122)</f>
        <v>0</v>
      </c>
      <c r="Q123" s="88">
        <f>SUM(Q119:Q121)</f>
        <v>0</v>
      </c>
      <c r="R123" s="87"/>
      <c r="S123" s="86">
        <f>SUM(S119:S122)</f>
        <v>0</v>
      </c>
      <c r="T123" s="88">
        <f>SUM(T119:T121)</f>
        <v>0</v>
      </c>
      <c r="U123" s="87"/>
      <c r="V123" s="291">
        <f>SUM(V119:V122)</f>
        <v>0</v>
      </c>
      <c r="W123" s="344">
        <f>SUM(W119:W122)</f>
        <v>54000</v>
      </c>
      <c r="X123" s="345">
        <f>SUM(X119:X122)</f>
        <v>58080</v>
      </c>
      <c r="Y123" s="345">
        <f t="shared" si="11"/>
        <v>-4080</v>
      </c>
      <c r="Z123" s="345">
        <f>Y123/W123</f>
        <v>-7.5555555555555556E-2</v>
      </c>
      <c r="AA123" s="346"/>
      <c r="AB123" s="5"/>
      <c r="AC123" s="5"/>
      <c r="AD123" s="5"/>
      <c r="AE123" s="5"/>
      <c r="AF123" s="5"/>
      <c r="AG123" s="5"/>
    </row>
    <row r="124" spans="1:33" ht="30" customHeight="1" thickBot="1" x14ac:dyDescent="0.3">
      <c r="A124" s="114" t="s">
        <v>14</v>
      </c>
      <c r="B124" s="90">
        <v>10</v>
      </c>
      <c r="C124" s="120" t="s">
        <v>174</v>
      </c>
      <c r="D124" s="110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42"/>
      <c r="X124" s="342"/>
      <c r="Y124" s="300"/>
      <c r="Z124" s="342"/>
      <c r="AA124" s="343"/>
      <c r="AB124" s="5"/>
      <c r="AC124" s="5"/>
      <c r="AD124" s="5"/>
      <c r="AE124" s="5"/>
      <c r="AF124" s="5"/>
      <c r="AG124" s="5"/>
    </row>
    <row r="125" spans="1:33" ht="30" customHeight="1" x14ac:dyDescent="0.25">
      <c r="A125" s="47" t="s">
        <v>17</v>
      </c>
      <c r="B125" s="130">
        <v>43840</v>
      </c>
      <c r="C125" s="135" t="s">
        <v>175</v>
      </c>
      <c r="D125" s="124"/>
      <c r="E125" s="136"/>
      <c r="F125" s="82"/>
      <c r="G125" s="83">
        <f>E125*F125</f>
        <v>0</v>
      </c>
      <c r="H125" s="136"/>
      <c r="I125" s="82"/>
      <c r="J125" s="83">
        <f>H125*I125</f>
        <v>0</v>
      </c>
      <c r="K125" s="81"/>
      <c r="L125" s="82"/>
      <c r="M125" s="83">
        <f>K125*L125</f>
        <v>0</v>
      </c>
      <c r="N125" s="81"/>
      <c r="O125" s="82"/>
      <c r="P125" s="83">
        <f>N125*O125</f>
        <v>0</v>
      </c>
      <c r="Q125" s="81"/>
      <c r="R125" s="82"/>
      <c r="S125" s="83">
        <f>Q125*R125</f>
        <v>0</v>
      </c>
      <c r="T125" s="81"/>
      <c r="U125" s="82"/>
      <c r="V125" s="354">
        <f>T125*U125</f>
        <v>0</v>
      </c>
      <c r="W125" s="355">
        <f>G125+M125+S125</f>
        <v>0</v>
      </c>
      <c r="X125" s="352">
        <f>J125+P125+V125</f>
        <v>0</v>
      </c>
      <c r="Y125" s="352">
        <f t="shared" si="11"/>
        <v>0</v>
      </c>
      <c r="Z125" s="353">
        <v>0</v>
      </c>
      <c r="AA125" s="356"/>
      <c r="AB125" s="56"/>
      <c r="AC125" s="56"/>
      <c r="AD125" s="56"/>
      <c r="AE125" s="56"/>
      <c r="AF125" s="56"/>
      <c r="AG125" s="56"/>
    </row>
    <row r="126" spans="1:33" ht="30" customHeight="1" x14ac:dyDescent="0.25">
      <c r="A126" s="47" t="s">
        <v>17</v>
      </c>
      <c r="B126" s="130">
        <v>43871</v>
      </c>
      <c r="C126" s="135" t="s">
        <v>175</v>
      </c>
      <c r="D126" s="131"/>
      <c r="E126" s="132"/>
      <c r="F126" s="52"/>
      <c r="G126" s="53">
        <f>E126*F126</f>
        <v>0</v>
      </c>
      <c r="H126" s="132"/>
      <c r="I126" s="52"/>
      <c r="J126" s="53">
        <f>H126*I126</f>
        <v>0</v>
      </c>
      <c r="K126" s="51"/>
      <c r="L126" s="52"/>
      <c r="M126" s="53">
        <f>K126*L126</f>
        <v>0</v>
      </c>
      <c r="N126" s="51"/>
      <c r="O126" s="52"/>
      <c r="P126" s="53">
        <f>N126*O126</f>
        <v>0</v>
      </c>
      <c r="Q126" s="51"/>
      <c r="R126" s="52"/>
      <c r="S126" s="53">
        <f>Q126*R126</f>
        <v>0</v>
      </c>
      <c r="T126" s="51"/>
      <c r="U126" s="52"/>
      <c r="V126" s="328">
        <f>T126*U126</f>
        <v>0</v>
      </c>
      <c r="W126" s="333">
        <f>G126+M126+S126</f>
        <v>0</v>
      </c>
      <c r="X126" s="334">
        <f>J126+P126+V126</f>
        <v>0</v>
      </c>
      <c r="Y126" s="334">
        <f t="shared" si="11"/>
        <v>0</v>
      </c>
      <c r="Z126" s="335">
        <v>0</v>
      </c>
      <c r="AA126" s="336"/>
      <c r="AB126" s="56"/>
      <c r="AC126" s="56"/>
      <c r="AD126" s="56"/>
      <c r="AE126" s="56"/>
      <c r="AF126" s="56"/>
      <c r="AG126" s="56"/>
    </row>
    <row r="127" spans="1:33" ht="30" customHeight="1" x14ac:dyDescent="0.25">
      <c r="A127" s="47" t="s">
        <v>17</v>
      </c>
      <c r="B127" s="130">
        <v>43900</v>
      </c>
      <c r="C127" s="170" t="s">
        <v>175</v>
      </c>
      <c r="D127" s="131"/>
      <c r="E127" s="132"/>
      <c r="F127" s="52"/>
      <c r="G127" s="53">
        <f>E127*F127</f>
        <v>0</v>
      </c>
      <c r="H127" s="132"/>
      <c r="I127" s="52"/>
      <c r="J127" s="53">
        <f>H127*I127</f>
        <v>0</v>
      </c>
      <c r="K127" s="51"/>
      <c r="L127" s="52"/>
      <c r="M127" s="53">
        <f>K127*L127</f>
        <v>0</v>
      </c>
      <c r="N127" s="51"/>
      <c r="O127" s="52"/>
      <c r="P127" s="53">
        <f>N127*O127</f>
        <v>0</v>
      </c>
      <c r="Q127" s="51"/>
      <c r="R127" s="52"/>
      <c r="S127" s="53">
        <f>Q127*R127</f>
        <v>0</v>
      </c>
      <c r="T127" s="51"/>
      <c r="U127" s="52"/>
      <c r="V127" s="328">
        <f>T127*U127</f>
        <v>0</v>
      </c>
      <c r="W127" s="333">
        <f>G127+M127+S127</f>
        <v>0</v>
      </c>
      <c r="X127" s="334">
        <f>J127+P127+V127</f>
        <v>0</v>
      </c>
      <c r="Y127" s="334">
        <f t="shared" si="11"/>
        <v>0</v>
      </c>
      <c r="Z127" s="335">
        <v>0</v>
      </c>
      <c r="AA127" s="336"/>
      <c r="AB127" s="56"/>
      <c r="AC127" s="56"/>
      <c r="AD127" s="56"/>
      <c r="AE127" s="56"/>
      <c r="AF127" s="56"/>
      <c r="AG127" s="56"/>
    </row>
    <row r="128" spans="1:33" ht="30" customHeight="1" x14ac:dyDescent="0.25">
      <c r="A128" s="57" t="s">
        <v>17</v>
      </c>
      <c r="B128" s="137">
        <v>43931</v>
      </c>
      <c r="C128" s="171" t="s">
        <v>233</v>
      </c>
      <c r="D128" s="133" t="s">
        <v>20</v>
      </c>
      <c r="E128" s="134"/>
      <c r="F128" s="61"/>
      <c r="G128" s="53">
        <f>E128*F128</f>
        <v>0</v>
      </c>
      <c r="H128" s="134"/>
      <c r="I128" s="61"/>
      <c r="J128" s="53">
        <f>H128*I128</f>
        <v>0</v>
      </c>
      <c r="K128" s="60"/>
      <c r="L128" s="61"/>
      <c r="M128" s="62">
        <f>K128*L128</f>
        <v>0</v>
      </c>
      <c r="N128" s="60"/>
      <c r="O128" s="61"/>
      <c r="P128" s="62">
        <f>N128*O128</f>
        <v>0</v>
      </c>
      <c r="Q128" s="60"/>
      <c r="R128" s="61"/>
      <c r="S128" s="62">
        <f>Q128*R128</f>
        <v>0</v>
      </c>
      <c r="T128" s="60"/>
      <c r="U128" s="61"/>
      <c r="V128" s="350">
        <f>T128*U128</f>
        <v>0</v>
      </c>
      <c r="W128" s="357">
        <f>G128+M128+S128</f>
        <v>0</v>
      </c>
      <c r="X128" s="334">
        <f>J128+P128+V128</f>
        <v>0</v>
      </c>
      <c r="Y128" s="334">
        <f t="shared" si="11"/>
        <v>0</v>
      </c>
      <c r="Z128" s="335">
        <v>0</v>
      </c>
      <c r="AA128" s="358"/>
      <c r="AB128" s="56"/>
      <c r="AC128" s="56"/>
      <c r="AD128" s="56"/>
      <c r="AE128" s="56"/>
      <c r="AF128" s="56"/>
      <c r="AG128" s="56"/>
    </row>
    <row r="129" spans="1:33" ht="30" customHeight="1" thickBot="1" x14ac:dyDescent="0.3">
      <c r="A129" s="57" t="s">
        <v>17</v>
      </c>
      <c r="B129" s="138">
        <v>43961</v>
      </c>
      <c r="C129" s="119" t="s">
        <v>176</v>
      </c>
      <c r="D129" s="139"/>
      <c r="E129" s="60"/>
      <c r="F129" s="61">
        <v>0.22</v>
      </c>
      <c r="G129" s="62">
        <f>E129*F129</f>
        <v>0</v>
      </c>
      <c r="H129" s="60"/>
      <c r="I129" s="61">
        <v>0.22</v>
      </c>
      <c r="J129" s="62">
        <f>H129*I129</f>
        <v>0</v>
      </c>
      <c r="K129" s="60"/>
      <c r="L129" s="61">
        <v>0.22</v>
      </c>
      <c r="M129" s="62">
        <f>K129*L129</f>
        <v>0</v>
      </c>
      <c r="N129" s="60"/>
      <c r="O129" s="61">
        <v>0.22</v>
      </c>
      <c r="P129" s="62">
        <f>N129*O129</f>
        <v>0</v>
      </c>
      <c r="Q129" s="60"/>
      <c r="R129" s="61">
        <v>0.22</v>
      </c>
      <c r="S129" s="62">
        <f>Q129*R129</f>
        <v>0</v>
      </c>
      <c r="T129" s="60"/>
      <c r="U129" s="61">
        <v>0.22</v>
      </c>
      <c r="V129" s="350">
        <f>T129*U129</f>
        <v>0</v>
      </c>
      <c r="W129" s="337">
        <f>G129+M129+S129</f>
        <v>0</v>
      </c>
      <c r="X129" s="338">
        <f>J129+P129+V129</f>
        <v>0</v>
      </c>
      <c r="Y129" s="338">
        <f t="shared" si="11"/>
        <v>0</v>
      </c>
      <c r="Z129" s="339">
        <v>0</v>
      </c>
      <c r="AA129" s="359"/>
      <c r="AB129" s="5"/>
      <c r="AC129" s="5"/>
      <c r="AD129" s="5"/>
      <c r="AE129" s="5"/>
      <c r="AF129" s="5"/>
      <c r="AG129" s="5"/>
    </row>
    <row r="130" spans="1:33" ht="30" customHeight="1" thickBot="1" x14ac:dyDescent="0.3">
      <c r="A130" s="105" t="s">
        <v>177</v>
      </c>
      <c r="B130" s="106"/>
      <c r="C130" s="107"/>
      <c r="D130" s="108"/>
      <c r="E130" s="109">
        <f>SUM(E125:E128)</f>
        <v>0</v>
      </c>
      <c r="F130" s="87"/>
      <c r="G130" s="86">
        <f>SUM(G125:G129)</f>
        <v>0</v>
      </c>
      <c r="H130" s="109">
        <f>SUM(H125:H128)</f>
        <v>0</v>
      </c>
      <c r="I130" s="87"/>
      <c r="J130" s="86">
        <f>SUM(J125:J129)</f>
        <v>0</v>
      </c>
      <c r="K130" s="88">
        <f>SUM(K125:K128)</f>
        <v>0</v>
      </c>
      <c r="L130" s="87"/>
      <c r="M130" s="86">
        <f>SUM(M125:M129)</f>
        <v>0</v>
      </c>
      <c r="N130" s="88">
        <f>SUM(N125:N128)</f>
        <v>0</v>
      </c>
      <c r="O130" s="87"/>
      <c r="P130" s="86">
        <f>SUM(P125:P129)</f>
        <v>0</v>
      </c>
      <c r="Q130" s="88">
        <f>SUM(Q125:Q128)</f>
        <v>0</v>
      </c>
      <c r="R130" s="87"/>
      <c r="S130" s="86">
        <f>SUM(S125:S129)</f>
        <v>0</v>
      </c>
      <c r="T130" s="88">
        <f>SUM(T125:T128)</f>
        <v>0</v>
      </c>
      <c r="U130" s="87"/>
      <c r="V130" s="291">
        <f>SUM(V125:V129)</f>
        <v>0</v>
      </c>
      <c r="W130" s="344">
        <f>SUM(W125:W129)</f>
        <v>0</v>
      </c>
      <c r="X130" s="345">
        <f>SUM(X125:X129)</f>
        <v>0</v>
      </c>
      <c r="Y130" s="345">
        <f t="shared" ref="Y130:Y171" si="25">W130-X130</f>
        <v>0</v>
      </c>
      <c r="Z130" s="345">
        <v>0</v>
      </c>
      <c r="AA130" s="346"/>
      <c r="AB130" s="5"/>
      <c r="AC130" s="5"/>
      <c r="AD130" s="5"/>
      <c r="AE130" s="5"/>
      <c r="AF130" s="5"/>
      <c r="AG130" s="5"/>
    </row>
    <row r="131" spans="1:33" ht="30" customHeight="1" thickBot="1" x14ac:dyDescent="0.3">
      <c r="A131" s="114" t="s">
        <v>14</v>
      </c>
      <c r="B131" s="90">
        <v>11</v>
      </c>
      <c r="C131" s="116" t="s">
        <v>178</v>
      </c>
      <c r="D131" s="110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42"/>
      <c r="X131" s="342"/>
      <c r="Y131" s="300"/>
      <c r="Z131" s="342"/>
      <c r="AA131" s="343"/>
      <c r="AB131" s="5"/>
      <c r="AC131" s="5"/>
      <c r="AD131" s="5"/>
      <c r="AE131" s="5"/>
      <c r="AF131" s="5"/>
      <c r="AG131" s="5"/>
    </row>
    <row r="132" spans="1:33" ht="30" customHeight="1" x14ac:dyDescent="0.25">
      <c r="A132" s="140" t="s">
        <v>17</v>
      </c>
      <c r="B132" s="130">
        <v>43841</v>
      </c>
      <c r="C132" s="135" t="s">
        <v>179</v>
      </c>
      <c r="D132" s="80" t="s">
        <v>50</v>
      </c>
      <c r="E132" s="81"/>
      <c r="F132" s="82"/>
      <c r="G132" s="83">
        <f>E132*F132</f>
        <v>0</v>
      </c>
      <c r="H132" s="81"/>
      <c r="I132" s="82"/>
      <c r="J132" s="83">
        <f>H132*I132</f>
        <v>0</v>
      </c>
      <c r="K132" s="81"/>
      <c r="L132" s="82"/>
      <c r="M132" s="83">
        <f>K132*L132</f>
        <v>0</v>
      </c>
      <c r="N132" s="81"/>
      <c r="O132" s="82"/>
      <c r="P132" s="83">
        <f>N132*O132</f>
        <v>0</v>
      </c>
      <c r="Q132" s="81"/>
      <c r="R132" s="82"/>
      <c r="S132" s="83">
        <f>Q132*R132</f>
        <v>0</v>
      </c>
      <c r="T132" s="81"/>
      <c r="U132" s="82"/>
      <c r="V132" s="354">
        <f>T132*U132</f>
        <v>0</v>
      </c>
      <c r="W132" s="355">
        <f>G132+M132+S132</f>
        <v>0</v>
      </c>
      <c r="X132" s="352">
        <f>J132+P132+V132</f>
        <v>0</v>
      </c>
      <c r="Y132" s="352">
        <f t="shared" si="25"/>
        <v>0</v>
      </c>
      <c r="Z132" s="353">
        <v>0</v>
      </c>
      <c r="AA132" s="356"/>
      <c r="AB132" s="56"/>
      <c r="AC132" s="56"/>
      <c r="AD132" s="56"/>
      <c r="AE132" s="56"/>
      <c r="AF132" s="56"/>
      <c r="AG132" s="56"/>
    </row>
    <row r="133" spans="1:33" ht="30" customHeight="1" thickBot="1" x14ac:dyDescent="0.3">
      <c r="A133" s="141" t="s">
        <v>17</v>
      </c>
      <c r="B133" s="130">
        <v>43872</v>
      </c>
      <c r="C133" s="85" t="s">
        <v>179</v>
      </c>
      <c r="D133" s="59" t="s">
        <v>50</v>
      </c>
      <c r="E133" s="60"/>
      <c r="F133" s="61"/>
      <c r="G133" s="53">
        <f>E133*F133</f>
        <v>0</v>
      </c>
      <c r="H133" s="60"/>
      <c r="I133" s="61"/>
      <c r="J133" s="53">
        <f>H133*I133</f>
        <v>0</v>
      </c>
      <c r="K133" s="60"/>
      <c r="L133" s="61"/>
      <c r="M133" s="62">
        <f>K133*L133</f>
        <v>0</v>
      </c>
      <c r="N133" s="60"/>
      <c r="O133" s="61"/>
      <c r="P133" s="62">
        <f>N133*O133</f>
        <v>0</v>
      </c>
      <c r="Q133" s="60"/>
      <c r="R133" s="61"/>
      <c r="S133" s="62">
        <f>Q133*R133</f>
        <v>0</v>
      </c>
      <c r="T133" s="60"/>
      <c r="U133" s="61"/>
      <c r="V133" s="350">
        <f>T133*U133</f>
        <v>0</v>
      </c>
      <c r="W133" s="360">
        <f>G133+M133+S133</f>
        <v>0</v>
      </c>
      <c r="X133" s="338">
        <f>J133+P133+V133</f>
        <v>0</v>
      </c>
      <c r="Y133" s="338">
        <f t="shared" si="25"/>
        <v>0</v>
      </c>
      <c r="Z133" s="339">
        <v>0</v>
      </c>
      <c r="AA133" s="359"/>
      <c r="AB133" s="55"/>
      <c r="AC133" s="56"/>
      <c r="AD133" s="56"/>
      <c r="AE133" s="56"/>
      <c r="AF133" s="56"/>
      <c r="AG133" s="56"/>
    </row>
    <row r="134" spans="1:33" ht="30" customHeight="1" thickBot="1" x14ac:dyDescent="0.3">
      <c r="A134" s="469" t="s">
        <v>180</v>
      </c>
      <c r="B134" s="470"/>
      <c r="C134" s="470"/>
      <c r="D134" s="471"/>
      <c r="E134" s="109">
        <f>SUM(E132:E133)</f>
        <v>0</v>
      </c>
      <c r="F134" s="87"/>
      <c r="G134" s="86">
        <f>SUM(G132:G133)</f>
        <v>0</v>
      </c>
      <c r="H134" s="109">
        <f>SUM(H132:H133)</f>
        <v>0</v>
      </c>
      <c r="I134" s="87"/>
      <c r="J134" s="86">
        <f>SUM(J132:J133)</f>
        <v>0</v>
      </c>
      <c r="K134" s="88">
        <f>SUM(K132:K133)</f>
        <v>0</v>
      </c>
      <c r="L134" s="87"/>
      <c r="M134" s="86">
        <f>SUM(M132:M133)</f>
        <v>0</v>
      </c>
      <c r="N134" s="88">
        <f>SUM(N132:N133)</f>
        <v>0</v>
      </c>
      <c r="O134" s="87"/>
      <c r="P134" s="86">
        <f>SUM(P132:P133)</f>
        <v>0</v>
      </c>
      <c r="Q134" s="88">
        <f>SUM(Q132:Q133)</f>
        <v>0</v>
      </c>
      <c r="R134" s="87"/>
      <c r="S134" s="86">
        <f>SUM(S132:S133)</f>
        <v>0</v>
      </c>
      <c r="T134" s="88">
        <f>SUM(T132:T133)</f>
        <v>0</v>
      </c>
      <c r="U134" s="87"/>
      <c r="V134" s="291">
        <f>SUM(V132:V133)</f>
        <v>0</v>
      </c>
      <c r="W134" s="344">
        <f>SUM(W132:W133)</f>
        <v>0</v>
      </c>
      <c r="X134" s="345">
        <f>SUM(X132:X133)</f>
        <v>0</v>
      </c>
      <c r="Y134" s="345">
        <f t="shared" si="25"/>
        <v>0</v>
      </c>
      <c r="Z134" s="345">
        <v>0</v>
      </c>
      <c r="AA134" s="346"/>
      <c r="AB134" s="5"/>
      <c r="AC134" s="5"/>
      <c r="AD134" s="5"/>
      <c r="AE134" s="5"/>
      <c r="AF134" s="5"/>
      <c r="AG134" s="5"/>
    </row>
    <row r="135" spans="1:33" ht="30" customHeight="1" thickBot="1" x14ac:dyDescent="0.3">
      <c r="A135" s="89" t="s">
        <v>14</v>
      </c>
      <c r="B135" s="90">
        <v>12</v>
      </c>
      <c r="C135" s="91" t="s">
        <v>181</v>
      </c>
      <c r="D135" s="18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42"/>
      <c r="X135" s="342"/>
      <c r="Y135" s="300"/>
      <c r="Z135" s="342"/>
      <c r="AA135" s="343"/>
      <c r="AB135" s="5"/>
      <c r="AC135" s="5"/>
      <c r="AD135" s="5"/>
      <c r="AE135" s="5"/>
      <c r="AF135" s="5"/>
      <c r="AG135" s="5"/>
    </row>
    <row r="136" spans="1:33" ht="30" customHeight="1" x14ac:dyDescent="0.25">
      <c r="A136" s="78" t="s">
        <v>17</v>
      </c>
      <c r="B136" s="142">
        <v>43842</v>
      </c>
      <c r="C136" s="185" t="s">
        <v>182</v>
      </c>
      <c r="D136" s="188" t="s">
        <v>183</v>
      </c>
      <c r="E136" s="136"/>
      <c r="F136" s="82"/>
      <c r="G136" s="83">
        <f>E136*F136</f>
        <v>0</v>
      </c>
      <c r="H136" s="136"/>
      <c r="I136" s="82"/>
      <c r="J136" s="83">
        <f>H136*I136</f>
        <v>0</v>
      </c>
      <c r="K136" s="81"/>
      <c r="L136" s="82"/>
      <c r="M136" s="83">
        <f>K136*L136</f>
        <v>0</v>
      </c>
      <c r="N136" s="81"/>
      <c r="O136" s="82"/>
      <c r="P136" s="83">
        <f>N136*O136</f>
        <v>0</v>
      </c>
      <c r="Q136" s="81"/>
      <c r="R136" s="82"/>
      <c r="S136" s="83">
        <f>Q136*R136</f>
        <v>0</v>
      </c>
      <c r="T136" s="81"/>
      <c r="U136" s="82"/>
      <c r="V136" s="354">
        <f>T136*U136</f>
        <v>0</v>
      </c>
      <c r="W136" s="355">
        <f>G136+M136+S136</f>
        <v>0</v>
      </c>
      <c r="X136" s="352">
        <f>J136+P136+V136</f>
        <v>0</v>
      </c>
      <c r="Y136" s="352">
        <f t="shared" si="25"/>
        <v>0</v>
      </c>
      <c r="Z136" s="353">
        <v>0</v>
      </c>
      <c r="AA136" s="361"/>
      <c r="AB136" s="55"/>
      <c r="AC136" s="56"/>
      <c r="AD136" s="56"/>
      <c r="AE136" s="56"/>
      <c r="AF136" s="56"/>
      <c r="AG136" s="56"/>
    </row>
    <row r="137" spans="1:33" ht="30" customHeight="1" x14ac:dyDescent="0.25">
      <c r="A137" s="47" t="s">
        <v>17</v>
      </c>
      <c r="B137" s="130">
        <v>43873</v>
      </c>
      <c r="C137" s="173" t="s">
        <v>232</v>
      </c>
      <c r="D137" s="189" t="s">
        <v>167</v>
      </c>
      <c r="E137" s="132"/>
      <c r="F137" s="52"/>
      <c r="G137" s="53">
        <f>E137*F137</f>
        <v>0</v>
      </c>
      <c r="H137" s="132"/>
      <c r="I137" s="52"/>
      <c r="J137" s="53">
        <f>H137*I137</f>
        <v>0</v>
      </c>
      <c r="K137" s="51"/>
      <c r="L137" s="52"/>
      <c r="M137" s="53">
        <f>K137*L137</f>
        <v>0</v>
      </c>
      <c r="N137" s="51"/>
      <c r="O137" s="52"/>
      <c r="P137" s="53">
        <f>N137*O137</f>
        <v>0</v>
      </c>
      <c r="Q137" s="51"/>
      <c r="R137" s="52"/>
      <c r="S137" s="53">
        <f>Q137*R137</f>
        <v>0</v>
      </c>
      <c r="T137" s="51"/>
      <c r="U137" s="52"/>
      <c r="V137" s="328">
        <f>T137*U137</f>
        <v>0</v>
      </c>
      <c r="W137" s="362">
        <f>G137+M137+S137</f>
        <v>0</v>
      </c>
      <c r="X137" s="334">
        <f>J137+P137+V137</f>
        <v>0</v>
      </c>
      <c r="Y137" s="334">
        <f t="shared" si="25"/>
        <v>0</v>
      </c>
      <c r="Z137" s="335">
        <v>0</v>
      </c>
      <c r="AA137" s="363"/>
      <c r="AB137" s="56"/>
      <c r="AC137" s="56"/>
      <c r="AD137" s="56"/>
      <c r="AE137" s="56"/>
      <c r="AF137" s="56"/>
      <c r="AG137" s="56"/>
    </row>
    <row r="138" spans="1:33" ht="30" customHeight="1" x14ac:dyDescent="0.25">
      <c r="A138" s="57" t="s">
        <v>17</v>
      </c>
      <c r="B138" s="137">
        <v>43902</v>
      </c>
      <c r="C138" s="85" t="s">
        <v>184</v>
      </c>
      <c r="D138" s="190" t="s">
        <v>167</v>
      </c>
      <c r="E138" s="134"/>
      <c r="F138" s="61"/>
      <c r="G138" s="62">
        <f>E138*F138</f>
        <v>0</v>
      </c>
      <c r="H138" s="134"/>
      <c r="I138" s="61"/>
      <c r="J138" s="62">
        <f>H138*I138</f>
        <v>0</v>
      </c>
      <c r="K138" s="60"/>
      <c r="L138" s="61"/>
      <c r="M138" s="62">
        <f>K138*L138</f>
        <v>0</v>
      </c>
      <c r="N138" s="60"/>
      <c r="O138" s="61"/>
      <c r="P138" s="62">
        <f>N138*O138</f>
        <v>0</v>
      </c>
      <c r="Q138" s="60"/>
      <c r="R138" s="61"/>
      <c r="S138" s="62">
        <f>Q138*R138</f>
        <v>0</v>
      </c>
      <c r="T138" s="60"/>
      <c r="U138" s="61"/>
      <c r="V138" s="350">
        <f>T138*U138</f>
        <v>0</v>
      </c>
      <c r="W138" s="357">
        <f>G138+M138+S138</f>
        <v>0</v>
      </c>
      <c r="X138" s="334">
        <f>J138+P138+V138</f>
        <v>0</v>
      </c>
      <c r="Y138" s="334">
        <f t="shared" si="25"/>
        <v>0</v>
      </c>
      <c r="Z138" s="335">
        <v>0</v>
      </c>
      <c r="AA138" s="364"/>
      <c r="AB138" s="56"/>
      <c r="AC138" s="56"/>
      <c r="AD138" s="56"/>
      <c r="AE138" s="56"/>
      <c r="AF138" s="56"/>
      <c r="AG138" s="56"/>
    </row>
    <row r="139" spans="1:33" ht="30" customHeight="1" thickBot="1" x14ac:dyDescent="0.3">
      <c r="A139" s="57" t="s">
        <v>17</v>
      </c>
      <c r="B139" s="137">
        <v>43933</v>
      </c>
      <c r="C139" s="218" t="s">
        <v>240</v>
      </c>
      <c r="D139" s="191"/>
      <c r="E139" s="134"/>
      <c r="F139" s="61">
        <v>0.22</v>
      </c>
      <c r="G139" s="62">
        <f>E139*F139</f>
        <v>0</v>
      </c>
      <c r="H139" s="134"/>
      <c r="I139" s="61">
        <v>0.22</v>
      </c>
      <c r="J139" s="62">
        <f>H139*I139</f>
        <v>0</v>
      </c>
      <c r="K139" s="60"/>
      <c r="L139" s="61">
        <v>0.22</v>
      </c>
      <c r="M139" s="62">
        <f>K139*L139</f>
        <v>0</v>
      </c>
      <c r="N139" s="60"/>
      <c r="O139" s="61">
        <v>0.22</v>
      </c>
      <c r="P139" s="62">
        <f>N139*O139</f>
        <v>0</v>
      </c>
      <c r="Q139" s="60"/>
      <c r="R139" s="61">
        <v>0.22</v>
      </c>
      <c r="S139" s="62">
        <f>Q139*R139</f>
        <v>0</v>
      </c>
      <c r="T139" s="60"/>
      <c r="U139" s="61">
        <v>0.22</v>
      </c>
      <c r="V139" s="350">
        <f>T139*U139</f>
        <v>0</v>
      </c>
      <c r="W139" s="337">
        <f>G139+M139+S139</f>
        <v>0</v>
      </c>
      <c r="X139" s="338">
        <f>J139+P139+V139</f>
        <v>0</v>
      </c>
      <c r="Y139" s="338">
        <f t="shared" si="25"/>
        <v>0</v>
      </c>
      <c r="Z139" s="339">
        <v>0</v>
      </c>
      <c r="AA139" s="340"/>
      <c r="AB139" s="5"/>
      <c r="AC139" s="5"/>
      <c r="AD139" s="5"/>
      <c r="AE139" s="5"/>
      <c r="AF139" s="5"/>
      <c r="AG139" s="5"/>
    </row>
    <row r="140" spans="1:33" ht="30" customHeight="1" thickBot="1" x14ac:dyDescent="0.3">
      <c r="A140" s="105" t="s">
        <v>185</v>
      </c>
      <c r="B140" s="106"/>
      <c r="C140" s="107"/>
      <c r="D140" s="187"/>
      <c r="E140" s="109">
        <f>SUM(E136:E138)</f>
        <v>0</v>
      </c>
      <c r="F140" s="87"/>
      <c r="G140" s="86">
        <f>SUM(G136:G139)</f>
        <v>0</v>
      </c>
      <c r="H140" s="109">
        <f>SUM(H136:H138)</f>
        <v>0</v>
      </c>
      <c r="I140" s="87"/>
      <c r="J140" s="86">
        <f>SUM(J136:J139)</f>
        <v>0</v>
      </c>
      <c r="K140" s="88">
        <f>SUM(K136:K138)</f>
        <v>0</v>
      </c>
      <c r="L140" s="87"/>
      <c r="M140" s="86">
        <f>SUM(M136:M139)</f>
        <v>0</v>
      </c>
      <c r="N140" s="88">
        <f>SUM(N136:N138)</f>
        <v>0</v>
      </c>
      <c r="O140" s="87"/>
      <c r="P140" s="86">
        <f>SUM(P136:P139)</f>
        <v>0</v>
      </c>
      <c r="Q140" s="88">
        <f>SUM(Q136:Q138)</f>
        <v>0</v>
      </c>
      <c r="R140" s="87"/>
      <c r="S140" s="86">
        <f>SUM(S136:S139)</f>
        <v>0</v>
      </c>
      <c r="T140" s="88">
        <f>SUM(T136:T138)</f>
        <v>0</v>
      </c>
      <c r="U140" s="87"/>
      <c r="V140" s="291">
        <f>SUM(V136:V139)</f>
        <v>0</v>
      </c>
      <c r="W140" s="344">
        <f>SUM(W136:W139)</f>
        <v>0</v>
      </c>
      <c r="X140" s="345">
        <f>SUM(X136:X139)</f>
        <v>0</v>
      </c>
      <c r="Y140" s="345">
        <f t="shared" si="25"/>
        <v>0</v>
      </c>
      <c r="Z140" s="345">
        <v>0</v>
      </c>
      <c r="AA140" s="346"/>
      <c r="AB140" s="5"/>
      <c r="AC140" s="5"/>
      <c r="AD140" s="5"/>
      <c r="AE140" s="5"/>
      <c r="AF140" s="5"/>
      <c r="AG140" s="5"/>
    </row>
    <row r="141" spans="1:33" ht="30" customHeight="1" thickBot="1" x14ac:dyDescent="0.3">
      <c r="A141" s="89" t="s">
        <v>14</v>
      </c>
      <c r="B141" s="212">
        <v>13</v>
      </c>
      <c r="C141" s="91" t="s">
        <v>186</v>
      </c>
      <c r="D141" s="35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42"/>
      <c r="X141" s="342"/>
      <c r="Y141" s="300"/>
      <c r="Z141" s="342"/>
      <c r="AA141" s="343"/>
      <c r="AB141" s="4"/>
      <c r="AC141" s="5"/>
      <c r="AD141" s="5"/>
      <c r="AE141" s="5"/>
      <c r="AF141" s="5"/>
      <c r="AG141" s="5"/>
    </row>
    <row r="142" spans="1:33" ht="30" customHeight="1" x14ac:dyDescent="0.25">
      <c r="A142" s="177" t="s">
        <v>15</v>
      </c>
      <c r="B142" s="178" t="s">
        <v>187</v>
      </c>
      <c r="C142" s="207" t="s">
        <v>188</v>
      </c>
      <c r="D142" s="65"/>
      <c r="E142" s="66">
        <f>SUM(E143:E145)</f>
        <v>0</v>
      </c>
      <c r="F142" s="67"/>
      <c r="G142" s="68">
        <f>SUM(G143:G146)</f>
        <v>0</v>
      </c>
      <c r="H142" s="66">
        <f>SUM(H143:H145)</f>
        <v>0</v>
      </c>
      <c r="I142" s="67"/>
      <c r="J142" s="68">
        <f>SUM(J143:J146)</f>
        <v>0</v>
      </c>
      <c r="K142" s="66">
        <f>SUM(K143:K145)</f>
        <v>1</v>
      </c>
      <c r="L142" s="67"/>
      <c r="M142" s="68">
        <f>SUM(M143:M146)</f>
        <v>15000</v>
      </c>
      <c r="N142" s="66">
        <f>SUM(N143:N145)</f>
        <v>1</v>
      </c>
      <c r="O142" s="67"/>
      <c r="P142" s="68">
        <f>SUM(P143:P146)</f>
        <v>15000</v>
      </c>
      <c r="Q142" s="66">
        <f>SUM(Q143:Q145)</f>
        <v>0</v>
      </c>
      <c r="R142" s="67"/>
      <c r="S142" s="68">
        <f>SUM(S143:S146)</f>
        <v>0</v>
      </c>
      <c r="T142" s="66">
        <f>SUM(T143:T145)</f>
        <v>0</v>
      </c>
      <c r="U142" s="67"/>
      <c r="V142" s="327">
        <f>SUM(V143:V146)</f>
        <v>0</v>
      </c>
      <c r="W142" s="330">
        <f>SUM(W143:W146)</f>
        <v>15000</v>
      </c>
      <c r="X142" s="331">
        <f>SUM(X143:X146)</f>
        <v>15000</v>
      </c>
      <c r="Y142" s="331">
        <f t="shared" si="25"/>
        <v>0</v>
      </c>
      <c r="Z142" s="331">
        <f>Y142/W142</f>
        <v>0</v>
      </c>
      <c r="AA142" s="332"/>
      <c r="AB142" s="46"/>
      <c r="AC142" s="46"/>
      <c r="AD142" s="46"/>
      <c r="AE142" s="46"/>
      <c r="AF142" s="46"/>
      <c r="AG142" s="46"/>
    </row>
    <row r="143" spans="1:33" ht="38.25" customHeight="1" x14ac:dyDescent="0.25">
      <c r="A143" s="47" t="s">
        <v>17</v>
      </c>
      <c r="B143" s="179" t="s">
        <v>189</v>
      </c>
      <c r="C143" s="208" t="s">
        <v>190</v>
      </c>
      <c r="D143" s="239" t="s">
        <v>80</v>
      </c>
      <c r="E143" s="51"/>
      <c r="F143" s="52"/>
      <c r="G143" s="53">
        <f>E143*F143</f>
        <v>0</v>
      </c>
      <c r="H143" s="51"/>
      <c r="I143" s="52"/>
      <c r="J143" s="53">
        <f>H143*I143</f>
        <v>0</v>
      </c>
      <c r="K143" s="51"/>
      <c r="L143" s="52"/>
      <c r="M143" s="53">
        <f>K143*L143</f>
        <v>0</v>
      </c>
      <c r="N143" s="51"/>
      <c r="O143" s="52"/>
      <c r="P143" s="53">
        <f>N143*O143</f>
        <v>0</v>
      </c>
      <c r="Q143" s="51"/>
      <c r="R143" s="52"/>
      <c r="S143" s="53">
        <f>Q143*R143</f>
        <v>0</v>
      </c>
      <c r="T143" s="51"/>
      <c r="U143" s="52"/>
      <c r="V143" s="328">
        <f>T143*U143</f>
        <v>0</v>
      </c>
      <c r="W143" s="333">
        <f t="shared" ref="W143:W170" si="26">G143+M143+S143</f>
        <v>0</v>
      </c>
      <c r="X143" s="334">
        <f t="shared" ref="X143:X170" si="27">J143+P143+V143</f>
        <v>0</v>
      </c>
      <c r="Y143" s="334">
        <f t="shared" si="25"/>
        <v>0</v>
      </c>
      <c r="Z143" s="335">
        <v>0</v>
      </c>
      <c r="AA143" s="121"/>
      <c r="AB143" s="56"/>
      <c r="AC143" s="56"/>
      <c r="AD143" s="56"/>
      <c r="AE143" s="56"/>
      <c r="AF143" s="56"/>
      <c r="AG143" s="56"/>
    </row>
    <row r="144" spans="1:33" ht="44.25" customHeight="1" x14ac:dyDescent="0.25">
      <c r="A144" s="47" t="s">
        <v>17</v>
      </c>
      <c r="B144" s="179" t="s">
        <v>191</v>
      </c>
      <c r="C144" s="209" t="s">
        <v>192</v>
      </c>
      <c r="D144" s="239" t="s">
        <v>80</v>
      </c>
      <c r="E144" s="51"/>
      <c r="F144" s="52"/>
      <c r="G144" s="53">
        <f>E144*F144</f>
        <v>0</v>
      </c>
      <c r="H144" s="51"/>
      <c r="I144" s="52"/>
      <c r="J144" s="53">
        <f>H144*I144</f>
        <v>0</v>
      </c>
      <c r="K144" s="51"/>
      <c r="L144" s="52"/>
      <c r="M144" s="53">
        <f>K144*L144</f>
        <v>0</v>
      </c>
      <c r="N144" s="51"/>
      <c r="O144" s="52"/>
      <c r="P144" s="53">
        <f>N144*O144</f>
        <v>0</v>
      </c>
      <c r="Q144" s="51"/>
      <c r="R144" s="52"/>
      <c r="S144" s="53">
        <f>Q144*R144</f>
        <v>0</v>
      </c>
      <c r="T144" s="51"/>
      <c r="U144" s="52"/>
      <c r="V144" s="328">
        <f>T144*U144</f>
        <v>0</v>
      </c>
      <c r="W144" s="333">
        <f t="shared" si="26"/>
        <v>0</v>
      </c>
      <c r="X144" s="334">
        <f t="shared" si="27"/>
        <v>0</v>
      </c>
      <c r="Y144" s="334">
        <f t="shared" si="25"/>
        <v>0</v>
      </c>
      <c r="Z144" s="335">
        <v>0</v>
      </c>
      <c r="AA144" s="121"/>
      <c r="AB144" s="56"/>
      <c r="AC144" s="56"/>
      <c r="AD144" s="56"/>
      <c r="AE144" s="56"/>
      <c r="AF144" s="56"/>
      <c r="AG144" s="56"/>
    </row>
    <row r="145" spans="1:33" ht="30" customHeight="1" x14ac:dyDescent="0.25">
      <c r="A145" s="47" t="s">
        <v>17</v>
      </c>
      <c r="B145" s="179" t="s">
        <v>193</v>
      </c>
      <c r="C145" s="209" t="s">
        <v>194</v>
      </c>
      <c r="D145" s="50" t="s">
        <v>80</v>
      </c>
      <c r="E145" s="51"/>
      <c r="F145" s="52"/>
      <c r="G145" s="53">
        <f>E145*F145</f>
        <v>0</v>
      </c>
      <c r="H145" s="51"/>
      <c r="I145" s="52"/>
      <c r="J145" s="53">
        <f>H145*I145</f>
        <v>0</v>
      </c>
      <c r="K145" s="51">
        <v>1</v>
      </c>
      <c r="L145" s="52">
        <v>15000</v>
      </c>
      <c r="M145" s="53">
        <f>K145*L145</f>
        <v>15000</v>
      </c>
      <c r="N145" s="51">
        <v>1</v>
      </c>
      <c r="O145" s="52">
        <v>15000</v>
      </c>
      <c r="P145" s="53">
        <f>N145*O145</f>
        <v>15000</v>
      </c>
      <c r="Q145" s="51"/>
      <c r="R145" s="52"/>
      <c r="S145" s="53">
        <f>Q145*R145</f>
        <v>0</v>
      </c>
      <c r="T145" s="51"/>
      <c r="U145" s="52"/>
      <c r="V145" s="328">
        <f>T145*U145</f>
        <v>0</v>
      </c>
      <c r="W145" s="333">
        <f t="shared" si="26"/>
        <v>15000</v>
      </c>
      <c r="X145" s="334">
        <f t="shared" si="27"/>
        <v>15000</v>
      </c>
      <c r="Y145" s="334">
        <f t="shared" si="25"/>
        <v>0</v>
      </c>
      <c r="Z145" s="335">
        <f t="shared" ref="Z145:Z161" si="28">Y145/W145</f>
        <v>0</v>
      </c>
      <c r="AA145" s="336"/>
      <c r="AB145" s="56"/>
      <c r="AC145" s="56"/>
      <c r="AD145" s="56"/>
      <c r="AE145" s="56"/>
      <c r="AF145" s="56"/>
      <c r="AG145" s="56"/>
    </row>
    <row r="146" spans="1:33" ht="30" customHeight="1" thickBot="1" x14ac:dyDescent="0.3">
      <c r="A146" s="70" t="s">
        <v>17</v>
      </c>
      <c r="B146" s="213" t="s">
        <v>195</v>
      </c>
      <c r="C146" s="209" t="s">
        <v>196</v>
      </c>
      <c r="D146" s="71"/>
      <c r="E146" s="72"/>
      <c r="F146" s="245">
        <v>0.22</v>
      </c>
      <c r="G146" s="74">
        <f>E146*F146</f>
        <v>0</v>
      </c>
      <c r="H146" s="72"/>
      <c r="I146" s="245">
        <v>0.22</v>
      </c>
      <c r="J146" s="74">
        <f>H146*I146</f>
        <v>0</v>
      </c>
      <c r="K146" s="72"/>
      <c r="L146" s="245">
        <v>0.22</v>
      </c>
      <c r="M146" s="74">
        <f>K146*L146</f>
        <v>0</v>
      </c>
      <c r="N146" s="72"/>
      <c r="O146" s="245">
        <v>0.22</v>
      </c>
      <c r="P146" s="74">
        <f>N146*O146</f>
        <v>0</v>
      </c>
      <c r="Q146" s="72"/>
      <c r="R146" s="245">
        <v>0.22</v>
      </c>
      <c r="S146" s="74">
        <f>Q146*R146</f>
        <v>0</v>
      </c>
      <c r="T146" s="72"/>
      <c r="U146" s="245">
        <v>0.22</v>
      </c>
      <c r="V146" s="329">
        <f>T146*U146</f>
        <v>0</v>
      </c>
      <c r="W146" s="337">
        <f t="shared" si="26"/>
        <v>0</v>
      </c>
      <c r="X146" s="338">
        <f t="shared" si="27"/>
        <v>0</v>
      </c>
      <c r="Y146" s="338">
        <f t="shared" si="25"/>
        <v>0</v>
      </c>
      <c r="Z146" s="339">
        <v>0</v>
      </c>
      <c r="AA146" s="340"/>
      <c r="AB146" s="56"/>
      <c r="AC146" s="56"/>
      <c r="AD146" s="56"/>
      <c r="AE146" s="56"/>
      <c r="AF146" s="56"/>
      <c r="AG146" s="56"/>
    </row>
    <row r="147" spans="1:33" ht="30" customHeight="1" x14ac:dyDescent="0.25">
      <c r="A147" s="206" t="s">
        <v>15</v>
      </c>
      <c r="B147" s="214" t="s">
        <v>187</v>
      </c>
      <c r="C147" s="210" t="s">
        <v>197</v>
      </c>
      <c r="D147" s="41"/>
      <c r="E147" s="42">
        <f>SUM(E148:E150)</f>
        <v>1</v>
      </c>
      <c r="F147" s="43"/>
      <c r="G147" s="44">
        <f>SUM(G148:G151)</f>
        <v>30000</v>
      </c>
      <c r="H147" s="42">
        <f>SUM(H148:H150)</f>
        <v>1</v>
      </c>
      <c r="I147" s="43"/>
      <c r="J147" s="44">
        <f>SUM(J148:J151)</f>
        <v>34001.4</v>
      </c>
      <c r="K147" s="42">
        <f>SUM(K148:K150)</f>
        <v>0</v>
      </c>
      <c r="L147" s="43"/>
      <c r="M147" s="44">
        <f>SUM(M148:M151)</f>
        <v>0</v>
      </c>
      <c r="N147" s="42">
        <f>SUM(N148:N150)</f>
        <v>0</v>
      </c>
      <c r="O147" s="43"/>
      <c r="P147" s="44">
        <f>SUM(P148:P151)</f>
        <v>0</v>
      </c>
      <c r="Q147" s="42">
        <f>SUM(Q148:Q150)</f>
        <v>0</v>
      </c>
      <c r="R147" s="43"/>
      <c r="S147" s="44">
        <f>SUM(S148:S151)</f>
        <v>0</v>
      </c>
      <c r="T147" s="42">
        <f>SUM(T148:T150)</f>
        <v>0</v>
      </c>
      <c r="U147" s="43"/>
      <c r="V147" s="44">
        <f>SUM(V148:V151)</f>
        <v>0</v>
      </c>
      <c r="W147" s="44">
        <f>SUM(W148:W151)</f>
        <v>30000</v>
      </c>
      <c r="X147" s="44">
        <f>SUM(X148:X151)</f>
        <v>34001.4</v>
      </c>
      <c r="Y147" s="44">
        <f t="shared" si="25"/>
        <v>-4001.4000000000015</v>
      </c>
      <c r="Z147" s="44">
        <f>Y147/W147</f>
        <v>-0.13338000000000005</v>
      </c>
      <c r="AA147" s="44"/>
      <c r="AB147" s="46"/>
      <c r="AC147" s="46"/>
      <c r="AD147" s="46"/>
      <c r="AE147" s="46"/>
      <c r="AF147" s="46"/>
      <c r="AG147" s="46"/>
    </row>
    <row r="148" spans="1:33" ht="39.6" x14ac:dyDescent="0.25">
      <c r="A148" s="47" t="s">
        <v>17</v>
      </c>
      <c r="B148" s="179" t="s">
        <v>198</v>
      </c>
      <c r="C148" s="93" t="s">
        <v>312</v>
      </c>
      <c r="D148" s="50" t="s">
        <v>183</v>
      </c>
      <c r="E148" s="51">
        <v>1</v>
      </c>
      <c r="F148" s="52">
        <v>30000</v>
      </c>
      <c r="G148" s="53">
        <f>E148*F148</f>
        <v>30000</v>
      </c>
      <c r="H148" s="387">
        <v>1</v>
      </c>
      <c r="I148" s="388">
        <v>34001.4</v>
      </c>
      <c r="J148" s="389">
        <f>H148*I148</f>
        <v>34001.4</v>
      </c>
      <c r="K148" s="51"/>
      <c r="L148" s="52"/>
      <c r="M148" s="53">
        <f>K148*L148</f>
        <v>0</v>
      </c>
      <c r="N148" s="51"/>
      <c r="O148" s="52"/>
      <c r="P148" s="53">
        <f>N148*O148</f>
        <v>0</v>
      </c>
      <c r="Q148" s="51"/>
      <c r="R148" s="52"/>
      <c r="S148" s="53">
        <f>Q148*R148</f>
        <v>0</v>
      </c>
      <c r="T148" s="51"/>
      <c r="U148" s="52"/>
      <c r="V148" s="53">
        <f>T148*U148</f>
        <v>0</v>
      </c>
      <c r="W148" s="54">
        <f t="shared" si="26"/>
        <v>30000</v>
      </c>
      <c r="X148" s="250">
        <f t="shared" si="27"/>
        <v>34001.4</v>
      </c>
      <c r="Y148" s="250">
        <f t="shared" si="25"/>
        <v>-4001.4000000000015</v>
      </c>
      <c r="Z148" s="258">
        <f t="shared" si="28"/>
        <v>-0.13338000000000005</v>
      </c>
      <c r="AA148" s="409"/>
      <c r="AB148" s="56"/>
      <c r="AC148" s="56"/>
      <c r="AD148" s="56"/>
      <c r="AE148" s="56"/>
      <c r="AF148" s="56"/>
      <c r="AG148" s="56"/>
    </row>
    <row r="149" spans="1:33" ht="33" customHeight="1" x14ac:dyDescent="0.25">
      <c r="A149" s="47" t="s">
        <v>17</v>
      </c>
      <c r="B149" s="179" t="s">
        <v>199</v>
      </c>
      <c r="C149" s="93"/>
      <c r="D149" s="50" t="s">
        <v>183</v>
      </c>
      <c r="E149" s="51"/>
      <c r="F149" s="52"/>
      <c r="G149" s="53">
        <f>E149*F149</f>
        <v>0</v>
      </c>
      <c r="H149" s="381"/>
      <c r="I149" s="382"/>
      <c r="J149" s="383">
        <f>H149*I149</f>
        <v>0</v>
      </c>
      <c r="K149" s="51"/>
      <c r="L149" s="52"/>
      <c r="M149" s="53">
        <f>K149*L149</f>
        <v>0</v>
      </c>
      <c r="N149" s="51"/>
      <c r="O149" s="52"/>
      <c r="P149" s="53">
        <f>N149*O149</f>
        <v>0</v>
      </c>
      <c r="Q149" s="51"/>
      <c r="R149" s="52"/>
      <c r="S149" s="53">
        <f>Q149*R149</f>
        <v>0</v>
      </c>
      <c r="T149" s="51"/>
      <c r="U149" s="52"/>
      <c r="V149" s="53">
        <f>T149*U149</f>
        <v>0</v>
      </c>
      <c r="W149" s="54">
        <f t="shared" si="26"/>
        <v>0</v>
      </c>
      <c r="X149" s="250">
        <f t="shared" si="27"/>
        <v>0</v>
      </c>
      <c r="Y149" s="250">
        <f t="shared" si="25"/>
        <v>0</v>
      </c>
      <c r="Z149" s="258">
        <v>0</v>
      </c>
      <c r="AA149" s="121"/>
      <c r="AB149" s="56"/>
      <c r="AC149" s="56"/>
      <c r="AD149" s="56"/>
      <c r="AE149" s="56"/>
      <c r="AF149" s="56"/>
      <c r="AG149" s="56"/>
    </row>
    <row r="150" spans="1:33" ht="30" customHeight="1" x14ac:dyDescent="0.25">
      <c r="A150" s="57" t="s">
        <v>17</v>
      </c>
      <c r="B150" s="203" t="s">
        <v>200</v>
      </c>
      <c r="C150" s="93"/>
      <c r="D150" s="59" t="s">
        <v>183</v>
      </c>
      <c r="E150" s="60"/>
      <c r="F150" s="61"/>
      <c r="G150" s="62">
        <f>E150*F150</f>
        <v>0</v>
      </c>
      <c r="H150" s="384"/>
      <c r="I150" s="385"/>
      <c r="J150" s="386">
        <f>H150*I150</f>
        <v>0</v>
      </c>
      <c r="K150" s="60"/>
      <c r="L150" s="61"/>
      <c r="M150" s="62">
        <f>K150*L150</f>
        <v>0</v>
      </c>
      <c r="N150" s="60"/>
      <c r="O150" s="61"/>
      <c r="P150" s="62">
        <f>N150*O150</f>
        <v>0</v>
      </c>
      <c r="Q150" s="60"/>
      <c r="R150" s="61"/>
      <c r="S150" s="62">
        <f>Q150*R150</f>
        <v>0</v>
      </c>
      <c r="T150" s="60"/>
      <c r="U150" s="61"/>
      <c r="V150" s="62">
        <f>T150*U150</f>
        <v>0</v>
      </c>
      <c r="W150" s="63">
        <f t="shared" si="26"/>
        <v>0</v>
      </c>
      <c r="X150" s="250">
        <f t="shared" si="27"/>
        <v>0</v>
      </c>
      <c r="Y150" s="250">
        <f t="shared" si="25"/>
        <v>0</v>
      </c>
      <c r="Z150" s="258">
        <v>0</v>
      </c>
      <c r="AA150" s="373"/>
      <c r="AB150" s="56"/>
      <c r="AC150" s="56"/>
      <c r="AD150" s="56"/>
      <c r="AE150" s="56"/>
      <c r="AF150" s="56"/>
      <c r="AG150" s="56"/>
    </row>
    <row r="151" spans="1:33" ht="30" customHeight="1" thickBot="1" x14ac:dyDescent="0.3">
      <c r="A151" s="57" t="s">
        <v>17</v>
      </c>
      <c r="B151" s="203" t="s">
        <v>201</v>
      </c>
      <c r="C151" s="94" t="s">
        <v>202</v>
      </c>
      <c r="D151" s="71"/>
      <c r="E151" s="246"/>
      <c r="F151" s="61">
        <v>0.22</v>
      </c>
      <c r="G151" s="62">
        <f>E151*F151</f>
        <v>0</v>
      </c>
      <c r="H151" s="246"/>
      <c r="I151" s="61">
        <v>0.22</v>
      </c>
      <c r="J151" s="62">
        <f>H151*I151</f>
        <v>0</v>
      </c>
      <c r="K151" s="246"/>
      <c r="L151" s="61">
        <v>0.22</v>
      </c>
      <c r="M151" s="62">
        <f>K151*L151</f>
        <v>0</v>
      </c>
      <c r="N151" s="246"/>
      <c r="O151" s="61">
        <v>0.22</v>
      </c>
      <c r="P151" s="62">
        <f>N151*O151</f>
        <v>0</v>
      </c>
      <c r="Q151" s="246"/>
      <c r="R151" s="61">
        <v>0.22</v>
      </c>
      <c r="S151" s="62">
        <f>Q151*R151</f>
        <v>0</v>
      </c>
      <c r="T151" s="246"/>
      <c r="U151" s="61">
        <v>0.22</v>
      </c>
      <c r="V151" s="62">
        <f>T151*U151</f>
        <v>0</v>
      </c>
      <c r="W151" s="63">
        <f t="shared" si="26"/>
        <v>0</v>
      </c>
      <c r="X151" s="250">
        <f t="shared" si="27"/>
        <v>0</v>
      </c>
      <c r="Y151" s="250">
        <f t="shared" si="25"/>
        <v>0</v>
      </c>
      <c r="Z151" s="258">
        <v>0</v>
      </c>
      <c r="AA151" s="228"/>
      <c r="AB151" s="56"/>
      <c r="AC151" s="56"/>
      <c r="AD151" s="56"/>
      <c r="AE151" s="56"/>
      <c r="AF151" s="56"/>
      <c r="AG151" s="56"/>
    </row>
    <row r="152" spans="1:33" ht="30" customHeight="1" x14ac:dyDescent="0.25">
      <c r="A152" s="177" t="s">
        <v>15</v>
      </c>
      <c r="B152" s="215" t="s">
        <v>203</v>
      </c>
      <c r="C152" s="210" t="s">
        <v>204</v>
      </c>
      <c r="D152" s="65"/>
      <c r="E152" s="66">
        <f>SUM(E153:E155)</f>
        <v>0</v>
      </c>
      <c r="F152" s="67"/>
      <c r="G152" s="68">
        <f>SUM(G153:G155)</f>
        <v>0</v>
      </c>
      <c r="H152" s="66">
        <f>SUM(H153:H155)</f>
        <v>0</v>
      </c>
      <c r="I152" s="67"/>
      <c r="J152" s="68">
        <f>SUM(J153:J155)</f>
        <v>0</v>
      </c>
      <c r="K152" s="66">
        <f>SUM(K153:K155)</f>
        <v>0</v>
      </c>
      <c r="L152" s="67"/>
      <c r="M152" s="68">
        <f>SUM(M153:M155)</f>
        <v>0</v>
      </c>
      <c r="N152" s="66">
        <f>SUM(N153:N155)</f>
        <v>0</v>
      </c>
      <c r="O152" s="67"/>
      <c r="P152" s="68">
        <f>SUM(P153:P155)</f>
        <v>0</v>
      </c>
      <c r="Q152" s="66">
        <f>SUM(Q153:Q155)</f>
        <v>0</v>
      </c>
      <c r="R152" s="67"/>
      <c r="S152" s="68">
        <f>SUM(S153:S155)</f>
        <v>0</v>
      </c>
      <c r="T152" s="66">
        <f>SUM(T153:T155)</f>
        <v>0</v>
      </c>
      <c r="U152" s="67"/>
      <c r="V152" s="68">
        <f>SUM(V153:V155)</f>
        <v>0</v>
      </c>
      <c r="W152" s="68">
        <f>SUM(W153:W155)</f>
        <v>0</v>
      </c>
      <c r="X152" s="68">
        <f>SUM(X153:X155)</f>
        <v>0</v>
      </c>
      <c r="Y152" s="68">
        <f t="shared" si="25"/>
        <v>0</v>
      </c>
      <c r="Z152" s="68">
        <v>0</v>
      </c>
      <c r="AA152" s="233"/>
      <c r="AB152" s="46"/>
      <c r="AC152" s="46"/>
      <c r="AD152" s="46"/>
      <c r="AE152" s="46"/>
      <c r="AF152" s="46"/>
      <c r="AG152" s="46"/>
    </row>
    <row r="153" spans="1:33" ht="30" customHeight="1" x14ac:dyDescent="0.25">
      <c r="A153" s="47" t="s">
        <v>17</v>
      </c>
      <c r="B153" s="179" t="s">
        <v>205</v>
      </c>
      <c r="C153" s="93" t="s">
        <v>206</v>
      </c>
      <c r="D153" s="50"/>
      <c r="E153" s="51"/>
      <c r="F153" s="52"/>
      <c r="G153" s="53">
        <f>E153*F153</f>
        <v>0</v>
      </c>
      <c r="H153" s="51"/>
      <c r="I153" s="52"/>
      <c r="J153" s="53">
        <f>H153*I153</f>
        <v>0</v>
      </c>
      <c r="K153" s="51"/>
      <c r="L153" s="52"/>
      <c r="M153" s="53">
        <f>K153*L153</f>
        <v>0</v>
      </c>
      <c r="N153" s="51"/>
      <c r="O153" s="52"/>
      <c r="P153" s="53">
        <f>N153*O153</f>
        <v>0</v>
      </c>
      <c r="Q153" s="51"/>
      <c r="R153" s="52"/>
      <c r="S153" s="53">
        <f>Q153*R153</f>
        <v>0</v>
      </c>
      <c r="T153" s="51"/>
      <c r="U153" s="52"/>
      <c r="V153" s="53">
        <f>T153*U153</f>
        <v>0</v>
      </c>
      <c r="W153" s="54">
        <f t="shared" si="26"/>
        <v>0</v>
      </c>
      <c r="X153" s="250">
        <f t="shared" si="27"/>
        <v>0</v>
      </c>
      <c r="Y153" s="250">
        <f t="shared" si="25"/>
        <v>0</v>
      </c>
      <c r="Z153" s="258">
        <v>0</v>
      </c>
      <c r="AA153" s="231"/>
      <c r="AB153" s="56"/>
      <c r="AC153" s="56"/>
      <c r="AD153" s="56"/>
      <c r="AE153" s="56"/>
      <c r="AF153" s="56"/>
      <c r="AG153" s="56"/>
    </row>
    <row r="154" spans="1:33" ht="30" customHeight="1" x14ac:dyDescent="0.25">
      <c r="A154" s="47" t="s">
        <v>17</v>
      </c>
      <c r="B154" s="179" t="s">
        <v>207</v>
      </c>
      <c r="C154" s="93" t="s">
        <v>206</v>
      </c>
      <c r="D154" s="50"/>
      <c r="E154" s="51"/>
      <c r="F154" s="52"/>
      <c r="G154" s="53">
        <f>E154*F154</f>
        <v>0</v>
      </c>
      <c r="H154" s="51"/>
      <c r="I154" s="52"/>
      <c r="J154" s="53">
        <f>H154*I154</f>
        <v>0</v>
      </c>
      <c r="K154" s="51"/>
      <c r="L154" s="52"/>
      <c r="M154" s="53">
        <f>K154*L154</f>
        <v>0</v>
      </c>
      <c r="N154" s="51"/>
      <c r="O154" s="52"/>
      <c r="P154" s="53">
        <f>N154*O154</f>
        <v>0</v>
      </c>
      <c r="Q154" s="51"/>
      <c r="R154" s="52"/>
      <c r="S154" s="53">
        <f>Q154*R154</f>
        <v>0</v>
      </c>
      <c r="T154" s="51"/>
      <c r="U154" s="52"/>
      <c r="V154" s="53">
        <f>T154*U154</f>
        <v>0</v>
      </c>
      <c r="W154" s="54">
        <f t="shared" si="26"/>
        <v>0</v>
      </c>
      <c r="X154" s="250">
        <f t="shared" si="27"/>
        <v>0</v>
      </c>
      <c r="Y154" s="250">
        <f t="shared" si="25"/>
        <v>0</v>
      </c>
      <c r="Z154" s="258">
        <v>0</v>
      </c>
      <c r="AA154" s="231"/>
      <c r="AB154" s="56"/>
      <c r="AC154" s="56"/>
      <c r="AD154" s="56"/>
      <c r="AE154" s="56"/>
      <c r="AF154" s="56"/>
      <c r="AG154" s="56"/>
    </row>
    <row r="155" spans="1:33" ht="30" customHeight="1" thickBot="1" x14ac:dyDescent="0.3">
      <c r="A155" s="57" t="s">
        <v>17</v>
      </c>
      <c r="B155" s="203" t="s">
        <v>208</v>
      </c>
      <c r="C155" s="85" t="s">
        <v>206</v>
      </c>
      <c r="D155" s="59"/>
      <c r="E155" s="60"/>
      <c r="F155" s="61"/>
      <c r="G155" s="62">
        <f>E155*F155</f>
        <v>0</v>
      </c>
      <c r="H155" s="60"/>
      <c r="I155" s="61"/>
      <c r="J155" s="62">
        <f>H155*I155</f>
        <v>0</v>
      </c>
      <c r="K155" s="60"/>
      <c r="L155" s="61"/>
      <c r="M155" s="62">
        <f>K155*L155</f>
        <v>0</v>
      </c>
      <c r="N155" s="60"/>
      <c r="O155" s="61"/>
      <c r="P155" s="62">
        <f>N155*O155</f>
        <v>0</v>
      </c>
      <c r="Q155" s="60"/>
      <c r="R155" s="61"/>
      <c r="S155" s="62">
        <f>Q155*R155</f>
        <v>0</v>
      </c>
      <c r="T155" s="60"/>
      <c r="U155" s="61"/>
      <c r="V155" s="62">
        <f>T155*U155</f>
        <v>0</v>
      </c>
      <c r="W155" s="63">
        <f t="shared" si="26"/>
        <v>0</v>
      </c>
      <c r="X155" s="250">
        <f t="shared" si="27"/>
        <v>0</v>
      </c>
      <c r="Y155" s="250">
        <f t="shared" si="25"/>
        <v>0</v>
      </c>
      <c r="Z155" s="258">
        <v>0</v>
      </c>
      <c r="AA155" s="232"/>
      <c r="AB155" s="56"/>
      <c r="AC155" s="56"/>
      <c r="AD155" s="56"/>
      <c r="AE155" s="56"/>
      <c r="AF155" s="56"/>
      <c r="AG155" s="56"/>
    </row>
    <row r="156" spans="1:33" ht="30" customHeight="1" x14ac:dyDescent="0.25">
      <c r="A156" s="177" t="s">
        <v>15</v>
      </c>
      <c r="B156" s="215" t="s">
        <v>209</v>
      </c>
      <c r="C156" s="211" t="s">
        <v>186</v>
      </c>
      <c r="D156" s="65"/>
      <c r="E156" s="66">
        <f>SUM(E157:E169)</f>
        <v>2</v>
      </c>
      <c r="F156" s="67"/>
      <c r="G156" s="68">
        <f>SUM(G157:G170)</f>
        <v>15000</v>
      </c>
      <c r="H156" s="66">
        <f>SUM(H157:H169)</f>
        <v>1</v>
      </c>
      <c r="I156" s="67"/>
      <c r="J156" s="68">
        <f>SUM(J157:J170)</f>
        <v>21000</v>
      </c>
      <c r="K156" s="66">
        <f>SUM(K157:K169)</f>
        <v>0</v>
      </c>
      <c r="L156" s="67"/>
      <c r="M156" s="68">
        <f>SUM(M157:M170)</f>
        <v>0</v>
      </c>
      <c r="N156" s="66">
        <f>SUM(N157:N169)</f>
        <v>0</v>
      </c>
      <c r="O156" s="67"/>
      <c r="P156" s="68">
        <f>SUM(P157:P170)</f>
        <v>0</v>
      </c>
      <c r="Q156" s="66">
        <f>SUM(Q157:Q169)</f>
        <v>0</v>
      </c>
      <c r="R156" s="67"/>
      <c r="S156" s="68">
        <f>SUM(S157:S170)</f>
        <v>0</v>
      </c>
      <c r="T156" s="66">
        <f>SUM(T157:T169)</f>
        <v>0</v>
      </c>
      <c r="U156" s="67"/>
      <c r="V156" s="68">
        <f>SUM(V157:V170)</f>
        <v>0</v>
      </c>
      <c r="W156" s="68">
        <f>SUM(W157:W170)</f>
        <v>15000</v>
      </c>
      <c r="X156" s="68">
        <f>SUM(X157:X170)</f>
        <v>21000</v>
      </c>
      <c r="Y156" s="68">
        <f t="shared" si="25"/>
        <v>-6000</v>
      </c>
      <c r="Z156" s="68">
        <f>Y156/W156</f>
        <v>-0.4</v>
      </c>
      <c r="AA156" s="233"/>
      <c r="AB156" s="46"/>
      <c r="AC156" s="46"/>
      <c r="AD156" s="46"/>
      <c r="AE156" s="46"/>
      <c r="AF156" s="46"/>
      <c r="AG156" s="46"/>
    </row>
    <row r="157" spans="1:33" ht="30" customHeight="1" x14ac:dyDescent="0.25">
      <c r="A157" s="47" t="s">
        <v>17</v>
      </c>
      <c r="B157" s="179" t="s">
        <v>292</v>
      </c>
      <c r="C157" s="173" t="s">
        <v>231</v>
      </c>
      <c r="D157" s="50"/>
      <c r="E157" s="51"/>
      <c r="F157" s="52"/>
      <c r="G157" s="53">
        <f t="shared" ref="G157:G165" si="29">E157*F157</f>
        <v>0</v>
      </c>
      <c r="H157" s="51"/>
      <c r="I157" s="52"/>
      <c r="J157" s="53">
        <f t="shared" ref="J157:J165" si="30">H157*I157</f>
        <v>0</v>
      </c>
      <c r="K157" s="51"/>
      <c r="L157" s="52"/>
      <c r="M157" s="53">
        <f t="shared" ref="M157:M169" si="31">K157*L157</f>
        <v>0</v>
      </c>
      <c r="N157" s="51"/>
      <c r="O157" s="52"/>
      <c r="P157" s="53">
        <f t="shared" ref="P157:P169" si="32">N157*O157</f>
        <v>0</v>
      </c>
      <c r="Q157" s="51"/>
      <c r="R157" s="52"/>
      <c r="S157" s="53">
        <f t="shared" ref="S157:S170" si="33">Q157*R157</f>
        <v>0</v>
      </c>
      <c r="T157" s="51"/>
      <c r="U157" s="52"/>
      <c r="V157" s="53">
        <f t="shared" ref="V157:V170" si="34">T157*U157</f>
        <v>0</v>
      </c>
      <c r="W157" s="54">
        <f t="shared" si="26"/>
        <v>0</v>
      </c>
      <c r="X157" s="250">
        <f t="shared" si="27"/>
        <v>0</v>
      </c>
      <c r="Y157" s="250">
        <f t="shared" si="25"/>
        <v>0</v>
      </c>
      <c r="Z157" s="258">
        <v>0</v>
      </c>
      <c r="AA157" s="231"/>
      <c r="AB157" s="56"/>
      <c r="AC157" s="56"/>
      <c r="AD157" s="56"/>
      <c r="AE157" s="56"/>
      <c r="AF157" s="56"/>
      <c r="AG157" s="56"/>
    </row>
    <row r="158" spans="1:33" ht="30" customHeight="1" x14ac:dyDescent="0.25">
      <c r="A158" s="47" t="s">
        <v>17</v>
      </c>
      <c r="B158" s="179" t="s">
        <v>210</v>
      </c>
      <c r="C158" s="93" t="s">
        <v>212</v>
      </c>
      <c r="D158" s="50"/>
      <c r="E158" s="51"/>
      <c r="F158" s="52"/>
      <c r="G158" s="53">
        <f t="shared" si="29"/>
        <v>0</v>
      </c>
      <c r="H158" s="51"/>
      <c r="I158" s="52"/>
      <c r="J158" s="53">
        <f t="shared" si="30"/>
        <v>0</v>
      </c>
      <c r="K158" s="51"/>
      <c r="L158" s="52"/>
      <c r="M158" s="53">
        <f t="shared" si="31"/>
        <v>0</v>
      </c>
      <c r="N158" s="51"/>
      <c r="O158" s="52"/>
      <c r="P158" s="53">
        <f t="shared" si="32"/>
        <v>0</v>
      </c>
      <c r="Q158" s="51"/>
      <c r="R158" s="52"/>
      <c r="S158" s="53">
        <f t="shared" si="33"/>
        <v>0</v>
      </c>
      <c r="T158" s="51"/>
      <c r="U158" s="52"/>
      <c r="V158" s="53">
        <f t="shared" si="34"/>
        <v>0</v>
      </c>
      <c r="W158" s="63">
        <f t="shared" si="26"/>
        <v>0</v>
      </c>
      <c r="X158" s="250">
        <f t="shared" si="27"/>
        <v>0</v>
      </c>
      <c r="Y158" s="250">
        <f t="shared" si="25"/>
        <v>0</v>
      </c>
      <c r="Z158" s="258">
        <v>0</v>
      </c>
      <c r="AA158" s="231"/>
      <c r="AB158" s="56"/>
      <c r="AC158" s="56"/>
      <c r="AD158" s="56"/>
      <c r="AE158" s="56"/>
      <c r="AF158" s="56"/>
      <c r="AG158" s="56"/>
    </row>
    <row r="159" spans="1:33" ht="30" customHeight="1" x14ac:dyDescent="0.25">
      <c r="A159" s="47" t="s">
        <v>17</v>
      </c>
      <c r="B159" s="179" t="s">
        <v>211</v>
      </c>
      <c r="C159" s="93" t="s">
        <v>214</v>
      </c>
      <c r="D159" s="50"/>
      <c r="E159" s="51">
        <v>1</v>
      </c>
      <c r="F159" s="52">
        <v>1000</v>
      </c>
      <c r="G159" s="53">
        <f t="shared" si="29"/>
        <v>1000</v>
      </c>
      <c r="H159" s="51"/>
      <c r="I159" s="52"/>
      <c r="J159" s="53">
        <f t="shared" si="30"/>
        <v>0</v>
      </c>
      <c r="K159" s="51"/>
      <c r="L159" s="52"/>
      <c r="M159" s="53">
        <f t="shared" si="31"/>
        <v>0</v>
      </c>
      <c r="N159" s="51"/>
      <c r="O159" s="52"/>
      <c r="P159" s="53">
        <f t="shared" si="32"/>
        <v>0</v>
      </c>
      <c r="Q159" s="51"/>
      <c r="R159" s="52"/>
      <c r="S159" s="53">
        <f t="shared" si="33"/>
        <v>0</v>
      </c>
      <c r="T159" s="51"/>
      <c r="U159" s="52"/>
      <c r="V159" s="53">
        <f t="shared" si="34"/>
        <v>0</v>
      </c>
      <c r="W159" s="63">
        <f t="shared" si="26"/>
        <v>1000</v>
      </c>
      <c r="X159" s="250">
        <f t="shared" si="27"/>
        <v>0</v>
      </c>
      <c r="Y159" s="250">
        <f t="shared" si="25"/>
        <v>1000</v>
      </c>
      <c r="Z159" s="258">
        <f t="shared" si="28"/>
        <v>1</v>
      </c>
      <c r="AA159" s="231"/>
      <c r="AB159" s="56"/>
      <c r="AC159" s="56"/>
      <c r="AD159" s="56"/>
      <c r="AE159" s="56"/>
      <c r="AF159" s="56"/>
      <c r="AG159" s="56"/>
    </row>
    <row r="160" spans="1:33" ht="30" customHeight="1" x14ac:dyDescent="0.25">
      <c r="A160" s="47" t="s">
        <v>17</v>
      </c>
      <c r="B160" s="179" t="s">
        <v>213</v>
      </c>
      <c r="C160" s="93" t="s">
        <v>216</v>
      </c>
      <c r="D160" s="50"/>
      <c r="E160" s="51"/>
      <c r="F160" s="52"/>
      <c r="G160" s="53">
        <f t="shared" si="29"/>
        <v>0</v>
      </c>
      <c r="H160" s="51"/>
      <c r="I160" s="52"/>
      <c r="J160" s="53">
        <f t="shared" si="30"/>
        <v>0</v>
      </c>
      <c r="K160" s="51"/>
      <c r="L160" s="52"/>
      <c r="M160" s="53">
        <f t="shared" si="31"/>
        <v>0</v>
      </c>
      <c r="N160" s="51"/>
      <c r="O160" s="52"/>
      <c r="P160" s="53">
        <f t="shared" si="32"/>
        <v>0</v>
      </c>
      <c r="Q160" s="51"/>
      <c r="R160" s="52"/>
      <c r="S160" s="53">
        <f t="shared" si="33"/>
        <v>0</v>
      </c>
      <c r="T160" s="51"/>
      <c r="U160" s="52"/>
      <c r="V160" s="53">
        <f t="shared" si="34"/>
        <v>0</v>
      </c>
      <c r="W160" s="63">
        <f t="shared" si="26"/>
        <v>0</v>
      </c>
      <c r="X160" s="250">
        <f t="shared" si="27"/>
        <v>0</v>
      </c>
      <c r="Y160" s="250">
        <f t="shared" si="25"/>
        <v>0</v>
      </c>
      <c r="Z160" s="258">
        <v>0</v>
      </c>
      <c r="AA160" s="231"/>
      <c r="AB160" s="56"/>
      <c r="AC160" s="56"/>
      <c r="AD160" s="56"/>
      <c r="AE160" s="56"/>
      <c r="AF160" s="56"/>
      <c r="AG160" s="56"/>
    </row>
    <row r="161" spans="1:33" s="302" customFormat="1" ht="184.8" x14ac:dyDescent="0.25">
      <c r="A161" s="47" t="s">
        <v>17</v>
      </c>
      <c r="B161" s="179" t="s">
        <v>215</v>
      </c>
      <c r="C161" s="85" t="s">
        <v>313</v>
      </c>
      <c r="D161" s="59" t="s">
        <v>80</v>
      </c>
      <c r="E161" s="60">
        <v>1</v>
      </c>
      <c r="F161" s="61">
        <v>14000</v>
      </c>
      <c r="G161" s="53">
        <f>E161*F161</f>
        <v>14000</v>
      </c>
      <c r="H161" s="381">
        <v>1</v>
      </c>
      <c r="I161" s="382">
        <v>21000</v>
      </c>
      <c r="J161" s="383">
        <f>H161*I161</f>
        <v>21000</v>
      </c>
      <c r="K161" s="51"/>
      <c r="L161" s="52"/>
      <c r="M161" s="53">
        <f t="shared" si="31"/>
        <v>0</v>
      </c>
      <c r="N161" s="51"/>
      <c r="O161" s="52"/>
      <c r="P161" s="53">
        <f t="shared" si="32"/>
        <v>0</v>
      </c>
      <c r="Q161" s="51"/>
      <c r="R161" s="52"/>
      <c r="S161" s="53">
        <f t="shared" si="33"/>
        <v>0</v>
      </c>
      <c r="T161" s="51"/>
      <c r="U161" s="52"/>
      <c r="V161" s="53">
        <f t="shared" si="34"/>
        <v>0</v>
      </c>
      <c r="W161" s="63">
        <f t="shared" si="26"/>
        <v>14000</v>
      </c>
      <c r="X161" s="250">
        <f t="shared" si="27"/>
        <v>21000</v>
      </c>
      <c r="Y161" s="250">
        <f t="shared" si="25"/>
        <v>-7000</v>
      </c>
      <c r="Z161" s="258">
        <f t="shared" si="28"/>
        <v>-0.5</v>
      </c>
      <c r="AA161" s="410" t="s">
        <v>323</v>
      </c>
      <c r="AB161" s="55"/>
      <c r="AC161" s="56"/>
      <c r="AD161" s="56"/>
      <c r="AE161" s="56"/>
      <c r="AF161" s="56"/>
      <c r="AG161" s="56"/>
    </row>
    <row r="162" spans="1:33" s="302" customFormat="1" ht="30" customHeight="1" x14ac:dyDescent="0.25">
      <c r="A162" s="47" t="s">
        <v>17</v>
      </c>
      <c r="B162" s="179" t="s">
        <v>218</v>
      </c>
      <c r="C162" s="171" t="s">
        <v>230</v>
      </c>
      <c r="D162" s="50"/>
      <c r="E162" s="51"/>
      <c r="F162" s="52"/>
      <c r="G162" s="53">
        <f>E162*F162</f>
        <v>0</v>
      </c>
      <c r="H162" s="51"/>
      <c r="I162" s="52"/>
      <c r="J162" s="53">
        <f>H162*I162</f>
        <v>0</v>
      </c>
      <c r="K162" s="51"/>
      <c r="L162" s="52"/>
      <c r="M162" s="53">
        <f>K162*L162</f>
        <v>0</v>
      </c>
      <c r="N162" s="51"/>
      <c r="O162" s="52"/>
      <c r="P162" s="53">
        <f>N162*O162</f>
        <v>0</v>
      </c>
      <c r="Q162" s="51"/>
      <c r="R162" s="52"/>
      <c r="S162" s="53">
        <f>Q162*R162</f>
        <v>0</v>
      </c>
      <c r="T162" s="51"/>
      <c r="U162" s="52"/>
      <c r="V162" s="53">
        <f>T162*U162</f>
        <v>0</v>
      </c>
      <c r="W162" s="63">
        <f>G162+M162+S162</f>
        <v>0</v>
      </c>
      <c r="X162" s="250">
        <f>J162+P162+V162</f>
        <v>0</v>
      </c>
      <c r="Y162" s="250">
        <f>W162-X162</f>
        <v>0</v>
      </c>
      <c r="Z162" s="258">
        <v>0</v>
      </c>
      <c r="AA162" s="231"/>
      <c r="AB162" s="56"/>
      <c r="AC162" s="56"/>
      <c r="AD162" s="56"/>
      <c r="AE162" s="56"/>
      <c r="AF162" s="56"/>
      <c r="AG162" s="56"/>
    </row>
    <row r="163" spans="1:33" s="302" customFormat="1" ht="30" customHeight="1" x14ac:dyDescent="0.25">
      <c r="A163" s="57" t="s">
        <v>17</v>
      </c>
      <c r="B163" s="203" t="s">
        <v>219</v>
      </c>
      <c r="C163" s="171" t="s">
        <v>230</v>
      </c>
      <c r="D163" s="59"/>
      <c r="E163" s="60"/>
      <c r="F163" s="61"/>
      <c r="G163" s="62">
        <f>E163*F163</f>
        <v>0</v>
      </c>
      <c r="H163" s="60"/>
      <c r="I163" s="61"/>
      <c r="J163" s="62">
        <f>H163*I163</f>
        <v>0</v>
      </c>
      <c r="K163" s="60"/>
      <c r="L163" s="61"/>
      <c r="M163" s="62">
        <f>K163*L163</f>
        <v>0</v>
      </c>
      <c r="N163" s="60"/>
      <c r="O163" s="61"/>
      <c r="P163" s="62">
        <f>N163*O163</f>
        <v>0</v>
      </c>
      <c r="Q163" s="60"/>
      <c r="R163" s="61"/>
      <c r="S163" s="62">
        <f>Q163*R163</f>
        <v>0</v>
      </c>
      <c r="T163" s="60"/>
      <c r="U163" s="61"/>
      <c r="V163" s="62">
        <f>T163*U163</f>
        <v>0</v>
      </c>
      <c r="W163" s="63">
        <f>G163+M163+S163</f>
        <v>0</v>
      </c>
      <c r="X163" s="250">
        <f>J163+P163+V163</f>
        <v>0</v>
      </c>
      <c r="Y163" s="250">
        <f>W163-X163</f>
        <v>0</v>
      </c>
      <c r="Z163" s="258">
        <v>0</v>
      </c>
      <c r="AA163" s="232"/>
      <c r="AB163" s="56"/>
      <c r="AC163" s="56"/>
      <c r="AD163" s="56"/>
      <c r="AE163" s="56"/>
      <c r="AF163" s="56"/>
      <c r="AG163" s="56"/>
    </row>
    <row r="164" spans="1:33" s="302" customFormat="1" ht="30" customHeight="1" x14ac:dyDescent="0.25">
      <c r="A164" s="47" t="s">
        <v>17</v>
      </c>
      <c r="B164" s="179" t="s">
        <v>217</v>
      </c>
      <c r="C164" s="171" t="s">
        <v>230</v>
      </c>
      <c r="D164" s="50"/>
      <c r="E164" s="51"/>
      <c r="F164" s="52"/>
      <c r="G164" s="53">
        <f t="shared" si="29"/>
        <v>0</v>
      </c>
      <c r="H164" s="51"/>
      <c r="I164" s="52"/>
      <c r="J164" s="53">
        <f t="shared" si="30"/>
        <v>0</v>
      </c>
      <c r="K164" s="51"/>
      <c r="L164" s="52"/>
      <c r="M164" s="53">
        <f>K164*L164</f>
        <v>0</v>
      </c>
      <c r="N164" s="51"/>
      <c r="O164" s="52"/>
      <c r="P164" s="53">
        <f>N164*O164</f>
        <v>0</v>
      </c>
      <c r="Q164" s="51"/>
      <c r="R164" s="52"/>
      <c r="S164" s="53">
        <f>Q164*R164</f>
        <v>0</v>
      </c>
      <c r="T164" s="51"/>
      <c r="U164" s="52"/>
      <c r="V164" s="53">
        <f>T164*U164</f>
        <v>0</v>
      </c>
      <c r="W164" s="63">
        <f>G164+M164+S164</f>
        <v>0</v>
      </c>
      <c r="X164" s="250">
        <f>J164+P164+V164</f>
        <v>0</v>
      </c>
      <c r="Y164" s="250">
        <f>W164-X164</f>
        <v>0</v>
      </c>
      <c r="Z164" s="258">
        <v>0</v>
      </c>
      <c r="AA164" s="231"/>
      <c r="AB164" s="55"/>
      <c r="AC164" s="56"/>
      <c r="AD164" s="56"/>
      <c r="AE164" s="56"/>
      <c r="AF164" s="56"/>
      <c r="AG164" s="56"/>
    </row>
    <row r="165" spans="1:33" s="302" customFormat="1" ht="30" customHeight="1" x14ac:dyDescent="0.25">
      <c r="A165" s="47" t="s">
        <v>17</v>
      </c>
      <c r="B165" s="179" t="s">
        <v>218</v>
      </c>
      <c r="C165" s="171" t="s">
        <v>230</v>
      </c>
      <c r="D165" s="50"/>
      <c r="E165" s="51"/>
      <c r="F165" s="52"/>
      <c r="G165" s="53">
        <f t="shared" si="29"/>
        <v>0</v>
      </c>
      <c r="H165" s="51"/>
      <c r="I165" s="52"/>
      <c r="J165" s="53">
        <f t="shared" si="30"/>
        <v>0</v>
      </c>
      <c r="K165" s="51"/>
      <c r="L165" s="52"/>
      <c r="M165" s="53">
        <f>K165*L165</f>
        <v>0</v>
      </c>
      <c r="N165" s="51"/>
      <c r="O165" s="52"/>
      <c r="P165" s="53">
        <f>N165*O165</f>
        <v>0</v>
      </c>
      <c r="Q165" s="51"/>
      <c r="R165" s="52"/>
      <c r="S165" s="53">
        <f>Q165*R165</f>
        <v>0</v>
      </c>
      <c r="T165" s="51"/>
      <c r="U165" s="52"/>
      <c r="V165" s="53">
        <f>T165*U165</f>
        <v>0</v>
      </c>
      <c r="W165" s="63">
        <f>G165+M165+S165</f>
        <v>0</v>
      </c>
      <c r="X165" s="250">
        <f>J165+P165+V165</f>
        <v>0</v>
      </c>
      <c r="Y165" s="250">
        <f>W165-X165</f>
        <v>0</v>
      </c>
      <c r="Z165" s="258">
        <v>0</v>
      </c>
      <c r="AA165" s="231"/>
      <c r="AB165" s="56"/>
      <c r="AC165" s="56"/>
      <c r="AD165" s="56"/>
      <c r="AE165" s="56"/>
      <c r="AF165" s="56"/>
      <c r="AG165" s="56"/>
    </row>
    <row r="166" spans="1:33" s="302" customFormat="1" ht="30" customHeight="1" x14ac:dyDescent="0.25">
      <c r="A166" s="57" t="s">
        <v>17</v>
      </c>
      <c r="B166" s="203" t="s">
        <v>219</v>
      </c>
      <c r="C166" s="171" t="s">
        <v>230</v>
      </c>
      <c r="D166" s="59"/>
      <c r="E166" s="60"/>
      <c r="F166" s="61"/>
      <c r="G166" s="62">
        <f>E166*F166</f>
        <v>0</v>
      </c>
      <c r="H166" s="60"/>
      <c r="I166" s="61"/>
      <c r="J166" s="62">
        <f>H166*I166</f>
        <v>0</v>
      </c>
      <c r="K166" s="60"/>
      <c r="L166" s="61"/>
      <c r="M166" s="62">
        <f>K166*L166</f>
        <v>0</v>
      </c>
      <c r="N166" s="60"/>
      <c r="O166" s="61"/>
      <c r="P166" s="62">
        <f>N166*O166</f>
        <v>0</v>
      </c>
      <c r="Q166" s="60"/>
      <c r="R166" s="61"/>
      <c r="S166" s="62">
        <f>Q166*R166</f>
        <v>0</v>
      </c>
      <c r="T166" s="60"/>
      <c r="U166" s="61"/>
      <c r="V166" s="62">
        <f>T166*U166</f>
        <v>0</v>
      </c>
      <c r="W166" s="63">
        <f>G166+M166+S166</f>
        <v>0</v>
      </c>
      <c r="X166" s="250">
        <f>J166+P166+V166</f>
        <v>0</v>
      </c>
      <c r="Y166" s="250">
        <f>W166-X166</f>
        <v>0</v>
      </c>
      <c r="Z166" s="258">
        <v>0</v>
      </c>
      <c r="AA166" s="232"/>
      <c r="AB166" s="56"/>
      <c r="AC166" s="56"/>
      <c r="AD166" s="56"/>
      <c r="AE166" s="56"/>
      <c r="AF166" s="56"/>
      <c r="AG166" s="56"/>
    </row>
    <row r="167" spans="1:33" ht="30" customHeight="1" x14ac:dyDescent="0.25">
      <c r="A167" s="47" t="s">
        <v>17</v>
      </c>
      <c r="B167" s="179" t="s">
        <v>217</v>
      </c>
      <c r="C167" s="171" t="s">
        <v>230</v>
      </c>
      <c r="D167" s="50"/>
      <c r="E167" s="51"/>
      <c r="F167" s="52"/>
      <c r="G167" s="53">
        <f>E167*F167</f>
        <v>0</v>
      </c>
      <c r="H167" s="51"/>
      <c r="I167" s="52"/>
      <c r="J167" s="53">
        <f>H167*I167</f>
        <v>0</v>
      </c>
      <c r="K167" s="51"/>
      <c r="L167" s="52"/>
      <c r="M167" s="53">
        <f t="shared" si="31"/>
        <v>0</v>
      </c>
      <c r="N167" s="51"/>
      <c r="O167" s="52"/>
      <c r="P167" s="53">
        <f t="shared" si="32"/>
        <v>0</v>
      </c>
      <c r="Q167" s="51"/>
      <c r="R167" s="52"/>
      <c r="S167" s="53">
        <f t="shared" si="33"/>
        <v>0</v>
      </c>
      <c r="T167" s="51"/>
      <c r="U167" s="52"/>
      <c r="V167" s="53">
        <f t="shared" si="34"/>
        <v>0</v>
      </c>
      <c r="W167" s="63">
        <f t="shared" si="26"/>
        <v>0</v>
      </c>
      <c r="X167" s="250">
        <f t="shared" si="27"/>
        <v>0</v>
      </c>
      <c r="Y167" s="250">
        <f t="shared" si="25"/>
        <v>0</v>
      </c>
      <c r="Z167" s="258">
        <v>0</v>
      </c>
      <c r="AA167" s="231"/>
      <c r="AB167" s="55"/>
      <c r="AC167" s="56"/>
      <c r="AD167" s="56"/>
      <c r="AE167" s="56"/>
      <c r="AF167" s="56"/>
      <c r="AG167" s="56"/>
    </row>
    <row r="168" spans="1:33" ht="30" customHeight="1" x14ac:dyDescent="0.25">
      <c r="A168" s="47" t="s">
        <v>17</v>
      </c>
      <c r="B168" s="179" t="s">
        <v>218</v>
      </c>
      <c r="C168" s="171" t="s">
        <v>230</v>
      </c>
      <c r="D168" s="50"/>
      <c r="E168" s="51"/>
      <c r="F168" s="52"/>
      <c r="G168" s="53">
        <f>E168*F168</f>
        <v>0</v>
      </c>
      <c r="H168" s="51"/>
      <c r="I168" s="52"/>
      <c r="J168" s="53">
        <f>H168*I168</f>
        <v>0</v>
      </c>
      <c r="K168" s="51"/>
      <c r="L168" s="52"/>
      <c r="M168" s="53">
        <f t="shared" si="31"/>
        <v>0</v>
      </c>
      <c r="N168" s="51"/>
      <c r="O168" s="52"/>
      <c r="P168" s="53">
        <f t="shared" si="32"/>
        <v>0</v>
      </c>
      <c r="Q168" s="51"/>
      <c r="R168" s="52"/>
      <c r="S168" s="53">
        <f t="shared" si="33"/>
        <v>0</v>
      </c>
      <c r="T168" s="51"/>
      <c r="U168" s="52"/>
      <c r="V168" s="53">
        <f t="shared" si="34"/>
        <v>0</v>
      </c>
      <c r="W168" s="63">
        <f t="shared" si="26"/>
        <v>0</v>
      </c>
      <c r="X168" s="250">
        <f t="shared" si="27"/>
        <v>0</v>
      </c>
      <c r="Y168" s="250">
        <f t="shared" si="25"/>
        <v>0</v>
      </c>
      <c r="Z168" s="258">
        <v>0</v>
      </c>
      <c r="AA168" s="231"/>
      <c r="AB168" s="56"/>
      <c r="AC168" s="56"/>
      <c r="AD168" s="56"/>
      <c r="AE168" s="56"/>
      <c r="AF168" s="56"/>
      <c r="AG168" s="56"/>
    </row>
    <row r="169" spans="1:33" ht="30" customHeight="1" x14ac:dyDescent="0.25">
      <c r="A169" s="57" t="s">
        <v>17</v>
      </c>
      <c r="B169" s="203" t="s">
        <v>219</v>
      </c>
      <c r="C169" s="171" t="s">
        <v>230</v>
      </c>
      <c r="D169" s="59"/>
      <c r="E169" s="60"/>
      <c r="F169" s="61"/>
      <c r="G169" s="62">
        <f>E169*F169</f>
        <v>0</v>
      </c>
      <c r="H169" s="60"/>
      <c r="I169" s="61"/>
      <c r="J169" s="62">
        <f>H169*I169</f>
        <v>0</v>
      </c>
      <c r="K169" s="60"/>
      <c r="L169" s="61"/>
      <c r="M169" s="62">
        <f t="shared" si="31"/>
        <v>0</v>
      </c>
      <c r="N169" s="60"/>
      <c r="O169" s="61"/>
      <c r="P169" s="62">
        <f t="shared" si="32"/>
        <v>0</v>
      </c>
      <c r="Q169" s="60"/>
      <c r="R169" s="61"/>
      <c r="S169" s="62">
        <f t="shared" si="33"/>
        <v>0</v>
      </c>
      <c r="T169" s="60"/>
      <c r="U169" s="61"/>
      <c r="V169" s="62">
        <f t="shared" si="34"/>
        <v>0</v>
      </c>
      <c r="W169" s="63">
        <f t="shared" si="26"/>
        <v>0</v>
      </c>
      <c r="X169" s="250">
        <f t="shared" si="27"/>
        <v>0</v>
      </c>
      <c r="Y169" s="250">
        <f t="shared" si="25"/>
        <v>0</v>
      </c>
      <c r="Z169" s="258">
        <v>0</v>
      </c>
      <c r="AA169" s="232"/>
      <c r="AB169" s="56"/>
      <c r="AC169" s="56"/>
      <c r="AD169" s="56"/>
      <c r="AE169" s="56"/>
      <c r="AF169" s="56"/>
      <c r="AG169" s="56"/>
    </row>
    <row r="170" spans="1:33" ht="30" customHeight="1" thickBot="1" x14ac:dyDescent="0.3">
      <c r="A170" s="57" t="s">
        <v>17</v>
      </c>
      <c r="B170" s="180" t="s">
        <v>220</v>
      </c>
      <c r="C170" s="94" t="s">
        <v>221</v>
      </c>
      <c r="D170" s="71"/>
      <c r="E170" s="246"/>
      <c r="F170" s="61">
        <v>0.22</v>
      </c>
      <c r="G170" s="62">
        <f>E170*F170</f>
        <v>0</v>
      </c>
      <c r="H170" s="246"/>
      <c r="I170" s="61">
        <v>0.22</v>
      </c>
      <c r="J170" s="62">
        <f>H170*I170</f>
        <v>0</v>
      </c>
      <c r="K170" s="246"/>
      <c r="L170" s="61">
        <v>0.22</v>
      </c>
      <c r="M170" s="62">
        <f>K170*L170</f>
        <v>0</v>
      </c>
      <c r="N170" s="246"/>
      <c r="O170" s="61">
        <v>0.22</v>
      </c>
      <c r="P170" s="62">
        <f>N170*O170</f>
        <v>0</v>
      </c>
      <c r="Q170" s="246"/>
      <c r="R170" s="61">
        <v>0.22</v>
      </c>
      <c r="S170" s="62">
        <f t="shared" si="33"/>
        <v>0</v>
      </c>
      <c r="T170" s="246"/>
      <c r="U170" s="61">
        <v>0.22</v>
      </c>
      <c r="V170" s="62">
        <f t="shared" si="34"/>
        <v>0</v>
      </c>
      <c r="W170" s="63">
        <f t="shared" si="26"/>
        <v>0</v>
      </c>
      <c r="X170" s="250">
        <f t="shared" si="27"/>
        <v>0</v>
      </c>
      <c r="Y170" s="250">
        <f t="shared" si="25"/>
        <v>0</v>
      </c>
      <c r="Z170" s="258">
        <v>0</v>
      </c>
      <c r="AA170" s="228"/>
      <c r="AB170" s="5"/>
      <c r="AC170" s="5"/>
      <c r="AD170" s="5"/>
      <c r="AE170" s="5"/>
      <c r="AF170" s="5"/>
      <c r="AG170" s="5"/>
    </row>
    <row r="171" spans="1:33" ht="30" customHeight="1" thickBot="1" x14ac:dyDescent="0.3">
      <c r="A171" s="145" t="s">
        <v>222</v>
      </c>
      <c r="B171" s="196"/>
      <c r="C171" s="146"/>
      <c r="D171" s="147"/>
      <c r="E171" s="109">
        <f>E156+E152+E147+E142</f>
        <v>3</v>
      </c>
      <c r="F171" s="87"/>
      <c r="G171" s="148">
        <f>G156+G152+G147+G142</f>
        <v>45000</v>
      </c>
      <c r="H171" s="109">
        <f>H156+H152+H147+H142</f>
        <v>2</v>
      </c>
      <c r="I171" s="87"/>
      <c r="J171" s="148">
        <f>J156+J152+J147+J142</f>
        <v>55001.4</v>
      </c>
      <c r="K171" s="109">
        <f>K156+K152+K147+K142</f>
        <v>1</v>
      </c>
      <c r="L171" s="87"/>
      <c r="M171" s="148">
        <f>M156+M152+M147+M142</f>
        <v>15000</v>
      </c>
      <c r="N171" s="109">
        <f>N156+N152+N147+N142</f>
        <v>1</v>
      </c>
      <c r="O171" s="87"/>
      <c r="P171" s="148">
        <f>P156+P152+P147+P142</f>
        <v>15000</v>
      </c>
      <c r="Q171" s="109">
        <f>Q156+Q152+Q147+Q142</f>
        <v>0</v>
      </c>
      <c r="R171" s="87"/>
      <c r="S171" s="148">
        <f>S156+S152+S147+S142</f>
        <v>0</v>
      </c>
      <c r="T171" s="109">
        <f>T156+T152+T147+T142</f>
        <v>0</v>
      </c>
      <c r="U171" s="87"/>
      <c r="V171" s="148">
        <f>V156+V152+V147+V142</f>
        <v>0</v>
      </c>
      <c r="W171" s="149">
        <f>W156+W142+W152+W147</f>
        <v>60000</v>
      </c>
      <c r="X171" s="149">
        <f>X156+X142+X152+X147</f>
        <v>70001.399999999994</v>
      </c>
      <c r="Y171" s="149">
        <f t="shared" si="25"/>
        <v>-10001.399999999994</v>
      </c>
      <c r="Z171" s="149">
        <f>Y171/W171</f>
        <v>-0.16668999999999989</v>
      </c>
      <c r="AA171" s="234"/>
      <c r="AB171" s="5"/>
      <c r="AC171" s="5"/>
      <c r="AD171" s="5"/>
      <c r="AE171" s="5"/>
      <c r="AF171" s="5"/>
      <c r="AG171" s="5"/>
    </row>
    <row r="172" spans="1:33" ht="30" customHeight="1" thickBot="1" x14ac:dyDescent="0.3">
      <c r="A172" s="150" t="s">
        <v>223</v>
      </c>
      <c r="B172" s="151"/>
      <c r="C172" s="152"/>
      <c r="D172" s="153"/>
      <c r="E172" s="154"/>
      <c r="F172" s="155"/>
      <c r="G172" s="156">
        <f>G32+G46+G55+G75+G89+G103+G113+G117+G123+G130+G134+G140+G171</f>
        <v>270000</v>
      </c>
      <c r="H172" s="154"/>
      <c r="I172" s="155"/>
      <c r="J172" s="156">
        <f>J32+J46+J55+J75+J89+J103+J113+J117+J123+J130+J134+J140+J171</f>
        <v>266980.40000000002</v>
      </c>
      <c r="K172" s="154"/>
      <c r="L172" s="155"/>
      <c r="M172" s="156">
        <f>M32+M46+M55+M75+M89+M103+M113+M117+M123+M130+M134+M140+M171</f>
        <v>15000</v>
      </c>
      <c r="N172" s="154"/>
      <c r="O172" s="155"/>
      <c r="P172" s="156">
        <f>P32+P46+P55+P75+P89+P103+P113+P117+P123+P130+P134+P140+P171</f>
        <v>15000</v>
      </c>
      <c r="Q172" s="154"/>
      <c r="R172" s="155"/>
      <c r="S172" s="156">
        <f>S32+S46+S55+S75+S89+S103+S113+S117+S123+S130+S134+S140+S171</f>
        <v>0</v>
      </c>
      <c r="T172" s="154"/>
      <c r="U172" s="155"/>
      <c r="V172" s="156">
        <f>V32+V46+V55+V75+V89+V103+V113+V117+V123+V130+V134+V140+V171</f>
        <v>0</v>
      </c>
      <c r="W172" s="156">
        <f>W32+W46+W55+W75+W89+W103+W113+W117+W123+W130+W134+W140+W171</f>
        <v>285000</v>
      </c>
      <c r="X172" s="156">
        <f>X32+X46+X55+X75+X89+X103+X113+X117+X123+X130+X134+X140+X171</f>
        <v>281980.40000000002</v>
      </c>
      <c r="Y172" s="156">
        <f>Y32+Y46+Y55+Y75+Y89+Y103+Y113+Y117+Y123+Y130+Y134+Y140+Y171</f>
        <v>3019.6000000000058</v>
      </c>
      <c r="Z172" s="257">
        <f>Y172/W172</f>
        <v>1.0595087719298266E-2</v>
      </c>
      <c r="AA172" s="235"/>
      <c r="AB172" s="5"/>
      <c r="AC172" s="5"/>
      <c r="AD172" s="5"/>
      <c r="AE172" s="5"/>
      <c r="AF172" s="5"/>
      <c r="AG172" s="5"/>
    </row>
    <row r="173" spans="1:33" ht="15" customHeight="1" thickBot="1" x14ac:dyDescent="0.3">
      <c r="A173" s="472"/>
      <c r="B173" s="420"/>
      <c r="C173" s="420"/>
      <c r="D173" s="16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8"/>
      <c r="X173" s="18"/>
      <c r="Y173" s="18"/>
      <c r="Z173" s="18"/>
      <c r="AA173" s="221"/>
      <c r="AB173" s="5"/>
      <c r="AC173" s="5"/>
      <c r="AD173" s="5"/>
      <c r="AE173" s="5"/>
      <c r="AF173" s="5"/>
      <c r="AG173" s="5"/>
    </row>
    <row r="174" spans="1:33" ht="30" customHeight="1" thickBot="1" x14ac:dyDescent="0.3">
      <c r="A174" s="473" t="s">
        <v>224</v>
      </c>
      <c r="B174" s="439"/>
      <c r="C174" s="474"/>
      <c r="D174" s="157"/>
      <c r="E174" s="154"/>
      <c r="F174" s="155"/>
      <c r="G174" s="158">
        <f>Фінансування!C27-'Кошторис  витрат'!G172</f>
        <v>0</v>
      </c>
      <c r="H174" s="154"/>
      <c r="I174" s="155"/>
      <c r="J174" s="158">
        <f>Фінансування!C28-'Кошторис  витрат'!J172</f>
        <v>0</v>
      </c>
      <c r="K174" s="154"/>
      <c r="L174" s="155"/>
      <c r="M174" s="158">
        <f>Фінансування!J27-'Кошторис  витрат'!M172</f>
        <v>0</v>
      </c>
      <c r="N174" s="154"/>
      <c r="O174" s="155"/>
      <c r="P174" s="158">
        <v>0</v>
      </c>
      <c r="Q174" s="154"/>
      <c r="R174" s="155"/>
      <c r="S174" s="158">
        <f>Фінансування!L27-'Кошторис  витрат'!S172</f>
        <v>0</v>
      </c>
      <c r="T174" s="154"/>
      <c r="U174" s="155"/>
      <c r="V174" s="158">
        <f>Фінансування!L28-'Кошторис  витрат'!V172</f>
        <v>0</v>
      </c>
      <c r="W174" s="159">
        <f>Фінансування!N27-'Кошторис  витрат'!W172</f>
        <v>0</v>
      </c>
      <c r="X174" s="159">
        <f>Фінансування!N28-'Кошторис  витрат'!X172</f>
        <v>0</v>
      </c>
      <c r="Y174" s="159"/>
      <c r="Z174" s="159"/>
      <c r="AA174" s="236"/>
      <c r="AB174" s="5"/>
      <c r="AC174" s="5"/>
      <c r="AD174" s="5"/>
      <c r="AE174" s="5"/>
      <c r="AF174" s="5"/>
      <c r="AG174" s="5"/>
    </row>
    <row r="175" spans="1:33" ht="15.75" customHeight="1" x14ac:dyDescent="0.25">
      <c r="A175" s="1"/>
      <c r="B175" s="160"/>
      <c r="C175" s="2"/>
      <c r="D175" s="161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13"/>
      <c r="X175" s="13"/>
      <c r="Y175" s="13"/>
      <c r="Z175" s="13"/>
      <c r="AA175" s="220"/>
      <c r="AB175" s="1"/>
      <c r="AC175" s="1"/>
      <c r="AD175" s="1"/>
      <c r="AE175" s="1"/>
      <c r="AF175" s="1"/>
      <c r="AG175" s="1"/>
    </row>
    <row r="176" spans="1:33" s="407" customFormat="1" ht="15.75" customHeight="1" x14ac:dyDescent="0.25">
      <c r="A176" s="1"/>
      <c r="B176" s="160"/>
      <c r="C176" s="2"/>
      <c r="D176" s="161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13"/>
      <c r="X176" s="13"/>
      <c r="Y176" s="13"/>
      <c r="Z176" s="13"/>
      <c r="AA176" s="220"/>
      <c r="AB176" s="1"/>
      <c r="AC176" s="1"/>
      <c r="AD176" s="1"/>
      <c r="AE176" s="1"/>
      <c r="AF176" s="1"/>
      <c r="AG176" s="1"/>
    </row>
    <row r="177" spans="1:33" s="407" customFormat="1" ht="15.75" customHeight="1" x14ac:dyDescent="0.25">
      <c r="A177" s="1"/>
      <c r="B177" s="160"/>
      <c r="C177" s="2"/>
      <c r="D177" s="161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13"/>
      <c r="X177" s="13"/>
      <c r="Y177" s="13"/>
      <c r="Z177" s="13"/>
      <c r="AA177" s="220"/>
      <c r="AB177" s="1"/>
      <c r="AC177" s="1"/>
      <c r="AD177" s="1"/>
      <c r="AE177" s="1"/>
      <c r="AF177" s="1"/>
      <c r="AG177" s="1"/>
    </row>
    <row r="178" spans="1:33" ht="15.75" customHeight="1" x14ac:dyDescent="0.25">
      <c r="A178" s="452" t="s">
        <v>318</v>
      </c>
      <c r="B178" s="453"/>
      <c r="C178" s="453"/>
      <c r="D178" s="161"/>
      <c r="E178" s="162"/>
      <c r="F178" s="162"/>
      <c r="G178" s="6"/>
      <c r="H178" s="454" t="s">
        <v>319</v>
      </c>
      <c r="I178" s="455"/>
      <c r="J178" s="455"/>
      <c r="N178" s="413"/>
      <c r="O178" s="414"/>
      <c r="P178" s="411"/>
      <c r="Q178" s="6"/>
      <c r="R178" s="6"/>
      <c r="S178" s="6"/>
      <c r="T178" s="6"/>
      <c r="U178" s="6"/>
      <c r="V178" s="6"/>
      <c r="W178" s="13"/>
      <c r="X178" s="13"/>
      <c r="Y178" s="13"/>
      <c r="Z178" s="13"/>
      <c r="AA178" s="220"/>
      <c r="AB178" s="1"/>
      <c r="AC178" s="2"/>
      <c r="AD178" s="1"/>
      <c r="AE178" s="1"/>
      <c r="AF178" s="1"/>
      <c r="AG178" s="1"/>
    </row>
    <row r="179" spans="1:33" ht="15.75" customHeight="1" x14ac:dyDescent="0.25">
      <c r="A179" s="7"/>
      <c r="B179" s="163"/>
      <c r="C179" s="8" t="s">
        <v>2</v>
      </c>
      <c r="D179" s="164"/>
      <c r="E179" s="11"/>
      <c r="F179" s="9" t="s">
        <v>3</v>
      </c>
      <c r="G179" s="11"/>
      <c r="H179" s="12"/>
      <c r="I179" s="10" t="s">
        <v>4</v>
      </c>
      <c r="J179" s="11"/>
      <c r="N179" s="415"/>
      <c r="O179" s="416"/>
      <c r="P179" s="412"/>
      <c r="Q179" s="11"/>
      <c r="R179" s="11"/>
      <c r="S179" s="11"/>
      <c r="T179" s="11"/>
      <c r="U179" s="11"/>
      <c r="V179" s="11"/>
      <c r="W179" s="165"/>
      <c r="X179" s="165"/>
      <c r="Y179" s="165"/>
      <c r="Z179" s="165"/>
      <c r="AA179" s="237"/>
      <c r="AB179" s="167"/>
      <c r="AC179" s="166"/>
      <c r="AD179" s="167"/>
      <c r="AE179" s="167"/>
      <c r="AF179" s="167"/>
      <c r="AG179" s="167"/>
    </row>
    <row r="180" spans="1:33" ht="15.75" customHeight="1" x14ac:dyDescent="0.25">
      <c r="A180" s="1"/>
      <c r="B180" s="160"/>
      <c r="C180" s="2"/>
      <c r="D180" s="161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13"/>
      <c r="X180" s="13"/>
      <c r="Y180" s="13"/>
      <c r="Z180" s="13"/>
      <c r="AA180" s="220"/>
      <c r="AB180" s="1"/>
      <c r="AC180" s="1"/>
      <c r="AD180" s="1"/>
      <c r="AE180" s="1"/>
      <c r="AF180" s="1"/>
      <c r="AG180" s="1"/>
    </row>
    <row r="181" spans="1:33" ht="15.75" customHeight="1" x14ac:dyDescent="0.25">
      <c r="A181" s="1"/>
      <c r="B181" s="160"/>
      <c r="C181" s="2"/>
      <c r="D181" s="161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13"/>
      <c r="X181" s="13"/>
      <c r="Y181" s="13"/>
      <c r="Z181" s="13"/>
      <c r="AA181" s="220"/>
      <c r="AB181" s="1"/>
      <c r="AC181" s="1"/>
      <c r="AD181" s="1"/>
      <c r="AE181" s="1"/>
      <c r="AF181" s="1"/>
      <c r="AG181" s="1"/>
    </row>
    <row r="182" spans="1:33" ht="15.75" customHeight="1" x14ac:dyDescent="0.25">
      <c r="A182" s="1"/>
      <c r="B182" s="160"/>
      <c r="C182" s="2"/>
      <c r="D182" s="161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13"/>
      <c r="X182" s="13"/>
      <c r="Y182" s="13"/>
      <c r="Z182" s="13"/>
      <c r="AA182" s="220"/>
      <c r="AB182" s="1"/>
      <c r="AC182" s="1"/>
      <c r="AD182" s="1"/>
      <c r="AE182" s="1"/>
      <c r="AF182" s="1"/>
      <c r="AG182" s="1"/>
    </row>
    <row r="183" spans="1:33" ht="15.75" customHeight="1" x14ac:dyDescent="0.25">
      <c r="A183" s="1"/>
      <c r="B183" s="160"/>
      <c r="C183" s="2"/>
      <c r="D183" s="161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168"/>
      <c r="X183" s="168"/>
      <c r="Y183" s="168"/>
      <c r="Z183" s="168"/>
      <c r="AA183" s="220"/>
      <c r="AB183" s="1"/>
      <c r="AC183" s="1"/>
      <c r="AD183" s="1"/>
      <c r="AE183" s="1"/>
      <c r="AF183" s="1"/>
      <c r="AG183" s="1"/>
    </row>
    <row r="184" spans="1:33" ht="15.75" customHeight="1" x14ac:dyDescent="0.25">
      <c r="A184" s="1"/>
      <c r="B184" s="160"/>
      <c r="C184" s="2"/>
      <c r="D184" s="161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168"/>
      <c r="X184" s="168"/>
      <c r="Y184" s="168"/>
      <c r="Z184" s="168"/>
      <c r="AA184" s="220"/>
      <c r="AB184" s="1"/>
      <c r="AC184" s="1"/>
      <c r="AD184" s="1"/>
      <c r="AE184" s="1"/>
      <c r="AF184" s="1"/>
      <c r="AG184" s="1"/>
    </row>
    <row r="185" spans="1:33" ht="15.75" customHeight="1" x14ac:dyDescent="0.25">
      <c r="A185" s="1"/>
      <c r="B185" s="160"/>
      <c r="C185" s="2"/>
      <c r="D185" s="161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168"/>
      <c r="X185" s="168"/>
      <c r="Y185" s="168"/>
      <c r="Z185" s="168"/>
      <c r="AA185" s="220"/>
      <c r="AB185" s="1"/>
      <c r="AC185" s="1"/>
      <c r="AD185" s="1"/>
      <c r="AE185" s="1"/>
      <c r="AF185" s="1"/>
      <c r="AG185" s="1"/>
    </row>
    <row r="186" spans="1:33" ht="15.75" customHeight="1" x14ac:dyDescent="0.25">
      <c r="A186" s="1"/>
      <c r="B186" s="160"/>
      <c r="C186" s="2"/>
      <c r="D186" s="161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168"/>
      <c r="X186" s="168"/>
      <c r="Y186" s="168"/>
      <c r="Z186" s="168"/>
      <c r="AA186" s="220"/>
      <c r="AB186" s="1"/>
      <c r="AC186" s="1"/>
      <c r="AD186" s="1"/>
      <c r="AE186" s="1"/>
      <c r="AF186" s="1"/>
      <c r="AG186" s="1"/>
    </row>
    <row r="187" spans="1:33" ht="15.75" customHeight="1" x14ac:dyDescent="0.25">
      <c r="A187" s="1"/>
      <c r="B187" s="160"/>
      <c r="C187" s="2"/>
      <c r="D187" s="161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168"/>
      <c r="X187" s="168"/>
      <c r="Y187" s="168"/>
      <c r="Z187" s="168"/>
      <c r="AA187" s="220"/>
      <c r="AB187" s="1"/>
      <c r="AC187" s="1"/>
      <c r="AD187" s="1"/>
      <c r="AE187" s="1"/>
      <c r="AF187" s="1"/>
      <c r="AG187" s="1"/>
    </row>
    <row r="188" spans="1:33" ht="15.75" customHeight="1" x14ac:dyDescent="0.25">
      <c r="A188" s="1"/>
      <c r="B188" s="160"/>
      <c r="C188" s="2"/>
      <c r="D188" s="161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168"/>
      <c r="X188" s="168"/>
      <c r="Y188" s="168"/>
      <c r="Z188" s="168"/>
      <c r="AA188" s="220"/>
      <c r="AB188" s="1"/>
      <c r="AC188" s="1"/>
      <c r="AD188" s="1"/>
      <c r="AE188" s="1"/>
      <c r="AF188" s="1"/>
      <c r="AG188" s="1"/>
    </row>
    <row r="189" spans="1:33" ht="15.75" customHeight="1" x14ac:dyDescent="0.25">
      <c r="A189" s="1"/>
      <c r="B189" s="160"/>
      <c r="C189" s="2"/>
      <c r="D189" s="161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168"/>
      <c r="X189" s="168"/>
      <c r="Y189" s="168"/>
      <c r="Z189" s="168"/>
      <c r="AA189" s="220"/>
      <c r="AB189" s="1"/>
      <c r="AC189" s="1"/>
      <c r="AD189" s="1"/>
      <c r="AE189" s="1"/>
      <c r="AF189" s="1"/>
      <c r="AG189" s="1"/>
    </row>
    <row r="190" spans="1:33" ht="15.75" customHeight="1" x14ac:dyDescent="0.25">
      <c r="A190" s="1"/>
      <c r="B190" s="160"/>
      <c r="C190" s="2"/>
      <c r="D190" s="161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168"/>
      <c r="X190" s="168"/>
      <c r="Y190" s="168"/>
      <c r="Z190" s="168"/>
      <c r="AA190" s="220"/>
      <c r="AB190" s="1"/>
      <c r="AC190" s="1"/>
      <c r="AD190" s="1"/>
      <c r="AE190" s="1"/>
      <c r="AF190" s="1"/>
      <c r="AG190" s="1"/>
    </row>
    <row r="191" spans="1:33" ht="15.75" customHeight="1" x14ac:dyDescent="0.25">
      <c r="A191" s="1"/>
      <c r="B191" s="160"/>
      <c r="C191" s="2"/>
      <c r="D191" s="161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168"/>
      <c r="X191" s="168"/>
      <c r="Y191" s="168"/>
      <c r="Z191" s="168"/>
      <c r="AA191" s="220"/>
      <c r="AB191" s="1"/>
      <c r="AC191" s="1"/>
      <c r="AD191" s="1"/>
      <c r="AE191" s="1"/>
      <c r="AF191" s="1"/>
      <c r="AG191" s="1"/>
    </row>
    <row r="192" spans="1:33" ht="15.75" customHeight="1" x14ac:dyDescent="0.25">
      <c r="A192" s="1"/>
      <c r="B192" s="160"/>
      <c r="C192" s="2"/>
      <c r="D192" s="161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168"/>
      <c r="X192" s="168"/>
      <c r="Y192" s="168"/>
      <c r="Z192" s="168"/>
      <c r="AA192" s="220"/>
      <c r="AB192" s="1"/>
      <c r="AC192" s="1"/>
      <c r="AD192" s="1"/>
      <c r="AE192" s="1"/>
      <c r="AF192" s="1"/>
      <c r="AG192" s="1"/>
    </row>
    <row r="193" spans="1:33" ht="15.75" customHeight="1" x14ac:dyDescent="0.25">
      <c r="A193" s="1"/>
      <c r="B193" s="160"/>
      <c r="C193" s="2"/>
      <c r="D193" s="161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168"/>
      <c r="X193" s="168"/>
      <c r="Y193" s="168"/>
      <c r="Z193" s="168"/>
      <c r="AA193" s="220"/>
      <c r="AB193" s="1"/>
      <c r="AC193" s="1"/>
      <c r="AD193" s="1"/>
      <c r="AE193" s="1"/>
      <c r="AF193" s="1"/>
      <c r="AG193" s="1"/>
    </row>
    <row r="194" spans="1:33" ht="15.75" customHeight="1" x14ac:dyDescent="0.25">
      <c r="A194" s="1"/>
      <c r="B194" s="160"/>
      <c r="C194" s="2"/>
      <c r="D194" s="161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168"/>
      <c r="X194" s="168"/>
      <c r="Y194" s="168"/>
      <c r="Z194" s="168"/>
      <c r="AA194" s="220"/>
      <c r="AB194" s="1"/>
      <c r="AC194" s="1"/>
      <c r="AD194" s="1"/>
      <c r="AE194" s="1"/>
      <c r="AF194" s="1"/>
      <c r="AG194" s="1"/>
    </row>
    <row r="195" spans="1:33" ht="15.75" customHeight="1" x14ac:dyDescent="0.25">
      <c r="A195" s="1"/>
      <c r="B195" s="160"/>
      <c r="C195" s="2"/>
      <c r="D195" s="161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168"/>
      <c r="X195" s="168"/>
      <c r="Y195" s="168"/>
      <c r="Z195" s="168"/>
      <c r="AA195" s="220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160"/>
      <c r="C196" s="2"/>
      <c r="D196" s="161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168"/>
      <c r="X196" s="168"/>
      <c r="Y196" s="168"/>
      <c r="Z196" s="168"/>
      <c r="AA196" s="220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1"/>
      <c r="B197" s="160"/>
      <c r="C197" s="2"/>
      <c r="D197" s="161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168"/>
      <c r="X197" s="168"/>
      <c r="Y197" s="168"/>
      <c r="Z197" s="168"/>
      <c r="AA197" s="220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160"/>
      <c r="C198" s="2"/>
      <c r="D198" s="161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168"/>
      <c r="X198" s="168"/>
      <c r="Y198" s="168"/>
      <c r="Z198" s="168"/>
      <c r="AA198" s="220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160"/>
      <c r="C199" s="2"/>
      <c r="D199" s="161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168"/>
      <c r="X199" s="168"/>
      <c r="Y199" s="168"/>
      <c r="Z199" s="168"/>
      <c r="AA199" s="220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160"/>
      <c r="C200" s="2"/>
      <c r="D200" s="161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168"/>
      <c r="X200" s="168"/>
      <c r="Y200" s="168"/>
      <c r="Z200" s="168"/>
      <c r="AA200" s="220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160"/>
      <c r="C201" s="2"/>
      <c r="D201" s="161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168"/>
      <c r="X201" s="168"/>
      <c r="Y201" s="168"/>
      <c r="Z201" s="168"/>
      <c r="AA201" s="220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160"/>
      <c r="C202" s="2"/>
      <c r="D202" s="161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168"/>
      <c r="X202" s="168"/>
      <c r="Y202" s="168"/>
      <c r="Z202" s="168"/>
      <c r="AA202" s="220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160"/>
      <c r="C203" s="2"/>
      <c r="D203" s="161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168"/>
      <c r="X203" s="168"/>
      <c r="Y203" s="168"/>
      <c r="Z203" s="168"/>
      <c r="AA203" s="220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160"/>
      <c r="C204" s="2"/>
      <c r="D204" s="161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168"/>
      <c r="X204" s="168"/>
      <c r="Y204" s="168"/>
      <c r="Z204" s="168"/>
      <c r="AA204" s="220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160"/>
      <c r="C205" s="2"/>
      <c r="D205" s="161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168"/>
      <c r="X205" s="168"/>
      <c r="Y205" s="168"/>
      <c r="Z205" s="168"/>
      <c r="AA205" s="220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160"/>
      <c r="C206" s="2"/>
      <c r="D206" s="161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168"/>
      <c r="X206" s="168"/>
      <c r="Y206" s="168"/>
      <c r="Z206" s="168"/>
      <c r="AA206" s="220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160"/>
      <c r="C207" s="2"/>
      <c r="D207" s="161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168"/>
      <c r="X207" s="168"/>
      <c r="Y207" s="168"/>
      <c r="Z207" s="168"/>
      <c r="AA207" s="220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160"/>
      <c r="C208" s="2"/>
      <c r="D208" s="161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168"/>
      <c r="X208" s="168"/>
      <c r="Y208" s="168"/>
      <c r="Z208" s="168"/>
      <c r="AA208" s="220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160"/>
      <c r="C209" s="2"/>
      <c r="D209" s="161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168"/>
      <c r="X209" s="168"/>
      <c r="Y209" s="168"/>
      <c r="Z209" s="168"/>
      <c r="AA209" s="220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160"/>
      <c r="C210" s="2"/>
      <c r="D210" s="161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168"/>
      <c r="X210" s="168"/>
      <c r="Y210" s="168"/>
      <c r="Z210" s="168"/>
      <c r="AA210" s="220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160"/>
      <c r="C211" s="2"/>
      <c r="D211" s="161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168"/>
      <c r="X211" s="168"/>
      <c r="Y211" s="168"/>
      <c r="Z211" s="168"/>
      <c r="AA211" s="220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160"/>
      <c r="C212" s="2"/>
      <c r="D212" s="161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168"/>
      <c r="X212" s="168"/>
      <c r="Y212" s="168"/>
      <c r="Z212" s="168"/>
      <c r="AA212" s="220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160"/>
      <c r="C213" s="2"/>
      <c r="D213" s="161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168"/>
      <c r="X213" s="168"/>
      <c r="Y213" s="168"/>
      <c r="Z213" s="168"/>
      <c r="AA213" s="220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160"/>
      <c r="C214" s="2"/>
      <c r="D214" s="161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168"/>
      <c r="X214" s="168"/>
      <c r="Y214" s="168"/>
      <c r="Z214" s="168"/>
      <c r="AA214" s="220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160"/>
      <c r="C215" s="2"/>
      <c r="D215" s="161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168"/>
      <c r="X215" s="168"/>
      <c r="Y215" s="168"/>
      <c r="Z215" s="168"/>
      <c r="AA215" s="220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160"/>
      <c r="C216" s="2"/>
      <c r="D216" s="161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168"/>
      <c r="X216" s="168"/>
      <c r="Y216" s="168"/>
      <c r="Z216" s="168"/>
      <c r="AA216" s="220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160"/>
      <c r="C217" s="2"/>
      <c r="D217" s="161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168"/>
      <c r="X217" s="168"/>
      <c r="Y217" s="168"/>
      <c r="Z217" s="168"/>
      <c r="AA217" s="220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160"/>
      <c r="C218" s="2"/>
      <c r="D218" s="161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168"/>
      <c r="X218" s="168"/>
      <c r="Y218" s="168"/>
      <c r="Z218" s="168"/>
      <c r="AA218" s="220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160"/>
      <c r="C219" s="2"/>
      <c r="D219" s="161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168"/>
      <c r="X219" s="168"/>
      <c r="Y219" s="168"/>
      <c r="Z219" s="168"/>
      <c r="AA219" s="220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160"/>
      <c r="C220" s="2"/>
      <c r="D220" s="161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168"/>
      <c r="X220" s="168"/>
      <c r="Y220" s="168"/>
      <c r="Z220" s="168"/>
      <c r="AA220" s="220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160"/>
      <c r="C221" s="2"/>
      <c r="D221" s="161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168"/>
      <c r="X221" s="168"/>
      <c r="Y221" s="168"/>
      <c r="Z221" s="168"/>
      <c r="AA221" s="220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160"/>
      <c r="C222" s="2"/>
      <c r="D222" s="161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168"/>
      <c r="X222" s="168"/>
      <c r="Y222" s="168"/>
      <c r="Z222" s="168"/>
      <c r="AA222" s="220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160"/>
      <c r="C223" s="2"/>
      <c r="D223" s="161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168"/>
      <c r="X223" s="168"/>
      <c r="Y223" s="168"/>
      <c r="Z223" s="168"/>
      <c r="AA223" s="220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160"/>
      <c r="C224" s="2"/>
      <c r="D224" s="161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168"/>
      <c r="X224" s="168"/>
      <c r="Y224" s="168"/>
      <c r="Z224" s="168"/>
      <c r="AA224" s="220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160"/>
      <c r="C225" s="2"/>
      <c r="D225" s="161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168"/>
      <c r="X225" s="168"/>
      <c r="Y225" s="168"/>
      <c r="Z225" s="168"/>
      <c r="AA225" s="220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160"/>
      <c r="C226" s="2"/>
      <c r="D226" s="161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168"/>
      <c r="X226" s="168"/>
      <c r="Y226" s="168"/>
      <c r="Z226" s="168"/>
      <c r="AA226" s="220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160"/>
      <c r="C227" s="2"/>
      <c r="D227" s="161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168"/>
      <c r="X227" s="168"/>
      <c r="Y227" s="168"/>
      <c r="Z227" s="168"/>
      <c r="AA227" s="220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160"/>
      <c r="C228" s="2"/>
      <c r="D228" s="161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168"/>
      <c r="X228" s="168"/>
      <c r="Y228" s="168"/>
      <c r="Z228" s="168"/>
      <c r="AA228" s="220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160"/>
      <c r="C229" s="2"/>
      <c r="D229" s="161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168"/>
      <c r="X229" s="168"/>
      <c r="Y229" s="168"/>
      <c r="Z229" s="168"/>
      <c r="AA229" s="220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160"/>
      <c r="C230" s="2"/>
      <c r="D230" s="161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168"/>
      <c r="X230" s="168"/>
      <c r="Y230" s="168"/>
      <c r="Z230" s="168"/>
      <c r="AA230" s="220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160"/>
      <c r="C231" s="2"/>
      <c r="D231" s="161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168"/>
      <c r="X231" s="168"/>
      <c r="Y231" s="168"/>
      <c r="Z231" s="168"/>
      <c r="AA231" s="220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160"/>
      <c r="C232" s="2"/>
      <c r="D232" s="161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168"/>
      <c r="X232" s="168"/>
      <c r="Y232" s="168"/>
      <c r="Z232" s="168"/>
      <c r="AA232" s="220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160"/>
      <c r="C233" s="2"/>
      <c r="D233" s="161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168"/>
      <c r="X233" s="168"/>
      <c r="Y233" s="168"/>
      <c r="Z233" s="168"/>
      <c r="AA233" s="220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160"/>
      <c r="C234" s="2"/>
      <c r="D234" s="161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168"/>
      <c r="X234" s="168"/>
      <c r="Y234" s="168"/>
      <c r="Z234" s="168"/>
      <c r="AA234" s="220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160"/>
      <c r="C235" s="2"/>
      <c r="D235" s="161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168"/>
      <c r="X235" s="168"/>
      <c r="Y235" s="168"/>
      <c r="Z235" s="168"/>
      <c r="AA235" s="220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160"/>
      <c r="C236" s="2"/>
      <c r="D236" s="161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168"/>
      <c r="X236" s="168"/>
      <c r="Y236" s="168"/>
      <c r="Z236" s="168"/>
      <c r="AA236" s="220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160"/>
      <c r="C237" s="2"/>
      <c r="D237" s="161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168"/>
      <c r="X237" s="168"/>
      <c r="Y237" s="168"/>
      <c r="Z237" s="168"/>
      <c r="AA237" s="220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160"/>
      <c r="C238" s="2"/>
      <c r="D238" s="161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168"/>
      <c r="X238" s="168"/>
      <c r="Y238" s="168"/>
      <c r="Z238" s="168"/>
      <c r="AA238" s="220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160"/>
      <c r="C239" s="2"/>
      <c r="D239" s="161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168"/>
      <c r="X239" s="168"/>
      <c r="Y239" s="168"/>
      <c r="Z239" s="168"/>
      <c r="AA239" s="220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160"/>
      <c r="C240" s="2"/>
      <c r="D240" s="161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168"/>
      <c r="X240" s="168"/>
      <c r="Y240" s="168"/>
      <c r="Z240" s="168"/>
      <c r="AA240" s="220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160"/>
      <c r="C241" s="2"/>
      <c r="D241" s="161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168"/>
      <c r="X241" s="168"/>
      <c r="Y241" s="168"/>
      <c r="Z241" s="168"/>
      <c r="AA241" s="220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160"/>
      <c r="C242" s="2"/>
      <c r="D242" s="161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168"/>
      <c r="X242" s="168"/>
      <c r="Y242" s="168"/>
      <c r="Z242" s="168"/>
      <c r="AA242" s="220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160"/>
      <c r="C243" s="2"/>
      <c r="D243" s="161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168"/>
      <c r="X243" s="168"/>
      <c r="Y243" s="168"/>
      <c r="Z243" s="168"/>
      <c r="AA243" s="220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160"/>
      <c r="C244" s="2"/>
      <c r="D244" s="161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168"/>
      <c r="X244" s="168"/>
      <c r="Y244" s="168"/>
      <c r="Z244" s="168"/>
      <c r="AA244" s="220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160"/>
      <c r="C245" s="2"/>
      <c r="D245" s="161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168"/>
      <c r="X245" s="168"/>
      <c r="Y245" s="168"/>
      <c r="Z245" s="168"/>
      <c r="AA245" s="220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160"/>
      <c r="C246" s="2"/>
      <c r="D246" s="161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168"/>
      <c r="X246" s="168"/>
      <c r="Y246" s="168"/>
      <c r="Z246" s="168"/>
      <c r="AA246" s="220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160"/>
      <c r="C247" s="2"/>
      <c r="D247" s="161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168"/>
      <c r="X247" s="168"/>
      <c r="Y247" s="168"/>
      <c r="Z247" s="168"/>
      <c r="AA247" s="220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160"/>
      <c r="C248" s="2"/>
      <c r="D248" s="161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168"/>
      <c r="X248" s="168"/>
      <c r="Y248" s="168"/>
      <c r="Z248" s="168"/>
      <c r="AA248" s="220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160"/>
      <c r="C249" s="2"/>
      <c r="D249" s="161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168"/>
      <c r="X249" s="168"/>
      <c r="Y249" s="168"/>
      <c r="Z249" s="168"/>
      <c r="AA249" s="220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160"/>
      <c r="C250" s="2"/>
      <c r="D250" s="161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168"/>
      <c r="X250" s="168"/>
      <c r="Y250" s="168"/>
      <c r="Z250" s="168"/>
      <c r="AA250" s="220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160"/>
      <c r="C251" s="2"/>
      <c r="D251" s="161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168"/>
      <c r="X251" s="168"/>
      <c r="Y251" s="168"/>
      <c r="Z251" s="168"/>
      <c r="AA251" s="220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160"/>
      <c r="C252" s="2"/>
      <c r="D252" s="161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168"/>
      <c r="X252" s="168"/>
      <c r="Y252" s="168"/>
      <c r="Z252" s="168"/>
      <c r="AA252" s="220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160"/>
      <c r="C253" s="2"/>
      <c r="D253" s="161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168"/>
      <c r="X253" s="168"/>
      <c r="Y253" s="168"/>
      <c r="Z253" s="168"/>
      <c r="AA253" s="220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160"/>
      <c r="C254" s="2"/>
      <c r="D254" s="161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168"/>
      <c r="X254" s="168"/>
      <c r="Y254" s="168"/>
      <c r="Z254" s="168"/>
      <c r="AA254" s="220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160"/>
      <c r="C255" s="2"/>
      <c r="D255" s="161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168"/>
      <c r="X255" s="168"/>
      <c r="Y255" s="168"/>
      <c r="Z255" s="168"/>
      <c r="AA255" s="220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160"/>
      <c r="C256" s="2"/>
      <c r="D256" s="161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168"/>
      <c r="X256" s="168"/>
      <c r="Y256" s="168"/>
      <c r="Z256" s="168"/>
      <c r="AA256" s="220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160"/>
      <c r="C257" s="2"/>
      <c r="D257" s="161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168"/>
      <c r="X257" s="168"/>
      <c r="Y257" s="168"/>
      <c r="Z257" s="168"/>
      <c r="AA257" s="220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160"/>
      <c r="C258" s="2"/>
      <c r="D258" s="161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168"/>
      <c r="X258" s="168"/>
      <c r="Y258" s="168"/>
      <c r="Z258" s="168"/>
      <c r="AA258" s="220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160"/>
      <c r="C259" s="2"/>
      <c r="D259" s="161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168"/>
      <c r="X259" s="168"/>
      <c r="Y259" s="168"/>
      <c r="Z259" s="168"/>
      <c r="AA259" s="220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160"/>
      <c r="C260" s="2"/>
      <c r="D260" s="161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168"/>
      <c r="X260" s="168"/>
      <c r="Y260" s="168"/>
      <c r="Z260" s="168"/>
      <c r="AA260" s="220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160"/>
      <c r="C261" s="2"/>
      <c r="D261" s="161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168"/>
      <c r="X261" s="168"/>
      <c r="Y261" s="168"/>
      <c r="Z261" s="168"/>
      <c r="AA261" s="220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160"/>
      <c r="C262" s="2"/>
      <c r="D262" s="161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168"/>
      <c r="X262" s="168"/>
      <c r="Y262" s="168"/>
      <c r="Z262" s="168"/>
      <c r="AA262" s="220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160"/>
      <c r="C263" s="2"/>
      <c r="D263" s="161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168"/>
      <c r="X263" s="168"/>
      <c r="Y263" s="168"/>
      <c r="Z263" s="168"/>
      <c r="AA263" s="220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160"/>
      <c r="C264" s="2"/>
      <c r="D264" s="161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168"/>
      <c r="X264" s="168"/>
      <c r="Y264" s="168"/>
      <c r="Z264" s="168"/>
      <c r="AA264" s="220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160"/>
      <c r="C265" s="2"/>
      <c r="D265" s="161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168"/>
      <c r="X265" s="168"/>
      <c r="Y265" s="168"/>
      <c r="Z265" s="168"/>
      <c r="AA265" s="220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160"/>
      <c r="C266" s="2"/>
      <c r="D266" s="161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168"/>
      <c r="X266" s="168"/>
      <c r="Y266" s="168"/>
      <c r="Z266" s="168"/>
      <c r="AA266" s="220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160"/>
      <c r="C267" s="2"/>
      <c r="D267" s="161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168"/>
      <c r="X267" s="168"/>
      <c r="Y267" s="168"/>
      <c r="Z267" s="168"/>
      <c r="AA267" s="220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160"/>
      <c r="C268" s="2"/>
      <c r="D268" s="161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168"/>
      <c r="X268" s="168"/>
      <c r="Y268" s="168"/>
      <c r="Z268" s="168"/>
      <c r="AA268" s="220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160"/>
      <c r="C269" s="2"/>
      <c r="D269" s="161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168"/>
      <c r="X269" s="168"/>
      <c r="Y269" s="168"/>
      <c r="Z269" s="168"/>
      <c r="AA269" s="220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160"/>
      <c r="C270" s="2"/>
      <c r="D270" s="161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168"/>
      <c r="X270" s="168"/>
      <c r="Y270" s="168"/>
      <c r="Z270" s="168"/>
      <c r="AA270" s="220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160"/>
      <c r="C271" s="2"/>
      <c r="D271" s="161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168"/>
      <c r="X271" s="168"/>
      <c r="Y271" s="168"/>
      <c r="Z271" s="168"/>
      <c r="AA271" s="220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160"/>
      <c r="C272" s="2"/>
      <c r="D272" s="161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168"/>
      <c r="X272" s="168"/>
      <c r="Y272" s="168"/>
      <c r="Z272" s="168"/>
      <c r="AA272" s="220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160"/>
      <c r="C273" s="2"/>
      <c r="D273" s="161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168"/>
      <c r="X273" s="168"/>
      <c r="Y273" s="168"/>
      <c r="Z273" s="168"/>
      <c r="AA273" s="220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160"/>
      <c r="C274" s="2"/>
      <c r="D274" s="161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168"/>
      <c r="X274" s="168"/>
      <c r="Y274" s="168"/>
      <c r="Z274" s="168"/>
      <c r="AA274" s="220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160"/>
      <c r="C275" s="2"/>
      <c r="D275" s="161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168"/>
      <c r="X275" s="168"/>
      <c r="Y275" s="168"/>
      <c r="Z275" s="168"/>
      <c r="AA275" s="220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160"/>
      <c r="C276" s="2"/>
      <c r="D276" s="161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168"/>
      <c r="X276" s="168"/>
      <c r="Y276" s="168"/>
      <c r="Z276" s="168"/>
      <c r="AA276" s="220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160"/>
      <c r="C277" s="2"/>
      <c r="D277" s="161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168"/>
      <c r="X277" s="168"/>
      <c r="Y277" s="168"/>
      <c r="Z277" s="168"/>
      <c r="AA277" s="220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160"/>
      <c r="C278" s="2"/>
      <c r="D278" s="161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168"/>
      <c r="X278" s="168"/>
      <c r="Y278" s="168"/>
      <c r="Z278" s="168"/>
      <c r="AA278" s="220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160"/>
      <c r="C279" s="2"/>
      <c r="D279" s="161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168"/>
      <c r="X279" s="168"/>
      <c r="Y279" s="168"/>
      <c r="Z279" s="168"/>
      <c r="AA279" s="220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160"/>
      <c r="C280" s="2"/>
      <c r="D280" s="161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168"/>
      <c r="X280" s="168"/>
      <c r="Y280" s="168"/>
      <c r="Z280" s="168"/>
      <c r="AA280" s="220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160"/>
      <c r="C281" s="2"/>
      <c r="D281" s="161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168"/>
      <c r="X281" s="168"/>
      <c r="Y281" s="168"/>
      <c r="Z281" s="168"/>
      <c r="AA281" s="220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160"/>
      <c r="C282" s="2"/>
      <c r="D282" s="161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168"/>
      <c r="X282" s="168"/>
      <c r="Y282" s="168"/>
      <c r="Z282" s="168"/>
      <c r="AA282" s="220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160"/>
      <c r="C283" s="2"/>
      <c r="D283" s="161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168"/>
      <c r="X283" s="168"/>
      <c r="Y283" s="168"/>
      <c r="Z283" s="168"/>
      <c r="AA283" s="220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160"/>
      <c r="C284" s="2"/>
      <c r="D284" s="161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168"/>
      <c r="X284" s="168"/>
      <c r="Y284" s="168"/>
      <c r="Z284" s="168"/>
      <c r="AA284" s="220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160"/>
      <c r="C285" s="2"/>
      <c r="D285" s="161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168"/>
      <c r="X285" s="168"/>
      <c r="Y285" s="168"/>
      <c r="Z285" s="168"/>
      <c r="AA285" s="220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160"/>
      <c r="C286" s="2"/>
      <c r="D286" s="161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168"/>
      <c r="X286" s="168"/>
      <c r="Y286" s="168"/>
      <c r="Z286" s="168"/>
      <c r="AA286" s="220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160"/>
      <c r="C287" s="2"/>
      <c r="D287" s="161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168"/>
      <c r="X287" s="168"/>
      <c r="Y287" s="168"/>
      <c r="Z287" s="168"/>
      <c r="AA287" s="220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160"/>
      <c r="C288" s="2"/>
      <c r="D288" s="161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168"/>
      <c r="X288" s="168"/>
      <c r="Y288" s="168"/>
      <c r="Z288" s="168"/>
      <c r="AA288" s="220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160"/>
      <c r="C289" s="2"/>
      <c r="D289" s="161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168"/>
      <c r="X289" s="168"/>
      <c r="Y289" s="168"/>
      <c r="Z289" s="168"/>
      <c r="AA289" s="220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160"/>
      <c r="C290" s="2"/>
      <c r="D290" s="161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168"/>
      <c r="X290" s="168"/>
      <c r="Y290" s="168"/>
      <c r="Z290" s="168"/>
      <c r="AA290" s="220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160"/>
      <c r="C291" s="2"/>
      <c r="D291" s="161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168"/>
      <c r="X291" s="168"/>
      <c r="Y291" s="168"/>
      <c r="Z291" s="168"/>
      <c r="AA291" s="220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160"/>
      <c r="C292" s="2"/>
      <c r="D292" s="161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168"/>
      <c r="X292" s="168"/>
      <c r="Y292" s="168"/>
      <c r="Z292" s="168"/>
      <c r="AA292" s="220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160"/>
      <c r="C293" s="2"/>
      <c r="D293" s="161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168"/>
      <c r="X293" s="168"/>
      <c r="Y293" s="168"/>
      <c r="Z293" s="168"/>
      <c r="AA293" s="220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160"/>
      <c r="C294" s="2"/>
      <c r="D294" s="161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168"/>
      <c r="X294" s="168"/>
      <c r="Y294" s="168"/>
      <c r="Z294" s="168"/>
      <c r="AA294" s="220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160"/>
      <c r="C295" s="2"/>
      <c r="D295" s="161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168"/>
      <c r="X295" s="168"/>
      <c r="Y295" s="168"/>
      <c r="Z295" s="168"/>
      <c r="AA295" s="220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160"/>
      <c r="C296" s="2"/>
      <c r="D296" s="161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168"/>
      <c r="X296" s="168"/>
      <c r="Y296" s="168"/>
      <c r="Z296" s="168"/>
      <c r="AA296" s="220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160"/>
      <c r="C297" s="2"/>
      <c r="D297" s="161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168"/>
      <c r="X297" s="168"/>
      <c r="Y297" s="168"/>
      <c r="Z297" s="168"/>
      <c r="AA297" s="220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160"/>
      <c r="C298" s="2"/>
      <c r="D298" s="161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168"/>
      <c r="X298" s="168"/>
      <c r="Y298" s="168"/>
      <c r="Z298" s="168"/>
      <c r="AA298" s="220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160"/>
      <c r="C299" s="2"/>
      <c r="D299" s="161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168"/>
      <c r="X299" s="168"/>
      <c r="Y299" s="168"/>
      <c r="Z299" s="168"/>
      <c r="AA299" s="220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160"/>
      <c r="C300" s="2"/>
      <c r="D300" s="161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168"/>
      <c r="X300" s="168"/>
      <c r="Y300" s="168"/>
      <c r="Z300" s="168"/>
      <c r="AA300" s="220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160"/>
      <c r="C301" s="2"/>
      <c r="D301" s="161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168"/>
      <c r="X301" s="168"/>
      <c r="Y301" s="168"/>
      <c r="Z301" s="168"/>
      <c r="AA301" s="220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160"/>
      <c r="C302" s="2"/>
      <c r="D302" s="161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168"/>
      <c r="X302" s="168"/>
      <c r="Y302" s="168"/>
      <c r="Z302" s="168"/>
      <c r="AA302" s="220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160"/>
      <c r="C303" s="2"/>
      <c r="D303" s="161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168"/>
      <c r="X303" s="168"/>
      <c r="Y303" s="168"/>
      <c r="Z303" s="168"/>
      <c r="AA303" s="220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160"/>
      <c r="C304" s="2"/>
      <c r="D304" s="161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168"/>
      <c r="X304" s="168"/>
      <c r="Y304" s="168"/>
      <c r="Z304" s="168"/>
      <c r="AA304" s="220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160"/>
      <c r="C305" s="2"/>
      <c r="D305" s="161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168"/>
      <c r="X305" s="168"/>
      <c r="Y305" s="168"/>
      <c r="Z305" s="168"/>
      <c r="AA305" s="220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160"/>
      <c r="C306" s="2"/>
      <c r="D306" s="161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168"/>
      <c r="X306" s="168"/>
      <c r="Y306" s="168"/>
      <c r="Z306" s="168"/>
      <c r="AA306" s="220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160"/>
      <c r="C307" s="2"/>
      <c r="D307" s="161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168"/>
      <c r="X307" s="168"/>
      <c r="Y307" s="168"/>
      <c r="Z307" s="168"/>
      <c r="AA307" s="220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160"/>
      <c r="C308" s="2"/>
      <c r="D308" s="161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168"/>
      <c r="X308" s="168"/>
      <c r="Y308" s="168"/>
      <c r="Z308" s="168"/>
      <c r="AA308" s="220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160"/>
      <c r="C309" s="2"/>
      <c r="D309" s="161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168"/>
      <c r="X309" s="168"/>
      <c r="Y309" s="168"/>
      <c r="Z309" s="168"/>
      <c r="AA309" s="220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160"/>
      <c r="C310" s="2"/>
      <c r="D310" s="161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168"/>
      <c r="X310" s="168"/>
      <c r="Y310" s="168"/>
      <c r="Z310" s="168"/>
      <c r="AA310" s="220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160"/>
      <c r="C311" s="2"/>
      <c r="D311" s="161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168"/>
      <c r="X311" s="168"/>
      <c r="Y311" s="168"/>
      <c r="Z311" s="168"/>
      <c r="AA311" s="220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160"/>
      <c r="C312" s="2"/>
      <c r="D312" s="161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168"/>
      <c r="X312" s="168"/>
      <c r="Y312" s="168"/>
      <c r="Z312" s="168"/>
      <c r="AA312" s="220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160"/>
      <c r="C313" s="2"/>
      <c r="D313" s="161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168"/>
      <c r="X313" s="168"/>
      <c r="Y313" s="168"/>
      <c r="Z313" s="168"/>
      <c r="AA313" s="220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160"/>
      <c r="C314" s="2"/>
      <c r="D314" s="161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168"/>
      <c r="X314" s="168"/>
      <c r="Y314" s="168"/>
      <c r="Z314" s="168"/>
      <c r="AA314" s="220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160"/>
      <c r="C315" s="2"/>
      <c r="D315" s="161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168"/>
      <c r="X315" s="168"/>
      <c r="Y315" s="168"/>
      <c r="Z315" s="168"/>
      <c r="AA315" s="220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160"/>
      <c r="C316" s="2"/>
      <c r="D316" s="161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168"/>
      <c r="X316" s="168"/>
      <c r="Y316" s="168"/>
      <c r="Z316" s="168"/>
      <c r="AA316" s="220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160"/>
      <c r="C317" s="2"/>
      <c r="D317" s="161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168"/>
      <c r="X317" s="168"/>
      <c r="Y317" s="168"/>
      <c r="Z317" s="168"/>
      <c r="AA317" s="220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160"/>
      <c r="C318" s="2"/>
      <c r="D318" s="161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168"/>
      <c r="X318" s="168"/>
      <c r="Y318" s="168"/>
      <c r="Z318" s="168"/>
      <c r="AA318" s="220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160"/>
      <c r="C319" s="2"/>
      <c r="D319" s="161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168"/>
      <c r="X319" s="168"/>
      <c r="Y319" s="168"/>
      <c r="Z319" s="168"/>
      <c r="AA319" s="220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160"/>
      <c r="C320" s="2"/>
      <c r="D320" s="161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168"/>
      <c r="X320" s="168"/>
      <c r="Y320" s="168"/>
      <c r="Z320" s="168"/>
      <c r="AA320" s="220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160"/>
      <c r="C321" s="2"/>
      <c r="D321" s="161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168"/>
      <c r="X321" s="168"/>
      <c r="Y321" s="168"/>
      <c r="Z321" s="168"/>
      <c r="AA321" s="220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160"/>
      <c r="C322" s="2"/>
      <c r="D322" s="161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168"/>
      <c r="X322" s="168"/>
      <c r="Y322" s="168"/>
      <c r="Z322" s="168"/>
      <c r="AA322" s="220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160"/>
      <c r="C323" s="2"/>
      <c r="D323" s="161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168"/>
      <c r="X323" s="168"/>
      <c r="Y323" s="168"/>
      <c r="Z323" s="168"/>
      <c r="AA323" s="220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160"/>
      <c r="C324" s="2"/>
      <c r="D324" s="161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168"/>
      <c r="X324" s="168"/>
      <c r="Y324" s="168"/>
      <c r="Z324" s="168"/>
      <c r="AA324" s="220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160"/>
      <c r="C325" s="2"/>
      <c r="D325" s="161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168"/>
      <c r="X325" s="168"/>
      <c r="Y325" s="168"/>
      <c r="Z325" s="168"/>
      <c r="AA325" s="220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160"/>
      <c r="C326" s="2"/>
      <c r="D326" s="161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168"/>
      <c r="X326" s="168"/>
      <c r="Y326" s="168"/>
      <c r="Z326" s="168"/>
      <c r="AA326" s="220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160"/>
      <c r="C327" s="2"/>
      <c r="D327" s="161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168"/>
      <c r="X327" s="168"/>
      <c r="Y327" s="168"/>
      <c r="Z327" s="168"/>
      <c r="AA327" s="220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160"/>
      <c r="C328" s="2"/>
      <c r="D328" s="161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168"/>
      <c r="X328" s="168"/>
      <c r="Y328" s="168"/>
      <c r="Z328" s="168"/>
      <c r="AA328" s="220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160"/>
      <c r="C329" s="2"/>
      <c r="D329" s="161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168"/>
      <c r="X329" s="168"/>
      <c r="Y329" s="168"/>
      <c r="Z329" s="168"/>
      <c r="AA329" s="220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160"/>
      <c r="C330" s="2"/>
      <c r="D330" s="161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168"/>
      <c r="X330" s="168"/>
      <c r="Y330" s="168"/>
      <c r="Z330" s="168"/>
      <c r="AA330" s="220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160"/>
      <c r="C331" s="2"/>
      <c r="D331" s="161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168"/>
      <c r="X331" s="168"/>
      <c r="Y331" s="168"/>
      <c r="Z331" s="168"/>
      <c r="AA331" s="220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160"/>
      <c r="C332" s="2"/>
      <c r="D332" s="161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168"/>
      <c r="X332" s="168"/>
      <c r="Y332" s="168"/>
      <c r="Z332" s="168"/>
      <c r="AA332" s="220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160"/>
      <c r="C333" s="2"/>
      <c r="D333" s="161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168"/>
      <c r="X333" s="168"/>
      <c r="Y333" s="168"/>
      <c r="Z333" s="168"/>
      <c r="AA333" s="220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160"/>
      <c r="C334" s="2"/>
      <c r="D334" s="161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168"/>
      <c r="X334" s="168"/>
      <c r="Y334" s="168"/>
      <c r="Z334" s="168"/>
      <c r="AA334" s="220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160"/>
      <c r="C335" s="2"/>
      <c r="D335" s="161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168"/>
      <c r="X335" s="168"/>
      <c r="Y335" s="168"/>
      <c r="Z335" s="168"/>
      <c r="AA335" s="220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160"/>
      <c r="C336" s="2"/>
      <c r="D336" s="161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168"/>
      <c r="X336" s="168"/>
      <c r="Y336" s="168"/>
      <c r="Z336" s="168"/>
      <c r="AA336" s="220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160"/>
      <c r="C337" s="2"/>
      <c r="D337" s="161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168"/>
      <c r="X337" s="168"/>
      <c r="Y337" s="168"/>
      <c r="Z337" s="168"/>
      <c r="AA337" s="220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160"/>
      <c r="C338" s="2"/>
      <c r="D338" s="161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168"/>
      <c r="X338" s="168"/>
      <c r="Y338" s="168"/>
      <c r="Z338" s="168"/>
      <c r="AA338" s="220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160"/>
      <c r="C339" s="2"/>
      <c r="D339" s="161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168"/>
      <c r="X339" s="168"/>
      <c r="Y339" s="168"/>
      <c r="Z339" s="168"/>
      <c r="AA339" s="220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160"/>
      <c r="C340" s="2"/>
      <c r="D340" s="161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168"/>
      <c r="X340" s="168"/>
      <c r="Y340" s="168"/>
      <c r="Z340" s="168"/>
      <c r="AA340" s="220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160"/>
      <c r="C341" s="2"/>
      <c r="D341" s="161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168"/>
      <c r="X341" s="168"/>
      <c r="Y341" s="168"/>
      <c r="Z341" s="168"/>
      <c r="AA341" s="220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160"/>
      <c r="C342" s="2"/>
      <c r="D342" s="161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168"/>
      <c r="X342" s="168"/>
      <c r="Y342" s="168"/>
      <c r="Z342" s="168"/>
      <c r="AA342" s="220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160"/>
      <c r="C343" s="2"/>
      <c r="D343" s="161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168"/>
      <c r="X343" s="168"/>
      <c r="Y343" s="168"/>
      <c r="Z343" s="168"/>
      <c r="AA343" s="220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160"/>
      <c r="C344" s="2"/>
      <c r="D344" s="161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168"/>
      <c r="X344" s="168"/>
      <c r="Y344" s="168"/>
      <c r="Z344" s="168"/>
      <c r="AA344" s="220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160"/>
      <c r="C345" s="2"/>
      <c r="D345" s="161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168"/>
      <c r="X345" s="168"/>
      <c r="Y345" s="168"/>
      <c r="Z345" s="168"/>
      <c r="AA345" s="220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160"/>
      <c r="C346" s="2"/>
      <c r="D346" s="161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168"/>
      <c r="X346" s="168"/>
      <c r="Y346" s="168"/>
      <c r="Z346" s="168"/>
      <c r="AA346" s="220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160"/>
      <c r="C347" s="2"/>
      <c r="D347" s="161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168"/>
      <c r="X347" s="168"/>
      <c r="Y347" s="168"/>
      <c r="Z347" s="168"/>
      <c r="AA347" s="220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160"/>
      <c r="C348" s="2"/>
      <c r="D348" s="161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168"/>
      <c r="X348" s="168"/>
      <c r="Y348" s="168"/>
      <c r="Z348" s="168"/>
      <c r="AA348" s="220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160"/>
      <c r="C349" s="2"/>
      <c r="D349" s="161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168"/>
      <c r="X349" s="168"/>
      <c r="Y349" s="168"/>
      <c r="Z349" s="168"/>
      <c r="AA349" s="220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160"/>
      <c r="C350" s="2"/>
      <c r="D350" s="161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168"/>
      <c r="X350" s="168"/>
      <c r="Y350" s="168"/>
      <c r="Z350" s="168"/>
      <c r="AA350" s="220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160"/>
      <c r="C351" s="2"/>
      <c r="D351" s="161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168"/>
      <c r="X351" s="168"/>
      <c r="Y351" s="168"/>
      <c r="Z351" s="168"/>
      <c r="AA351" s="220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160"/>
      <c r="C352" s="2"/>
      <c r="D352" s="161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168"/>
      <c r="X352" s="168"/>
      <c r="Y352" s="168"/>
      <c r="Z352" s="168"/>
      <c r="AA352" s="220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160"/>
      <c r="C353" s="2"/>
      <c r="D353" s="161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168"/>
      <c r="X353" s="168"/>
      <c r="Y353" s="168"/>
      <c r="Z353" s="168"/>
      <c r="AA353" s="220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160"/>
      <c r="C354" s="2"/>
      <c r="D354" s="161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168"/>
      <c r="X354" s="168"/>
      <c r="Y354" s="168"/>
      <c r="Z354" s="168"/>
      <c r="AA354" s="220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160"/>
      <c r="C355" s="2"/>
      <c r="D355" s="161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168"/>
      <c r="X355" s="168"/>
      <c r="Y355" s="168"/>
      <c r="Z355" s="168"/>
      <c r="AA355" s="220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160"/>
      <c r="C356" s="2"/>
      <c r="D356" s="161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168"/>
      <c r="X356" s="168"/>
      <c r="Y356" s="168"/>
      <c r="Z356" s="168"/>
      <c r="AA356" s="220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160"/>
      <c r="C357" s="2"/>
      <c r="D357" s="161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168"/>
      <c r="X357" s="168"/>
      <c r="Y357" s="168"/>
      <c r="Z357" s="168"/>
      <c r="AA357" s="220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160"/>
      <c r="C358" s="2"/>
      <c r="D358" s="161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168"/>
      <c r="X358" s="168"/>
      <c r="Y358" s="168"/>
      <c r="Z358" s="168"/>
      <c r="AA358" s="220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160"/>
      <c r="C359" s="2"/>
      <c r="D359" s="161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168"/>
      <c r="X359" s="168"/>
      <c r="Y359" s="168"/>
      <c r="Z359" s="168"/>
      <c r="AA359" s="220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160"/>
      <c r="C360" s="2"/>
      <c r="D360" s="161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168"/>
      <c r="X360" s="168"/>
      <c r="Y360" s="168"/>
      <c r="Z360" s="168"/>
      <c r="AA360" s="220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160"/>
      <c r="C361" s="2"/>
      <c r="D361" s="161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168"/>
      <c r="X361" s="168"/>
      <c r="Y361" s="168"/>
      <c r="Z361" s="168"/>
      <c r="AA361" s="220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160"/>
      <c r="C362" s="2"/>
      <c r="D362" s="161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168"/>
      <c r="X362" s="168"/>
      <c r="Y362" s="168"/>
      <c r="Z362" s="168"/>
      <c r="AA362" s="220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160"/>
      <c r="C363" s="2"/>
      <c r="D363" s="161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168"/>
      <c r="X363" s="168"/>
      <c r="Y363" s="168"/>
      <c r="Z363" s="168"/>
      <c r="AA363" s="220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160"/>
      <c r="C364" s="2"/>
      <c r="D364" s="161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168"/>
      <c r="X364" s="168"/>
      <c r="Y364" s="168"/>
      <c r="Z364" s="168"/>
      <c r="AA364" s="220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160"/>
      <c r="C365" s="2"/>
      <c r="D365" s="161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168"/>
      <c r="X365" s="168"/>
      <c r="Y365" s="168"/>
      <c r="Z365" s="168"/>
      <c r="AA365" s="220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160"/>
      <c r="C366" s="2"/>
      <c r="D366" s="161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168"/>
      <c r="X366" s="168"/>
      <c r="Y366" s="168"/>
      <c r="Z366" s="168"/>
      <c r="AA366" s="220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160"/>
      <c r="C367" s="2"/>
      <c r="D367" s="161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168"/>
      <c r="X367" s="168"/>
      <c r="Y367" s="168"/>
      <c r="Z367" s="168"/>
      <c r="AA367" s="220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160"/>
      <c r="C368" s="2"/>
      <c r="D368" s="161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168"/>
      <c r="X368" s="168"/>
      <c r="Y368" s="168"/>
      <c r="Z368" s="168"/>
      <c r="AA368" s="220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160"/>
      <c r="C369" s="2"/>
      <c r="D369" s="161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168"/>
      <c r="X369" s="168"/>
      <c r="Y369" s="168"/>
      <c r="Z369" s="168"/>
      <c r="AA369" s="220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160"/>
      <c r="C370" s="2"/>
      <c r="D370" s="161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168"/>
      <c r="X370" s="168"/>
      <c r="Y370" s="168"/>
      <c r="Z370" s="168"/>
      <c r="AA370" s="220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160"/>
      <c r="C371" s="2"/>
      <c r="D371" s="161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168"/>
      <c r="X371" s="168"/>
      <c r="Y371" s="168"/>
      <c r="Z371" s="168"/>
      <c r="AA371" s="220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160"/>
      <c r="C372" s="2"/>
      <c r="D372" s="161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168"/>
      <c r="X372" s="168"/>
      <c r="Y372" s="168"/>
      <c r="Z372" s="168"/>
      <c r="AA372" s="220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160"/>
      <c r="C373" s="2"/>
      <c r="D373" s="161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168"/>
      <c r="X373" s="168"/>
      <c r="Y373" s="168"/>
      <c r="Z373" s="168"/>
      <c r="AA373" s="220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160"/>
      <c r="C374" s="2"/>
      <c r="D374" s="161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168"/>
      <c r="X374" s="168"/>
      <c r="Y374" s="168"/>
      <c r="Z374" s="168"/>
      <c r="AA374" s="220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1"/>
      <c r="C375" s="2"/>
      <c r="D375" s="161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168"/>
      <c r="X375" s="168"/>
      <c r="Y375" s="168"/>
      <c r="Z375" s="168"/>
      <c r="AA375" s="220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1"/>
      <c r="C376" s="2"/>
      <c r="D376" s="161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168"/>
      <c r="X376" s="168"/>
      <c r="Y376" s="168"/>
      <c r="Z376" s="168"/>
      <c r="AA376" s="220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1"/>
      <c r="C377" s="2"/>
      <c r="D377" s="161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168"/>
      <c r="X377" s="168"/>
      <c r="Y377" s="168"/>
      <c r="Z377" s="168"/>
      <c r="AA377" s="220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1"/>
      <c r="C378" s="2"/>
      <c r="D378" s="161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168"/>
      <c r="X378" s="168"/>
      <c r="Y378" s="168"/>
      <c r="Z378" s="168"/>
      <c r="AA378" s="220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1"/>
      <c r="C379" s="2"/>
      <c r="D379" s="161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168"/>
      <c r="X379" s="168"/>
      <c r="Y379" s="168"/>
      <c r="Z379" s="168"/>
      <c r="AA379" s="220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1"/>
      <c r="C380" s="2"/>
      <c r="D380" s="161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168"/>
      <c r="X380" s="168"/>
      <c r="Y380" s="168"/>
      <c r="Z380" s="168"/>
      <c r="AA380" s="220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1"/>
      <c r="C381" s="2"/>
      <c r="D381" s="161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168"/>
      <c r="X381" s="168"/>
      <c r="Y381" s="168"/>
      <c r="Z381" s="168"/>
      <c r="AA381" s="220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1"/>
      <c r="C382" s="2"/>
      <c r="D382" s="161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168"/>
      <c r="X382" s="168"/>
      <c r="Y382" s="168"/>
      <c r="Z382" s="168"/>
      <c r="AA382" s="220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1"/>
      <c r="C383" s="2"/>
      <c r="D383" s="161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168"/>
      <c r="X383" s="168"/>
      <c r="Y383" s="168"/>
      <c r="Z383" s="168"/>
      <c r="AA383" s="220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1"/>
      <c r="C384" s="2"/>
      <c r="D384" s="161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168"/>
      <c r="X384" s="168"/>
      <c r="Y384" s="168"/>
      <c r="Z384" s="168"/>
      <c r="AA384" s="220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1"/>
      <c r="C385" s="2"/>
      <c r="D385" s="161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168"/>
      <c r="X385" s="168"/>
      <c r="Y385" s="168"/>
      <c r="Z385" s="168"/>
      <c r="AA385" s="220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1"/>
      <c r="C386" s="2"/>
      <c r="D386" s="161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168"/>
      <c r="X386" s="168"/>
      <c r="Y386" s="168"/>
      <c r="Z386" s="168"/>
      <c r="AA386" s="220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1"/>
      <c r="C387" s="2"/>
      <c r="D387" s="161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168"/>
      <c r="X387" s="168"/>
      <c r="Y387" s="168"/>
      <c r="Z387" s="168"/>
      <c r="AA387" s="220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1"/>
      <c r="C388" s="2"/>
      <c r="D388" s="161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168"/>
      <c r="X388" s="168"/>
      <c r="Y388" s="168"/>
      <c r="Z388" s="168"/>
      <c r="AA388" s="220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1"/>
      <c r="C389" s="2"/>
      <c r="D389" s="161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168"/>
      <c r="X389" s="168"/>
      <c r="Y389" s="168"/>
      <c r="Z389" s="168"/>
      <c r="AA389" s="220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1"/>
      <c r="C390" s="2"/>
      <c r="D390" s="161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168"/>
      <c r="X390" s="168"/>
      <c r="Y390" s="168"/>
      <c r="Z390" s="168"/>
      <c r="AA390" s="220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1"/>
      <c r="C391" s="2"/>
      <c r="D391" s="161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168"/>
      <c r="X391" s="168"/>
      <c r="Y391" s="168"/>
      <c r="Z391" s="168"/>
      <c r="AA391" s="220"/>
      <c r="AB391" s="1"/>
      <c r="AC391" s="1"/>
      <c r="AD391" s="1"/>
      <c r="AE391" s="1"/>
      <c r="AF391" s="1"/>
      <c r="AG391" s="1"/>
    </row>
    <row r="392" spans="1:33" ht="15.75" customHeight="1" x14ac:dyDescent="0.25">
      <c r="A392" s="1"/>
      <c r="B392" s="1"/>
      <c r="C392" s="2"/>
      <c r="D392" s="161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168"/>
      <c r="X392" s="168"/>
      <c r="Y392" s="168"/>
      <c r="Z392" s="168"/>
      <c r="AA392" s="220"/>
      <c r="AB392" s="1"/>
      <c r="AC392" s="1"/>
      <c r="AD392" s="1"/>
      <c r="AE392" s="1"/>
      <c r="AF392" s="1"/>
      <c r="AG392" s="1"/>
    </row>
    <row r="393" spans="1:33" ht="15.75" customHeight="1" x14ac:dyDescent="0.25">
      <c r="A393" s="1"/>
      <c r="B393" s="1"/>
      <c r="C393" s="2"/>
      <c r="D393" s="161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168"/>
      <c r="X393" s="168"/>
      <c r="Y393" s="168"/>
      <c r="Z393" s="168"/>
      <c r="AA393" s="220"/>
      <c r="AB393" s="1"/>
      <c r="AC393" s="1"/>
      <c r="AD393" s="1"/>
      <c r="AE393" s="1"/>
      <c r="AF393" s="1"/>
      <c r="AG393" s="1"/>
    </row>
    <row r="394" spans="1:33" ht="15.75" customHeight="1" x14ac:dyDescent="0.25">
      <c r="A394" s="1"/>
      <c r="B394" s="1"/>
      <c r="C394" s="2"/>
      <c r="D394" s="161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168"/>
      <c r="X394" s="168"/>
      <c r="Y394" s="168"/>
      <c r="Z394" s="168"/>
      <c r="AA394" s="220"/>
      <c r="AB394" s="1"/>
      <c r="AC394" s="1"/>
      <c r="AD394" s="1"/>
      <c r="AE394" s="1"/>
      <c r="AF394" s="1"/>
      <c r="AG394" s="1"/>
    </row>
    <row r="395" spans="1:33" ht="15.75" customHeight="1" x14ac:dyDescent="0.25">
      <c r="A395" s="1"/>
      <c r="B395" s="1"/>
      <c r="C395" s="2"/>
      <c r="D395" s="161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168"/>
      <c r="X395" s="168"/>
      <c r="Y395" s="168"/>
      <c r="Z395" s="168"/>
      <c r="AA395" s="220"/>
      <c r="AB395" s="1"/>
      <c r="AC395" s="1"/>
      <c r="AD395" s="1"/>
      <c r="AE395" s="1"/>
      <c r="AF395" s="1"/>
      <c r="AG395" s="1"/>
    </row>
    <row r="396" spans="1:33" ht="15.75" customHeight="1" x14ac:dyDescent="0.25">
      <c r="A396" s="1"/>
      <c r="B396" s="1"/>
      <c r="C396" s="2"/>
      <c r="D396" s="161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168"/>
      <c r="X396" s="168"/>
      <c r="Y396" s="168"/>
      <c r="Z396" s="168"/>
      <c r="AA396" s="220"/>
      <c r="AB396" s="1"/>
      <c r="AC396" s="1"/>
      <c r="AD396" s="1"/>
      <c r="AE396" s="1"/>
      <c r="AF396" s="1"/>
      <c r="AG396" s="1"/>
    </row>
    <row r="397" spans="1:33" ht="15.75" customHeight="1" x14ac:dyDescent="0.25">
      <c r="A397" s="1"/>
      <c r="B397" s="1"/>
      <c r="C397" s="2"/>
      <c r="D397" s="161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168"/>
      <c r="X397" s="168"/>
      <c r="Y397" s="168"/>
      <c r="Z397" s="168"/>
      <c r="AA397" s="220"/>
      <c r="AB397" s="1"/>
      <c r="AC397" s="1"/>
      <c r="AD397" s="1"/>
      <c r="AE397" s="1"/>
      <c r="AF397" s="1"/>
      <c r="AG397" s="1"/>
    </row>
    <row r="398" spans="1:33" ht="15.75" customHeight="1" x14ac:dyDescent="0.25">
      <c r="A398" s="1"/>
      <c r="B398" s="1"/>
      <c r="C398" s="2"/>
      <c r="D398" s="161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168"/>
      <c r="X398" s="168"/>
      <c r="Y398" s="168"/>
      <c r="Z398" s="168"/>
      <c r="AA398" s="220"/>
      <c r="AB398" s="1"/>
      <c r="AC398" s="1"/>
      <c r="AD398" s="1"/>
      <c r="AE398" s="1"/>
      <c r="AF398" s="1"/>
      <c r="AG398" s="1"/>
    </row>
    <row r="399" spans="1:33" ht="15.75" customHeight="1" x14ac:dyDescent="0.25">
      <c r="A399" s="1"/>
      <c r="B399" s="1"/>
      <c r="C399" s="2"/>
      <c r="D399" s="161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168"/>
      <c r="X399" s="168"/>
      <c r="Y399" s="168"/>
      <c r="Z399" s="168"/>
      <c r="AA399" s="220"/>
      <c r="AB399" s="1"/>
      <c r="AC399" s="1"/>
      <c r="AD399" s="1"/>
      <c r="AE399" s="1"/>
      <c r="AF399" s="1"/>
      <c r="AG399" s="1"/>
    </row>
    <row r="400" spans="1:33" ht="15.75" customHeight="1" x14ac:dyDescent="0.25">
      <c r="A400" s="1"/>
      <c r="B400" s="1"/>
      <c r="C400" s="2"/>
      <c r="D400" s="161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168"/>
      <c r="X400" s="168"/>
      <c r="Y400" s="168"/>
      <c r="Z400" s="168"/>
      <c r="AA400" s="220"/>
      <c r="AB400" s="1"/>
      <c r="AC400" s="1"/>
      <c r="AD400" s="1"/>
      <c r="AE400" s="1"/>
      <c r="AF400" s="1"/>
      <c r="AG400" s="1"/>
    </row>
    <row r="401" spans="1:33" ht="15.75" customHeight="1" x14ac:dyDescent="0.25">
      <c r="A401" s="1"/>
      <c r="B401" s="1"/>
      <c r="C401" s="2"/>
      <c r="D401" s="161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168"/>
      <c r="X401" s="168"/>
      <c r="Y401" s="168"/>
      <c r="Z401" s="168"/>
      <c r="AA401" s="220"/>
      <c r="AB401" s="1"/>
      <c r="AC401" s="1"/>
      <c r="AD401" s="1"/>
      <c r="AE401" s="1"/>
      <c r="AF401" s="1"/>
      <c r="AG401" s="1"/>
    </row>
    <row r="402" spans="1:33" ht="15.75" customHeight="1" x14ac:dyDescent="0.25">
      <c r="A402" s="1"/>
      <c r="B402" s="1"/>
      <c r="C402" s="2"/>
      <c r="D402" s="161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168"/>
      <c r="X402" s="168"/>
      <c r="Y402" s="168"/>
      <c r="Z402" s="168"/>
      <c r="AA402" s="220"/>
      <c r="AB402" s="1"/>
      <c r="AC402" s="1"/>
      <c r="AD402" s="1"/>
      <c r="AE402" s="1"/>
      <c r="AF402" s="1"/>
      <c r="AG402" s="1"/>
    </row>
    <row r="403" spans="1:33" ht="15.75" customHeight="1" x14ac:dyDescent="0.25">
      <c r="A403" s="1"/>
      <c r="B403" s="1"/>
      <c r="C403" s="2"/>
      <c r="D403" s="161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168"/>
      <c r="X403" s="168"/>
      <c r="Y403" s="168"/>
      <c r="Z403" s="168"/>
      <c r="AA403" s="220"/>
      <c r="AB403" s="1"/>
      <c r="AC403" s="1"/>
      <c r="AD403" s="1"/>
      <c r="AE403" s="1"/>
      <c r="AF403" s="1"/>
      <c r="AG403" s="1"/>
    </row>
    <row r="404" spans="1:33" ht="15.75" customHeight="1" x14ac:dyDescent="0.25">
      <c r="A404" s="1"/>
      <c r="B404" s="1"/>
      <c r="C404" s="2"/>
      <c r="D404" s="161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168"/>
      <c r="X404" s="168"/>
      <c r="Y404" s="168"/>
      <c r="Z404" s="168"/>
      <c r="AA404" s="220"/>
      <c r="AB404" s="1"/>
      <c r="AC404" s="1"/>
      <c r="AD404" s="1"/>
      <c r="AE404" s="1"/>
      <c r="AF404" s="1"/>
      <c r="AG404" s="1"/>
    </row>
    <row r="405" spans="1:33" ht="15.75" customHeight="1" x14ac:dyDescent="0.25">
      <c r="A405" s="1"/>
      <c r="B405" s="1"/>
      <c r="C405" s="2"/>
      <c r="D405" s="161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168"/>
      <c r="X405" s="168"/>
      <c r="Y405" s="168"/>
      <c r="Z405" s="168"/>
      <c r="AA405" s="220"/>
      <c r="AB405" s="1"/>
      <c r="AC405" s="1"/>
      <c r="AD405" s="1"/>
      <c r="AE405" s="1"/>
      <c r="AF405" s="1"/>
      <c r="AG405" s="1"/>
    </row>
    <row r="406" spans="1:33" ht="15.75" customHeight="1" x14ac:dyDescent="0.25">
      <c r="A406" s="1"/>
      <c r="B406" s="1"/>
      <c r="C406" s="2"/>
      <c r="D406" s="161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168"/>
      <c r="X406" s="168"/>
      <c r="Y406" s="168"/>
      <c r="Z406" s="168"/>
      <c r="AA406" s="220"/>
      <c r="AB406" s="1"/>
      <c r="AC406" s="1"/>
      <c r="AD406" s="1"/>
      <c r="AE406" s="1"/>
      <c r="AF406" s="1"/>
      <c r="AG406" s="1"/>
    </row>
    <row r="407" spans="1:33" ht="15.75" customHeight="1" x14ac:dyDescent="0.25">
      <c r="A407" s="1"/>
      <c r="B407" s="1"/>
      <c r="C407" s="2"/>
      <c r="D407" s="161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168"/>
      <c r="X407" s="168"/>
      <c r="Y407" s="168"/>
      <c r="Z407" s="168"/>
      <c r="AA407" s="220"/>
      <c r="AB407" s="1"/>
      <c r="AC407" s="1"/>
      <c r="AD407" s="1"/>
      <c r="AE407" s="1"/>
      <c r="AF407" s="1"/>
      <c r="AG407" s="1"/>
    </row>
    <row r="408" spans="1:33" ht="15.75" customHeight="1" x14ac:dyDescent="0.25">
      <c r="A408" s="1"/>
      <c r="B408" s="1"/>
      <c r="C408" s="2"/>
      <c r="D408" s="161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168"/>
      <c r="X408" s="168"/>
      <c r="Y408" s="168"/>
      <c r="Z408" s="168"/>
      <c r="AA408" s="220"/>
      <c r="AB408" s="1"/>
      <c r="AC408" s="1"/>
      <c r="AD408" s="1"/>
      <c r="AE408" s="1"/>
      <c r="AF408" s="1"/>
      <c r="AG408" s="1"/>
    </row>
    <row r="409" spans="1:33" ht="15.75" customHeight="1" x14ac:dyDescent="0.25">
      <c r="A409" s="1"/>
      <c r="B409" s="1"/>
      <c r="C409" s="2"/>
      <c r="D409" s="161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168"/>
      <c r="X409" s="168"/>
      <c r="Y409" s="168"/>
      <c r="Z409" s="168"/>
      <c r="AA409" s="220"/>
      <c r="AB409" s="1"/>
      <c r="AC409" s="1"/>
      <c r="AD409" s="1"/>
      <c r="AE409" s="1"/>
      <c r="AF409" s="1"/>
      <c r="AG409" s="1"/>
    </row>
    <row r="410" spans="1:33" ht="15.75" customHeight="1" x14ac:dyDescent="0.25">
      <c r="A410" s="1"/>
      <c r="B410" s="1"/>
      <c r="C410" s="2"/>
      <c r="D410" s="161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168"/>
      <c r="X410" s="168"/>
      <c r="Y410" s="168"/>
      <c r="Z410" s="168"/>
      <c r="AA410" s="220"/>
      <c r="AB410" s="1"/>
      <c r="AC410" s="1"/>
      <c r="AD410" s="1"/>
      <c r="AE410" s="1"/>
      <c r="AF410" s="1"/>
      <c r="AG410" s="1"/>
    </row>
    <row r="411" spans="1:33" ht="15.75" customHeight="1" x14ac:dyDescent="0.25">
      <c r="A411" s="1"/>
      <c r="B411" s="1"/>
      <c r="C411" s="2"/>
      <c r="D411" s="161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168"/>
      <c r="X411" s="168"/>
      <c r="Y411" s="168"/>
      <c r="Z411" s="168"/>
      <c r="AA411" s="220"/>
      <c r="AB411" s="1"/>
      <c r="AC411" s="1"/>
      <c r="AD411" s="1"/>
      <c r="AE411" s="1"/>
      <c r="AF411" s="1"/>
      <c r="AG411" s="1"/>
    </row>
    <row r="412" spans="1:33" ht="15.75" customHeight="1" x14ac:dyDescent="0.25">
      <c r="A412" s="1"/>
      <c r="B412" s="1"/>
      <c r="C412" s="2"/>
      <c r="D412" s="161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168"/>
      <c r="X412" s="168"/>
      <c r="Y412" s="168"/>
      <c r="Z412" s="168"/>
      <c r="AA412" s="220"/>
      <c r="AB412" s="1"/>
      <c r="AC412" s="1"/>
      <c r="AD412" s="1"/>
      <c r="AE412" s="1"/>
      <c r="AF412" s="1"/>
      <c r="AG412" s="1"/>
    </row>
    <row r="413" spans="1:33" ht="15.75" customHeight="1" x14ac:dyDescent="0.25">
      <c r="A413" s="1"/>
      <c r="B413" s="1"/>
      <c r="C413" s="2"/>
      <c r="D413" s="161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168"/>
      <c r="X413" s="168"/>
      <c r="Y413" s="168"/>
      <c r="Z413" s="168"/>
      <c r="AA413" s="220"/>
      <c r="AB413" s="1"/>
      <c r="AC413" s="1"/>
      <c r="AD413" s="1"/>
      <c r="AE413" s="1"/>
      <c r="AF413" s="1"/>
      <c r="AG413" s="1"/>
    </row>
    <row r="414" spans="1:33" ht="15.75" customHeight="1" x14ac:dyDescent="0.25">
      <c r="A414" s="1"/>
      <c r="B414" s="1"/>
      <c r="C414" s="2"/>
      <c r="D414" s="161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168"/>
      <c r="X414" s="168"/>
      <c r="Y414" s="168"/>
      <c r="Z414" s="168"/>
      <c r="AA414" s="220"/>
      <c r="AB414" s="1"/>
      <c r="AC414" s="1"/>
      <c r="AD414" s="1"/>
      <c r="AE414" s="1"/>
      <c r="AF414" s="1"/>
      <c r="AG414" s="1"/>
    </row>
    <row r="415" spans="1:33" ht="15.75" customHeight="1" x14ac:dyDescent="0.25">
      <c r="A415" s="1"/>
      <c r="B415" s="1"/>
      <c r="C415" s="2"/>
      <c r="D415" s="161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168"/>
      <c r="X415" s="168"/>
      <c r="Y415" s="168"/>
      <c r="Z415" s="168"/>
      <c r="AA415" s="220"/>
      <c r="AB415" s="1"/>
      <c r="AC415" s="1"/>
      <c r="AD415" s="1"/>
      <c r="AE415" s="1"/>
      <c r="AF415" s="1"/>
      <c r="AG415" s="1"/>
    </row>
    <row r="416" spans="1:33" ht="15.75" customHeight="1" x14ac:dyDescent="0.25">
      <c r="A416" s="1"/>
      <c r="B416" s="1"/>
      <c r="C416" s="2"/>
      <c r="D416" s="161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168"/>
      <c r="X416" s="168"/>
      <c r="Y416" s="168"/>
      <c r="Z416" s="168"/>
      <c r="AA416" s="220"/>
      <c r="AB416" s="1"/>
      <c r="AC416" s="1"/>
      <c r="AD416" s="1"/>
      <c r="AE416" s="1"/>
      <c r="AF416" s="1"/>
      <c r="AG416" s="1"/>
    </row>
    <row r="417" spans="1:33" ht="15.75" customHeight="1" x14ac:dyDescent="0.25">
      <c r="A417" s="1"/>
      <c r="B417" s="1"/>
      <c r="C417" s="2"/>
      <c r="D417" s="161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168"/>
      <c r="X417" s="168"/>
      <c r="Y417" s="168"/>
      <c r="Z417" s="168"/>
      <c r="AA417" s="220"/>
      <c r="AB417" s="1"/>
      <c r="AC417" s="1"/>
      <c r="AD417" s="1"/>
      <c r="AE417" s="1"/>
      <c r="AF417" s="1"/>
      <c r="AG417" s="1"/>
    </row>
    <row r="418" spans="1:33" ht="15.75" customHeight="1" x14ac:dyDescent="0.25">
      <c r="A418" s="1"/>
      <c r="B418" s="1"/>
      <c r="C418" s="2"/>
      <c r="D418" s="161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168"/>
      <c r="X418" s="168"/>
      <c r="Y418" s="168"/>
      <c r="Z418" s="168"/>
      <c r="AA418" s="220"/>
      <c r="AB418" s="1"/>
      <c r="AC418" s="1"/>
      <c r="AD418" s="1"/>
      <c r="AE418" s="1"/>
      <c r="AF418" s="1"/>
      <c r="AG418" s="1"/>
    </row>
    <row r="419" spans="1:33" ht="15.75" customHeight="1" x14ac:dyDescent="0.25">
      <c r="A419" s="1"/>
      <c r="B419" s="1"/>
      <c r="C419" s="2"/>
      <c r="D419" s="161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168"/>
      <c r="X419" s="168"/>
      <c r="Y419" s="168"/>
      <c r="Z419" s="168"/>
      <c r="AA419" s="220"/>
      <c r="AB419" s="1"/>
      <c r="AC419" s="1"/>
      <c r="AD419" s="1"/>
      <c r="AE419" s="1"/>
      <c r="AF419" s="1"/>
      <c r="AG419" s="1"/>
    </row>
    <row r="420" spans="1:33" ht="15.75" customHeight="1" x14ac:dyDescent="0.25">
      <c r="A420" s="1"/>
      <c r="B420" s="1"/>
      <c r="C420" s="2"/>
      <c r="D420" s="161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168"/>
      <c r="X420" s="168"/>
      <c r="Y420" s="168"/>
      <c r="Z420" s="168"/>
      <c r="AA420" s="220"/>
      <c r="AB420" s="1"/>
      <c r="AC420" s="1"/>
      <c r="AD420" s="1"/>
      <c r="AE420" s="1"/>
      <c r="AF420" s="1"/>
      <c r="AG420" s="1"/>
    </row>
    <row r="421" spans="1:33" ht="15.75" customHeight="1" x14ac:dyDescent="0.25">
      <c r="A421" s="1"/>
      <c r="B421" s="1"/>
      <c r="C421" s="2"/>
      <c r="D421" s="161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168"/>
      <c r="X421" s="168"/>
      <c r="Y421" s="168"/>
      <c r="Z421" s="168"/>
      <c r="AA421" s="220"/>
      <c r="AB421" s="1"/>
      <c r="AC421" s="1"/>
      <c r="AD421" s="1"/>
      <c r="AE421" s="1"/>
      <c r="AF421" s="1"/>
      <c r="AG421" s="1"/>
    </row>
    <row r="422" spans="1:33" ht="15.75" customHeight="1" x14ac:dyDescent="0.25">
      <c r="A422" s="1"/>
      <c r="B422" s="1"/>
      <c r="C422" s="2"/>
      <c r="D422" s="161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168"/>
      <c r="X422" s="168"/>
      <c r="Y422" s="168"/>
      <c r="Z422" s="168"/>
      <c r="AA422" s="220"/>
      <c r="AB422" s="1"/>
      <c r="AC422" s="1"/>
      <c r="AD422" s="1"/>
      <c r="AE422" s="1"/>
      <c r="AF422" s="1"/>
      <c r="AG422" s="1"/>
    </row>
    <row r="423" spans="1:33" ht="15.75" customHeight="1" x14ac:dyDescent="0.25">
      <c r="A423" s="1"/>
      <c r="B423" s="1"/>
      <c r="C423" s="2"/>
      <c r="D423" s="161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168"/>
      <c r="X423" s="168"/>
      <c r="Y423" s="168"/>
      <c r="Z423" s="168"/>
      <c r="AA423" s="220"/>
      <c r="AB423" s="1"/>
      <c r="AC423" s="1"/>
      <c r="AD423" s="1"/>
      <c r="AE423" s="1"/>
      <c r="AF423" s="1"/>
      <c r="AG423" s="1"/>
    </row>
    <row r="424" spans="1:33" ht="15.75" customHeight="1" x14ac:dyDescent="0.25">
      <c r="A424" s="1"/>
      <c r="B424" s="1"/>
      <c r="C424" s="2"/>
      <c r="D424" s="161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168"/>
      <c r="X424" s="168"/>
      <c r="Y424" s="168"/>
      <c r="Z424" s="168"/>
      <c r="AA424" s="220"/>
      <c r="AB424" s="1"/>
      <c r="AC424" s="1"/>
      <c r="AD424" s="1"/>
      <c r="AE424" s="1"/>
      <c r="AF424" s="1"/>
      <c r="AG424" s="1"/>
    </row>
    <row r="425" spans="1:33" ht="15.75" customHeight="1" x14ac:dyDescent="0.25">
      <c r="A425" s="1"/>
      <c r="B425" s="1"/>
      <c r="C425" s="2"/>
      <c r="D425" s="161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168"/>
      <c r="X425" s="168"/>
      <c r="Y425" s="168"/>
      <c r="Z425" s="168"/>
      <c r="AA425" s="220"/>
      <c r="AB425" s="1"/>
      <c r="AC425" s="1"/>
      <c r="AD425" s="1"/>
      <c r="AE425" s="1"/>
      <c r="AF425" s="1"/>
      <c r="AG425" s="1"/>
    </row>
    <row r="426" spans="1:33" ht="15.75" customHeight="1" x14ac:dyDescent="0.25">
      <c r="A426" s="1"/>
      <c r="B426" s="1"/>
      <c r="C426" s="2"/>
      <c r="D426" s="161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168"/>
      <c r="X426" s="168"/>
      <c r="Y426" s="168"/>
      <c r="Z426" s="168"/>
      <c r="AA426" s="220"/>
      <c r="AB426" s="1"/>
      <c r="AC426" s="1"/>
      <c r="AD426" s="1"/>
      <c r="AE426" s="1"/>
      <c r="AF426" s="1"/>
      <c r="AG426" s="1"/>
    </row>
    <row r="427" spans="1:33" ht="15.75" customHeight="1" x14ac:dyDescent="0.25">
      <c r="A427" s="1"/>
      <c r="B427" s="1"/>
      <c r="C427" s="2"/>
      <c r="D427" s="161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168"/>
      <c r="X427" s="168"/>
      <c r="Y427" s="168"/>
      <c r="Z427" s="168"/>
      <c r="AA427" s="220"/>
      <c r="AB427" s="1"/>
      <c r="AC427" s="1"/>
      <c r="AD427" s="1"/>
      <c r="AE427" s="1"/>
      <c r="AF427" s="1"/>
      <c r="AG427" s="1"/>
    </row>
    <row r="428" spans="1:33" ht="15.75" customHeight="1" x14ac:dyDescent="0.25">
      <c r="A428" s="1"/>
      <c r="B428" s="1"/>
      <c r="C428" s="2"/>
      <c r="D428" s="161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168"/>
      <c r="X428" s="168"/>
      <c r="Y428" s="168"/>
      <c r="Z428" s="168"/>
      <c r="AA428" s="220"/>
      <c r="AB428" s="1"/>
      <c r="AC428" s="1"/>
      <c r="AD428" s="1"/>
      <c r="AE428" s="1"/>
      <c r="AF428" s="1"/>
      <c r="AG428" s="1"/>
    </row>
    <row r="429" spans="1:33" ht="15.75" customHeight="1" x14ac:dyDescent="0.25">
      <c r="A429" s="1"/>
      <c r="B429" s="1"/>
      <c r="C429" s="2"/>
      <c r="D429" s="161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168"/>
      <c r="X429" s="168"/>
      <c r="Y429" s="168"/>
      <c r="Z429" s="168"/>
      <c r="AA429" s="220"/>
      <c r="AB429" s="1"/>
      <c r="AC429" s="1"/>
      <c r="AD429" s="1"/>
      <c r="AE429" s="1"/>
      <c r="AF429" s="1"/>
      <c r="AG429" s="1"/>
    </row>
    <row r="430" spans="1:33" ht="15.75" customHeight="1" x14ac:dyDescent="0.25">
      <c r="A430" s="1"/>
      <c r="B430" s="1"/>
      <c r="C430" s="2"/>
      <c r="D430" s="161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168"/>
      <c r="X430" s="168"/>
      <c r="Y430" s="168"/>
      <c r="Z430" s="168"/>
      <c r="AA430" s="220"/>
      <c r="AB430" s="1"/>
      <c r="AC430" s="1"/>
      <c r="AD430" s="1"/>
      <c r="AE430" s="1"/>
      <c r="AF430" s="1"/>
      <c r="AG430" s="1"/>
    </row>
    <row r="431" spans="1:33" ht="15.75" customHeight="1" x14ac:dyDescent="0.25">
      <c r="A431" s="1"/>
      <c r="B431" s="1"/>
      <c r="C431" s="2"/>
      <c r="D431" s="161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168"/>
      <c r="X431" s="168"/>
      <c r="Y431" s="168"/>
      <c r="Z431" s="168"/>
      <c r="AA431" s="220"/>
      <c r="AB431" s="1"/>
      <c r="AC431" s="1"/>
      <c r="AD431" s="1"/>
      <c r="AE431" s="1"/>
      <c r="AF431" s="1"/>
      <c r="AG431" s="1"/>
    </row>
    <row r="432" spans="1:33" ht="15.75" customHeight="1" x14ac:dyDescent="0.25">
      <c r="A432" s="1"/>
      <c r="B432" s="1"/>
      <c r="C432" s="2"/>
      <c r="D432" s="161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168"/>
      <c r="X432" s="168"/>
      <c r="Y432" s="168"/>
      <c r="Z432" s="168"/>
      <c r="AA432" s="220"/>
      <c r="AB432" s="1"/>
      <c r="AC432" s="1"/>
      <c r="AD432" s="1"/>
      <c r="AE432" s="1"/>
      <c r="AF432" s="1"/>
      <c r="AG432" s="1"/>
    </row>
    <row r="433" spans="1:33" ht="15.75" customHeight="1" x14ac:dyDescent="0.25">
      <c r="A433" s="1"/>
      <c r="B433" s="1"/>
      <c r="C433" s="2"/>
      <c r="D433" s="161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168"/>
      <c r="X433" s="168"/>
      <c r="Y433" s="168"/>
      <c r="Z433" s="168"/>
      <c r="AA433" s="220"/>
      <c r="AB433" s="1"/>
      <c r="AC433" s="1"/>
      <c r="AD433" s="1"/>
      <c r="AE433" s="1"/>
      <c r="AF433" s="1"/>
      <c r="AG433" s="1"/>
    </row>
    <row r="434" spans="1:33" ht="15.75" customHeight="1" x14ac:dyDescent="0.25">
      <c r="A434" s="1"/>
      <c r="B434" s="1"/>
      <c r="C434" s="2"/>
      <c r="D434" s="161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168"/>
      <c r="X434" s="168"/>
      <c r="Y434" s="168"/>
      <c r="Z434" s="168"/>
      <c r="AA434" s="220"/>
      <c r="AB434" s="1"/>
      <c r="AC434" s="1"/>
      <c r="AD434" s="1"/>
      <c r="AE434" s="1"/>
      <c r="AF434" s="1"/>
      <c r="AG434" s="1"/>
    </row>
    <row r="435" spans="1:33" ht="15.75" customHeight="1" x14ac:dyDescent="0.25">
      <c r="A435" s="1"/>
      <c r="B435" s="1"/>
      <c r="C435" s="2"/>
      <c r="D435" s="161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168"/>
      <c r="X435" s="168"/>
      <c r="Y435" s="168"/>
      <c r="Z435" s="168"/>
      <c r="AA435" s="220"/>
      <c r="AB435" s="1"/>
      <c r="AC435" s="1"/>
      <c r="AD435" s="1"/>
      <c r="AE435" s="1"/>
      <c r="AF435" s="1"/>
      <c r="AG435" s="1"/>
    </row>
    <row r="436" spans="1:33" ht="15.75" customHeight="1" x14ac:dyDescent="0.25">
      <c r="A436" s="1"/>
      <c r="B436" s="1"/>
      <c r="C436" s="2"/>
      <c r="D436" s="161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168"/>
      <c r="X436" s="168"/>
      <c r="Y436" s="168"/>
      <c r="Z436" s="168"/>
      <c r="AA436" s="220"/>
      <c r="AB436" s="1"/>
      <c r="AC436" s="1"/>
      <c r="AD436" s="1"/>
      <c r="AE436" s="1"/>
      <c r="AF436" s="1"/>
      <c r="AG436" s="1"/>
    </row>
    <row r="437" spans="1:33" ht="15.75" customHeight="1" x14ac:dyDescent="0.25">
      <c r="A437" s="1"/>
      <c r="B437" s="1"/>
      <c r="C437" s="2"/>
      <c r="D437" s="161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168"/>
      <c r="X437" s="168"/>
      <c r="Y437" s="168"/>
      <c r="Z437" s="168"/>
      <c r="AA437" s="220"/>
      <c r="AB437" s="1"/>
      <c r="AC437" s="1"/>
      <c r="AD437" s="1"/>
      <c r="AE437" s="1"/>
      <c r="AF437" s="1"/>
      <c r="AG437" s="1"/>
    </row>
    <row r="438" spans="1:33" ht="15.75" customHeight="1" x14ac:dyDescent="0.25">
      <c r="A438" s="1"/>
      <c r="B438" s="1"/>
      <c r="C438" s="2"/>
      <c r="D438" s="161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168"/>
      <c r="X438" s="168"/>
      <c r="Y438" s="168"/>
      <c r="Z438" s="168"/>
      <c r="AA438" s="220"/>
      <c r="AB438" s="1"/>
      <c r="AC438" s="1"/>
      <c r="AD438" s="1"/>
      <c r="AE438" s="1"/>
      <c r="AF438" s="1"/>
      <c r="AG438" s="1"/>
    </row>
    <row r="439" spans="1:33" ht="15.75" customHeight="1" x14ac:dyDescent="0.25">
      <c r="A439" s="1"/>
      <c r="B439" s="1"/>
      <c r="C439" s="2"/>
      <c r="D439" s="161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168"/>
      <c r="X439" s="168"/>
      <c r="Y439" s="168"/>
      <c r="Z439" s="168"/>
      <c r="AA439" s="220"/>
      <c r="AB439" s="1"/>
      <c r="AC439" s="1"/>
      <c r="AD439" s="1"/>
      <c r="AE439" s="1"/>
      <c r="AF439" s="1"/>
      <c r="AG439" s="1"/>
    </row>
    <row r="440" spans="1:33" ht="15.75" customHeight="1" x14ac:dyDescent="0.25">
      <c r="A440" s="1"/>
      <c r="B440" s="1"/>
      <c r="C440" s="2"/>
      <c r="D440" s="161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168"/>
      <c r="X440" s="168"/>
      <c r="Y440" s="168"/>
      <c r="Z440" s="168"/>
      <c r="AA440" s="220"/>
      <c r="AB440" s="1"/>
      <c r="AC440" s="1"/>
      <c r="AD440" s="1"/>
      <c r="AE440" s="1"/>
      <c r="AF440" s="1"/>
      <c r="AG440" s="1"/>
    </row>
    <row r="441" spans="1:33" ht="15.75" customHeight="1" x14ac:dyDescent="0.25">
      <c r="A441" s="1"/>
      <c r="B441" s="1"/>
      <c r="C441" s="2"/>
      <c r="D441" s="161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168"/>
      <c r="X441" s="168"/>
      <c r="Y441" s="168"/>
      <c r="Z441" s="168"/>
      <c r="AA441" s="220"/>
      <c r="AB441" s="1"/>
      <c r="AC441" s="1"/>
      <c r="AD441" s="1"/>
      <c r="AE441" s="1"/>
      <c r="AF441" s="1"/>
      <c r="AG441" s="1"/>
    </row>
    <row r="442" spans="1:33" ht="15.75" customHeight="1" x14ac:dyDescent="0.25">
      <c r="A442" s="1"/>
      <c r="B442" s="1"/>
      <c r="C442" s="2"/>
      <c r="D442" s="161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168"/>
      <c r="X442" s="168"/>
      <c r="Y442" s="168"/>
      <c r="Z442" s="168"/>
      <c r="AA442" s="220"/>
      <c r="AB442" s="1"/>
      <c r="AC442" s="1"/>
      <c r="AD442" s="1"/>
      <c r="AE442" s="1"/>
      <c r="AF442" s="1"/>
      <c r="AG442" s="1"/>
    </row>
    <row r="443" spans="1:33" ht="15.75" customHeight="1" x14ac:dyDescent="0.25">
      <c r="A443" s="1"/>
      <c r="B443" s="1"/>
      <c r="C443" s="2"/>
      <c r="D443" s="161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168"/>
      <c r="X443" s="168"/>
      <c r="Y443" s="168"/>
      <c r="Z443" s="168"/>
      <c r="AA443" s="220"/>
      <c r="AB443" s="1"/>
      <c r="AC443" s="1"/>
      <c r="AD443" s="1"/>
      <c r="AE443" s="1"/>
      <c r="AF443" s="1"/>
      <c r="AG443" s="1"/>
    </row>
    <row r="444" spans="1:33" ht="15.75" customHeight="1" x14ac:dyDescent="0.25">
      <c r="A444" s="1"/>
      <c r="B444" s="1"/>
      <c r="C444" s="2"/>
      <c r="D444" s="161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168"/>
      <c r="X444" s="168"/>
      <c r="Y444" s="168"/>
      <c r="Z444" s="168"/>
      <c r="AA444" s="220"/>
      <c r="AB444" s="1"/>
      <c r="AC444" s="1"/>
      <c r="AD444" s="1"/>
      <c r="AE444" s="1"/>
      <c r="AF444" s="1"/>
      <c r="AG444" s="1"/>
    </row>
    <row r="445" spans="1:33" ht="15.75" customHeight="1" x14ac:dyDescent="0.25">
      <c r="A445" s="1"/>
      <c r="B445" s="1"/>
      <c r="C445" s="2"/>
      <c r="D445" s="161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168"/>
      <c r="X445" s="168"/>
      <c r="Y445" s="168"/>
      <c r="Z445" s="168"/>
      <c r="AA445" s="220"/>
      <c r="AB445" s="1"/>
      <c r="AC445" s="1"/>
      <c r="AD445" s="1"/>
      <c r="AE445" s="1"/>
      <c r="AF445" s="1"/>
      <c r="AG445" s="1"/>
    </row>
    <row r="446" spans="1:33" ht="15.75" customHeight="1" x14ac:dyDescent="0.25">
      <c r="A446" s="1"/>
      <c r="B446" s="1"/>
      <c r="C446" s="2"/>
      <c r="D446" s="161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168"/>
      <c r="X446" s="168"/>
      <c r="Y446" s="168"/>
      <c r="Z446" s="168"/>
      <c r="AA446" s="220"/>
      <c r="AB446" s="1"/>
      <c r="AC446" s="1"/>
      <c r="AD446" s="1"/>
      <c r="AE446" s="1"/>
      <c r="AF446" s="1"/>
      <c r="AG446" s="1"/>
    </row>
    <row r="447" spans="1:33" ht="15.75" customHeight="1" x14ac:dyDescent="0.25">
      <c r="A447" s="1"/>
      <c r="B447" s="1"/>
      <c r="C447" s="2"/>
      <c r="D447" s="161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168"/>
      <c r="X447" s="168"/>
      <c r="Y447" s="168"/>
      <c r="Z447" s="168"/>
      <c r="AA447" s="220"/>
      <c r="AB447" s="1"/>
      <c r="AC447" s="1"/>
      <c r="AD447" s="1"/>
      <c r="AE447" s="1"/>
      <c r="AF447" s="1"/>
      <c r="AG447" s="1"/>
    </row>
    <row r="448" spans="1:33" ht="15.75" customHeight="1" x14ac:dyDescent="0.25">
      <c r="A448" s="1"/>
      <c r="B448" s="1"/>
      <c r="C448" s="2"/>
      <c r="D448" s="161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168"/>
      <c r="X448" s="168"/>
      <c r="Y448" s="168"/>
      <c r="Z448" s="168"/>
      <c r="AA448" s="220"/>
      <c r="AB448" s="1"/>
      <c r="AC448" s="1"/>
      <c r="AD448" s="1"/>
      <c r="AE448" s="1"/>
      <c r="AF448" s="1"/>
      <c r="AG448" s="1"/>
    </row>
    <row r="449" spans="1:33" ht="15.75" customHeight="1" x14ac:dyDescent="0.25">
      <c r="A449" s="1"/>
      <c r="B449" s="1"/>
      <c r="C449" s="2"/>
      <c r="D449" s="161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168"/>
      <c r="X449" s="168"/>
      <c r="Y449" s="168"/>
      <c r="Z449" s="168"/>
      <c r="AA449" s="220"/>
      <c r="AB449" s="1"/>
      <c r="AC449" s="1"/>
      <c r="AD449" s="1"/>
      <c r="AE449" s="1"/>
      <c r="AF449" s="1"/>
      <c r="AG449" s="1"/>
    </row>
    <row r="450" spans="1:33" ht="15.75" customHeight="1" x14ac:dyDescent="0.25">
      <c r="A450" s="1"/>
      <c r="B450" s="1"/>
      <c r="C450" s="2"/>
      <c r="D450" s="161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168"/>
      <c r="X450" s="168"/>
      <c r="Y450" s="168"/>
      <c r="Z450" s="168"/>
      <c r="AA450" s="220"/>
      <c r="AB450" s="1"/>
      <c r="AC450" s="1"/>
      <c r="AD450" s="1"/>
      <c r="AE450" s="1"/>
      <c r="AF450" s="1"/>
      <c r="AG450" s="1"/>
    </row>
    <row r="451" spans="1:33" ht="15.75" customHeight="1" x14ac:dyDescent="0.25">
      <c r="A451" s="1"/>
      <c r="B451" s="1"/>
      <c r="C451" s="2"/>
      <c r="D451" s="161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168"/>
      <c r="X451" s="168"/>
      <c r="Y451" s="168"/>
      <c r="Z451" s="168"/>
      <c r="AA451" s="220"/>
      <c r="AB451" s="1"/>
      <c r="AC451" s="1"/>
      <c r="AD451" s="1"/>
      <c r="AE451" s="1"/>
      <c r="AF451" s="1"/>
      <c r="AG451" s="1"/>
    </row>
    <row r="452" spans="1:33" ht="15.75" customHeight="1" x14ac:dyDescent="0.25">
      <c r="A452" s="1"/>
      <c r="B452" s="1"/>
      <c r="C452" s="2"/>
      <c r="D452" s="161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168"/>
      <c r="X452" s="168"/>
      <c r="Y452" s="168"/>
      <c r="Z452" s="168"/>
      <c r="AA452" s="220"/>
      <c r="AB452" s="1"/>
      <c r="AC452" s="1"/>
      <c r="AD452" s="1"/>
      <c r="AE452" s="1"/>
      <c r="AF452" s="1"/>
      <c r="AG452" s="1"/>
    </row>
    <row r="453" spans="1:33" ht="15.75" customHeight="1" x14ac:dyDescent="0.25">
      <c r="A453" s="1"/>
      <c r="B453" s="1"/>
      <c r="C453" s="2"/>
      <c r="D453" s="161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168"/>
      <c r="X453" s="168"/>
      <c r="Y453" s="168"/>
      <c r="Z453" s="168"/>
      <c r="AA453" s="220"/>
      <c r="AB453" s="1"/>
      <c r="AC453" s="1"/>
      <c r="AD453" s="1"/>
      <c r="AE453" s="1"/>
      <c r="AF453" s="1"/>
      <c r="AG453" s="1"/>
    </row>
    <row r="454" spans="1:33" ht="15.75" customHeight="1" x14ac:dyDescent="0.25">
      <c r="A454" s="1"/>
      <c r="B454" s="1"/>
      <c r="C454" s="2"/>
      <c r="D454" s="161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168"/>
      <c r="X454" s="168"/>
      <c r="Y454" s="168"/>
      <c r="Z454" s="168"/>
      <c r="AA454" s="220"/>
      <c r="AB454" s="1"/>
      <c r="AC454" s="1"/>
      <c r="AD454" s="1"/>
      <c r="AE454" s="1"/>
      <c r="AF454" s="1"/>
      <c r="AG454" s="1"/>
    </row>
    <row r="455" spans="1:33" ht="15.75" customHeight="1" x14ac:dyDescent="0.25">
      <c r="A455" s="1"/>
      <c r="B455" s="1"/>
      <c r="C455" s="2"/>
      <c r="D455" s="161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168"/>
      <c r="X455" s="168"/>
      <c r="Y455" s="168"/>
      <c r="Z455" s="168"/>
      <c r="AA455" s="220"/>
      <c r="AB455" s="1"/>
      <c r="AC455" s="1"/>
      <c r="AD455" s="1"/>
      <c r="AE455" s="1"/>
      <c r="AF455" s="1"/>
      <c r="AG455" s="1"/>
    </row>
    <row r="456" spans="1:33" ht="15.75" customHeight="1" x14ac:dyDescent="0.25">
      <c r="A456" s="1"/>
      <c r="B456" s="1"/>
      <c r="C456" s="2"/>
      <c r="D456" s="161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168"/>
      <c r="X456" s="168"/>
      <c r="Y456" s="168"/>
      <c r="Z456" s="168"/>
      <c r="AA456" s="220"/>
      <c r="AB456" s="1"/>
      <c r="AC456" s="1"/>
      <c r="AD456" s="1"/>
      <c r="AE456" s="1"/>
      <c r="AF456" s="1"/>
      <c r="AG456" s="1"/>
    </row>
    <row r="457" spans="1:33" ht="15.75" customHeight="1" x14ac:dyDescent="0.25">
      <c r="A457" s="1"/>
      <c r="B457" s="1"/>
      <c r="C457" s="2"/>
      <c r="D457" s="161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168"/>
      <c r="X457" s="168"/>
      <c r="Y457" s="168"/>
      <c r="Z457" s="168"/>
      <c r="AA457" s="220"/>
      <c r="AB457" s="1"/>
      <c r="AC457" s="1"/>
      <c r="AD457" s="1"/>
      <c r="AE457" s="1"/>
      <c r="AF457" s="1"/>
      <c r="AG457" s="1"/>
    </row>
    <row r="458" spans="1:33" ht="15.75" customHeight="1" x14ac:dyDescent="0.25">
      <c r="A458" s="1"/>
      <c r="B458" s="1"/>
      <c r="C458" s="2"/>
      <c r="D458" s="161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168"/>
      <c r="X458" s="168"/>
      <c r="Y458" s="168"/>
      <c r="Z458" s="168"/>
      <c r="AA458" s="220"/>
      <c r="AB458" s="1"/>
      <c r="AC458" s="1"/>
      <c r="AD458" s="1"/>
      <c r="AE458" s="1"/>
      <c r="AF458" s="1"/>
      <c r="AG458" s="1"/>
    </row>
    <row r="459" spans="1:33" ht="15.75" customHeight="1" x14ac:dyDescent="0.25">
      <c r="A459" s="1"/>
      <c r="B459" s="1"/>
      <c r="C459" s="2"/>
      <c r="D459" s="161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168"/>
      <c r="X459" s="168"/>
      <c r="Y459" s="168"/>
      <c r="Z459" s="168"/>
      <c r="AA459" s="220"/>
      <c r="AB459" s="1"/>
      <c r="AC459" s="1"/>
      <c r="AD459" s="1"/>
      <c r="AE459" s="1"/>
      <c r="AF459" s="1"/>
      <c r="AG459" s="1"/>
    </row>
    <row r="460" spans="1:33" ht="15.75" customHeight="1" x14ac:dyDescent="0.25">
      <c r="A460" s="1"/>
      <c r="B460" s="1"/>
      <c r="C460" s="2"/>
      <c r="D460" s="161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168"/>
      <c r="X460" s="168"/>
      <c r="Y460" s="168"/>
      <c r="Z460" s="168"/>
      <c r="AA460" s="220"/>
      <c r="AB460" s="1"/>
      <c r="AC460" s="1"/>
      <c r="AD460" s="1"/>
      <c r="AE460" s="1"/>
      <c r="AF460" s="1"/>
      <c r="AG460" s="1"/>
    </row>
    <row r="461" spans="1:33" ht="15.75" customHeight="1" x14ac:dyDescent="0.25">
      <c r="A461" s="1"/>
      <c r="B461" s="1"/>
      <c r="C461" s="2"/>
      <c r="D461" s="161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168"/>
      <c r="X461" s="168"/>
      <c r="Y461" s="168"/>
      <c r="Z461" s="168"/>
      <c r="AA461" s="220"/>
      <c r="AB461" s="1"/>
      <c r="AC461" s="1"/>
      <c r="AD461" s="1"/>
      <c r="AE461" s="1"/>
      <c r="AF461" s="1"/>
      <c r="AG461" s="1"/>
    </row>
    <row r="462" spans="1:33" ht="15.75" customHeight="1" x14ac:dyDescent="0.25">
      <c r="A462" s="1"/>
      <c r="B462" s="1"/>
      <c r="C462" s="2"/>
      <c r="D462" s="161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168"/>
      <c r="X462" s="168"/>
      <c r="Y462" s="168"/>
      <c r="Z462" s="168"/>
      <c r="AA462" s="220"/>
      <c r="AB462" s="1"/>
      <c r="AC462" s="1"/>
      <c r="AD462" s="1"/>
      <c r="AE462" s="1"/>
      <c r="AF462" s="1"/>
      <c r="AG462" s="1"/>
    </row>
    <row r="463" spans="1:33" ht="15.75" customHeight="1" x14ac:dyDescent="0.25">
      <c r="A463" s="1"/>
      <c r="B463" s="1"/>
      <c r="C463" s="2"/>
      <c r="D463" s="161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168"/>
      <c r="X463" s="168"/>
      <c r="Y463" s="168"/>
      <c r="Z463" s="168"/>
      <c r="AA463" s="220"/>
      <c r="AB463" s="1"/>
      <c r="AC463" s="1"/>
      <c r="AD463" s="1"/>
      <c r="AE463" s="1"/>
      <c r="AF463" s="1"/>
      <c r="AG463" s="1"/>
    </row>
    <row r="464" spans="1:33" ht="15.75" customHeight="1" x14ac:dyDescent="0.25">
      <c r="A464" s="1"/>
      <c r="B464" s="1"/>
      <c r="C464" s="2"/>
      <c r="D464" s="161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168"/>
      <c r="X464" s="168"/>
      <c r="Y464" s="168"/>
      <c r="Z464" s="168"/>
      <c r="AA464" s="220"/>
      <c r="AB464" s="1"/>
      <c r="AC464" s="1"/>
      <c r="AD464" s="1"/>
      <c r="AE464" s="1"/>
      <c r="AF464" s="1"/>
      <c r="AG464" s="1"/>
    </row>
    <row r="465" spans="1:33" ht="15.75" customHeight="1" x14ac:dyDescent="0.25">
      <c r="A465" s="1"/>
      <c r="B465" s="1"/>
      <c r="C465" s="2"/>
      <c r="D465" s="161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168"/>
      <c r="X465" s="168"/>
      <c r="Y465" s="168"/>
      <c r="Z465" s="168"/>
      <c r="AA465" s="220"/>
      <c r="AB465" s="1"/>
      <c r="AC465" s="1"/>
      <c r="AD465" s="1"/>
      <c r="AE465" s="1"/>
      <c r="AF465" s="1"/>
      <c r="AG465" s="1"/>
    </row>
    <row r="466" spans="1:33" ht="15.75" customHeight="1" x14ac:dyDescent="0.25">
      <c r="A466" s="1"/>
      <c r="B466" s="1"/>
      <c r="C466" s="2"/>
      <c r="D466" s="161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168"/>
      <c r="X466" s="168"/>
      <c r="Y466" s="168"/>
      <c r="Z466" s="168"/>
      <c r="AA466" s="220"/>
      <c r="AB466" s="1"/>
      <c r="AC466" s="1"/>
      <c r="AD466" s="1"/>
      <c r="AE466" s="1"/>
      <c r="AF466" s="1"/>
      <c r="AG466" s="1"/>
    </row>
    <row r="467" spans="1:33" ht="15.75" customHeight="1" x14ac:dyDescent="0.25">
      <c r="A467" s="1"/>
      <c r="B467" s="1"/>
      <c r="C467" s="2"/>
      <c r="D467" s="161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168"/>
      <c r="X467" s="168"/>
      <c r="Y467" s="168"/>
      <c r="Z467" s="168"/>
      <c r="AA467" s="220"/>
      <c r="AB467" s="1"/>
      <c r="AC467" s="1"/>
      <c r="AD467" s="1"/>
      <c r="AE467" s="1"/>
      <c r="AF467" s="1"/>
      <c r="AG467" s="1"/>
    </row>
    <row r="468" spans="1:33" ht="15.75" customHeight="1" x14ac:dyDescent="0.25">
      <c r="A468" s="1"/>
      <c r="B468" s="1"/>
      <c r="C468" s="2"/>
      <c r="D468" s="161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168"/>
      <c r="X468" s="168"/>
      <c r="Y468" s="168"/>
      <c r="Z468" s="168"/>
      <c r="AA468" s="220"/>
      <c r="AB468" s="1"/>
      <c r="AC468" s="1"/>
      <c r="AD468" s="1"/>
      <c r="AE468" s="1"/>
      <c r="AF468" s="1"/>
      <c r="AG468" s="1"/>
    </row>
    <row r="469" spans="1:33" ht="15.75" customHeight="1" x14ac:dyDescent="0.25">
      <c r="A469" s="1"/>
      <c r="B469" s="1"/>
      <c r="C469" s="2"/>
      <c r="D469" s="161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168"/>
      <c r="X469" s="168"/>
      <c r="Y469" s="168"/>
      <c r="Z469" s="168"/>
      <c r="AA469" s="220"/>
      <c r="AB469" s="1"/>
      <c r="AC469" s="1"/>
      <c r="AD469" s="1"/>
      <c r="AE469" s="1"/>
      <c r="AF469" s="1"/>
      <c r="AG469" s="1"/>
    </row>
    <row r="470" spans="1:33" ht="15.75" customHeight="1" x14ac:dyDescent="0.25">
      <c r="A470" s="1"/>
      <c r="B470" s="1"/>
      <c r="C470" s="2"/>
      <c r="D470" s="161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168"/>
      <c r="X470" s="168"/>
      <c r="Y470" s="168"/>
      <c r="Z470" s="168"/>
      <c r="AA470" s="220"/>
      <c r="AB470" s="1"/>
      <c r="AC470" s="1"/>
      <c r="AD470" s="1"/>
      <c r="AE470" s="1"/>
      <c r="AF470" s="1"/>
      <c r="AG470" s="1"/>
    </row>
    <row r="471" spans="1:33" ht="15.75" customHeight="1" x14ac:dyDescent="0.25">
      <c r="A471" s="1"/>
      <c r="B471" s="1"/>
      <c r="C471" s="2"/>
      <c r="D471" s="161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168"/>
      <c r="X471" s="168"/>
      <c r="Y471" s="168"/>
      <c r="Z471" s="168"/>
      <c r="AA471" s="220"/>
      <c r="AB471" s="1"/>
      <c r="AC471" s="1"/>
      <c r="AD471" s="1"/>
      <c r="AE471" s="1"/>
      <c r="AF471" s="1"/>
      <c r="AG471" s="1"/>
    </row>
    <row r="472" spans="1:33" ht="15.75" customHeight="1" x14ac:dyDescent="0.25">
      <c r="A472" s="1"/>
      <c r="B472" s="1"/>
      <c r="C472" s="2"/>
      <c r="D472" s="161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168"/>
      <c r="X472" s="168"/>
      <c r="Y472" s="168"/>
      <c r="Z472" s="168"/>
      <c r="AA472" s="220"/>
      <c r="AB472" s="1"/>
      <c r="AC472" s="1"/>
      <c r="AD472" s="1"/>
      <c r="AE472" s="1"/>
      <c r="AF472" s="1"/>
      <c r="AG472" s="1"/>
    </row>
    <row r="473" spans="1:33" ht="15.75" customHeight="1" x14ac:dyDescent="0.25">
      <c r="A473" s="1"/>
      <c r="B473" s="1"/>
      <c r="C473" s="2"/>
      <c r="D473" s="161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168"/>
      <c r="X473" s="168"/>
      <c r="Y473" s="168"/>
      <c r="Z473" s="168"/>
      <c r="AA473" s="220"/>
      <c r="AB473" s="1"/>
      <c r="AC473" s="1"/>
      <c r="AD473" s="1"/>
      <c r="AE473" s="1"/>
      <c r="AF473" s="1"/>
      <c r="AG473" s="1"/>
    </row>
    <row r="474" spans="1:33" ht="15.75" customHeight="1" x14ac:dyDescent="0.25">
      <c r="A474" s="1"/>
      <c r="B474" s="1"/>
      <c r="C474" s="2"/>
      <c r="D474" s="161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168"/>
      <c r="X474" s="168"/>
      <c r="Y474" s="168"/>
      <c r="Z474" s="168"/>
      <c r="AA474" s="220"/>
      <c r="AB474" s="1"/>
      <c r="AC474" s="1"/>
      <c r="AD474" s="1"/>
      <c r="AE474" s="1"/>
      <c r="AF474" s="1"/>
      <c r="AG474" s="1"/>
    </row>
    <row r="475" spans="1:33" ht="15.75" customHeight="1" x14ac:dyDescent="0.25">
      <c r="A475" s="1"/>
      <c r="B475" s="1"/>
      <c r="C475" s="2"/>
      <c r="D475" s="161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168"/>
      <c r="X475" s="168"/>
      <c r="Y475" s="168"/>
      <c r="Z475" s="168"/>
      <c r="AA475" s="220"/>
      <c r="AB475" s="1"/>
      <c r="AC475" s="1"/>
      <c r="AD475" s="1"/>
      <c r="AE475" s="1"/>
      <c r="AF475" s="1"/>
      <c r="AG475" s="1"/>
    </row>
    <row r="476" spans="1:33" ht="15.75" customHeight="1" x14ac:dyDescent="0.25">
      <c r="A476" s="1"/>
      <c r="B476" s="1"/>
      <c r="C476" s="2"/>
      <c r="D476" s="161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168"/>
      <c r="X476" s="168"/>
      <c r="Y476" s="168"/>
      <c r="Z476" s="168"/>
      <c r="AA476" s="220"/>
      <c r="AB476" s="1"/>
      <c r="AC476" s="1"/>
      <c r="AD476" s="1"/>
      <c r="AE476" s="1"/>
      <c r="AF476" s="1"/>
      <c r="AG476" s="1"/>
    </row>
    <row r="477" spans="1:33" ht="15.75" customHeight="1" x14ac:dyDescent="0.25">
      <c r="A477" s="1"/>
      <c r="B477" s="1"/>
      <c r="C477" s="2"/>
      <c r="D477" s="161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168"/>
      <c r="X477" s="168"/>
      <c r="Y477" s="168"/>
      <c r="Z477" s="168"/>
      <c r="AA477" s="220"/>
      <c r="AB477" s="1"/>
      <c r="AC477" s="1"/>
      <c r="AD477" s="1"/>
      <c r="AE477" s="1"/>
      <c r="AF477" s="1"/>
      <c r="AG477" s="1"/>
    </row>
    <row r="478" spans="1:33" ht="15.75" customHeight="1" x14ac:dyDescent="0.25">
      <c r="A478" s="1"/>
      <c r="B478" s="1"/>
      <c r="C478" s="2"/>
      <c r="D478" s="161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168"/>
      <c r="X478" s="168"/>
      <c r="Y478" s="168"/>
      <c r="Z478" s="168"/>
      <c r="AA478" s="220"/>
      <c r="AB478" s="1"/>
      <c r="AC478" s="1"/>
      <c r="AD478" s="1"/>
      <c r="AE478" s="1"/>
      <c r="AF478" s="1"/>
      <c r="AG478" s="1"/>
    </row>
    <row r="479" spans="1:33" ht="15.75" customHeight="1" x14ac:dyDescent="0.25">
      <c r="A479" s="1"/>
      <c r="B479" s="1"/>
      <c r="C479" s="2"/>
      <c r="D479" s="161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168"/>
      <c r="X479" s="168"/>
      <c r="Y479" s="168"/>
      <c r="Z479" s="168"/>
      <c r="AA479" s="220"/>
      <c r="AB479" s="1"/>
      <c r="AC479" s="1"/>
      <c r="AD479" s="1"/>
      <c r="AE479" s="1"/>
      <c r="AF479" s="1"/>
      <c r="AG479" s="1"/>
    </row>
    <row r="480" spans="1:33" ht="15.75" customHeight="1" x14ac:dyDescent="0.25">
      <c r="A480" s="1"/>
      <c r="B480" s="1"/>
      <c r="C480" s="2"/>
      <c r="D480" s="161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168"/>
      <c r="X480" s="168"/>
      <c r="Y480" s="168"/>
      <c r="Z480" s="168"/>
      <c r="AA480" s="220"/>
      <c r="AB480" s="1"/>
      <c r="AC480" s="1"/>
      <c r="AD480" s="1"/>
      <c r="AE480" s="1"/>
      <c r="AF480" s="1"/>
      <c r="AG480" s="1"/>
    </row>
    <row r="481" spans="1:33" ht="15.75" customHeight="1" x14ac:dyDescent="0.25">
      <c r="A481" s="1"/>
      <c r="B481" s="1"/>
      <c r="C481" s="2"/>
      <c r="D481" s="161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168"/>
      <c r="X481" s="168"/>
      <c r="Y481" s="168"/>
      <c r="Z481" s="168"/>
      <c r="AA481" s="220"/>
      <c r="AB481" s="1"/>
      <c r="AC481" s="1"/>
      <c r="AD481" s="1"/>
      <c r="AE481" s="1"/>
      <c r="AF481" s="1"/>
      <c r="AG481" s="1"/>
    </row>
    <row r="482" spans="1:33" ht="15.75" customHeight="1" x14ac:dyDescent="0.25">
      <c r="A482" s="1"/>
      <c r="B482" s="1"/>
      <c r="C482" s="2"/>
      <c r="D482" s="161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168"/>
      <c r="X482" s="168"/>
      <c r="Y482" s="168"/>
      <c r="Z482" s="168"/>
      <c r="AA482" s="220"/>
      <c r="AB482" s="1"/>
      <c r="AC482" s="1"/>
      <c r="AD482" s="1"/>
      <c r="AE482" s="1"/>
      <c r="AF482" s="1"/>
      <c r="AG482" s="1"/>
    </row>
    <row r="483" spans="1:33" ht="15.75" customHeight="1" x14ac:dyDescent="0.25">
      <c r="A483" s="1"/>
      <c r="B483" s="1"/>
      <c r="C483" s="2"/>
      <c r="D483" s="161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168"/>
      <c r="X483" s="168"/>
      <c r="Y483" s="168"/>
      <c r="Z483" s="168"/>
      <c r="AA483" s="220"/>
      <c r="AB483" s="1"/>
      <c r="AC483" s="1"/>
      <c r="AD483" s="1"/>
      <c r="AE483" s="1"/>
      <c r="AF483" s="1"/>
      <c r="AG483" s="1"/>
    </row>
    <row r="484" spans="1:33" ht="15.75" customHeight="1" x14ac:dyDescent="0.25">
      <c r="A484" s="1"/>
      <c r="B484" s="1"/>
      <c r="C484" s="2"/>
      <c r="D484" s="161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168"/>
      <c r="X484" s="168"/>
      <c r="Y484" s="168"/>
      <c r="Z484" s="168"/>
      <c r="AA484" s="220"/>
      <c r="AB484" s="1"/>
      <c r="AC484" s="1"/>
      <c r="AD484" s="1"/>
      <c r="AE484" s="1"/>
      <c r="AF484" s="1"/>
      <c r="AG484" s="1"/>
    </row>
    <row r="485" spans="1:33" ht="15.75" customHeight="1" x14ac:dyDescent="0.25">
      <c r="A485" s="1"/>
      <c r="B485" s="1"/>
      <c r="C485" s="2"/>
      <c r="D485" s="161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168"/>
      <c r="X485" s="168"/>
      <c r="Y485" s="168"/>
      <c r="Z485" s="168"/>
      <c r="AA485" s="220"/>
      <c r="AB485" s="1"/>
      <c r="AC485" s="1"/>
      <c r="AD485" s="1"/>
      <c r="AE485" s="1"/>
      <c r="AF485" s="1"/>
      <c r="AG485" s="1"/>
    </row>
    <row r="486" spans="1:33" ht="15.75" customHeight="1" x14ac:dyDescent="0.25">
      <c r="A486" s="1"/>
      <c r="B486" s="1"/>
      <c r="C486" s="2"/>
      <c r="D486" s="161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168"/>
      <c r="X486" s="168"/>
      <c r="Y486" s="168"/>
      <c r="Z486" s="168"/>
      <c r="AA486" s="220"/>
      <c r="AB486" s="1"/>
      <c r="AC486" s="1"/>
      <c r="AD486" s="1"/>
      <c r="AE486" s="1"/>
      <c r="AF486" s="1"/>
      <c r="AG486" s="1"/>
    </row>
    <row r="487" spans="1:33" ht="15.75" customHeight="1" x14ac:dyDescent="0.25">
      <c r="A487" s="1"/>
      <c r="B487" s="1"/>
      <c r="C487" s="2"/>
      <c r="D487" s="161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168"/>
      <c r="X487" s="168"/>
      <c r="Y487" s="168"/>
      <c r="Z487" s="168"/>
      <c r="AA487" s="220"/>
      <c r="AB487" s="1"/>
      <c r="AC487" s="1"/>
      <c r="AD487" s="1"/>
      <c r="AE487" s="1"/>
      <c r="AF487" s="1"/>
      <c r="AG487" s="1"/>
    </row>
    <row r="488" spans="1:33" ht="15.75" customHeight="1" x14ac:dyDescent="0.25">
      <c r="A488" s="1"/>
      <c r="B488" s="1"/>
      <c r="C488" s="2"/>
      <c r="D488" s="161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168"/>
      <c r="X488" s="168"/>
      <c r="Y488" s="168"/>
      <c r="Z488" s="168"/>
      <c r="AA488" s="220"/>
      <c r="AB488" s="1"/>
      <c r="AC488" s="1"/>
      <c r="AD488" s="1"/>
      <c r="AE488" s="1"/>
      <c r="AF488" s="1"/>
      <c r="AG488" s="1"/>
    </row>
    <row r="489" spans="1:33" ht="15.75" customHeight="1" x14ac:dyDescent="0.25">
      <c r="A489" s="1"/>
      <c r="B489" s="1"/>
      <c r="C489" s="2"/>
      <c r="D489" s="161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168"/>
      <c r="X489" s="168"/>
      <c r="Y489" s="168"/>
      <c r="Z489" s="168"/>
      <c r="AA489" s="220"/>
      <c r="AB489" s="1"/>
      <c r="AC489" s="1"/>
      <c r="AD489" s="1"/>
      <c r="AE489" s="1"/>
      <c r="AF489" s="1"/>
      <c r="AG489" s="1"/>
    </row>
    <row r="490" spans="1:33" ht="15.75" customHeight="1" x14ac:dyDescent="0.25">
      <c r="A490" s="1"/>
      <c r="B490" s="1"/>
      <c r="C490" s="2"/>
      <c r="D490" s="161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168"/>
      <c r="X490" s="168"/>
      <c r="Y490" s="168"/>
      <c r="Z490" s="168"/>
      <c r="AA490" s="220"/>
      <c r="AB490" s="1"/>
      <c r="AC490" s="1"/>
      <c r="AD490" s="1"/>
      <c r="AE490" s="1"/>
      <c r="AF490" s="1"/>
      <c r="AG490" s="1"/>
    </row>
    <row r="491" spans="1:33" ht="15.75" customHeight="1" x14ac:dyDescent="0.25">
      <c r="A491" s="1"/>
      <c r="B491" s="1"/>
      <c r="C491" s="2"/>
      <c r="D491" s="161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168"/>
      <c r="X491" s="168"/>
      <c r="Y491" s="168"/>
      <c r="Z491" s="168"/>
      <c r="AA491" s="220"/>
      <c r="AB491" s="1"/>
      <c r="AC491" s="1"/>
      <c r="AD491" s="1"/>
      <c r="AE491" s="1"/>
      <c r="AF491" s="1"/>
      <c r="AG491" s="1"/>
    </row>
    <row r="492" spans="1:33" ht="15.75" customHeight="1" x14ac:dyDescent="0.25">
      <c r="A492" s="1"/>
      <c r="B492" s="1"/>
      <c r="C492" s="2"/>
      <c r="D492" s="161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168"/>
      <c r="X492" s="168"/>
      <c r="Y492" s="168"/>
      <c r="Z492" s="168"/>
      <c r="AA492" s="220"/>
      <c r="AB492" s="1"/>
      <c r="AC492" s="1"/>
      <c r="AD492" s="1"/>
      <c r="AE492" s="1"/>
      <c r="AF492" s="1"/>
      <c r="AG492" s="1"/>
    </row>
    <row r="493" spans="1:33" ht="15.75" customHeight="1" x14ac:dyDescent="0.25">
      <c r="A493" s="1"/>
      <c r="B493" s="1"/>
      <c r="C493" s="2"/>
      <c r="D493" s="161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168"/>
      <c r="X493" s="168"/>
      <c r="Y493" s="168"/>
      <c r="Z493" s="168"/>
      <c r="AA493" s="220"/>
      <c r="AB493" s="1"/>
      <c r="AC493" s="1"/>
      <c r="AD493" s="1"/>
      <c r="AE493" s="1"/>
      <c r="AF493" s="1"/>
      <c r="AG493" s="1"/>
    </row>
    <row r="494" spans="1:33" ht="15.75" customHeight="1" x14ac:dyDescent="0.25">
      <c r="A494" s="1"/>
      <c r="B494" s="1"/>
      <c r="C494" s="2"/>
      <c r="D494" s="161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168"/>
      <c r="X494" s="168"/>
      <c r="Y494" s="168"/>
      <c r="Z494" s="168"/>
      <c r="AA494" s="220"/>
      <c r="AB494" s="1"/>
      <c r="AC494" s="1"/>
      <c r="AD494" s="1"/>
      <c r="AE494" s="1"/>
      <c r="AF494" s="1"/>
      <c r="AG494" s="1"/>
    </row>
    <row r="495" spans="1:33" ht="15.75" customHeight="1" x14ac:dyDescent="0.25">
      <c r="A495" s="1"/>
      <c r="B495" s="1"/>
      <c r="C495" s="2"/>
      <c r="D495" s="161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168"/>
      <c r="X495" s="168"/>
      <c r="Y495" s="168"/>
      <c r="Z495" s="168"/>
      <c r="AA495" s="220"/>
      <c r="AB495" s="1"/>
      <c r="AC495" s="1"/>
      <c r="AD495" s="1"/>
      <c r="AE495" s="1"/>
      <c r="AF495" s="1"/>
      <c r="AG495" s="1"/>
    </row>
    <row r="496" spans="1:33" ht="15.75" customHeight="1" x14ac:dyDescent="0.25">
      <c r="A496" s="1"/>
      <c r="B496" s="1"/>
      <c r="C496" s="2"/>
      <c r="D496" s="161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168"/>
      <c r="X496" s="168"/>
      <c r="Y496" s="168"/>
      <c r="Z496" s="168"/>
      <c r="AA496" s="220"/>
      <c r="AB496" s="1"/>
      <c r="AC496" s="1"/>
      <c r="AD496" s="1"/>
      <c r="AE496" s="1"/>
      <c r="AF496" s="1"/>
      <c r="AG496" s="1"/>
    </row>
    <row r="497" spans="1:33" ht="15.75" customHeight="1" x14ac:dyDescent="0.25">
      <c r="A497" s="1"/>
      <c r="B497" s="1"/>
      <c r="C497" s="2"/>
      <c r="D497" s="161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168"/>
      <c r="X497" s="168"/>
      <c r="Y497" s="168"/>
      <c r="Z497" s="168"/>
      <c r="AA497" s="220"/>
      <c r="AB497" s="1"/>
      <c r="AC497" s="1"/>
      <c r="AD497" s="1"/>
      <c r="AE497" s="1"/>
      <c r="AF497" s="1"/>
      <c r="AG497" s="1"/>
    </row>
    <row r="498" spans="1:33" ht="15.75" customHeight="1" x14ac:dyDescent="0.25">
      <c r="A498" s="1"/>
      <c r="B498" s="1"/>
      <c r="C498" s="2"/>
      <c r="D498" s="161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168"/>
      <c r="X498" s="168"/>
      <c r="Y498" s="168"/>
      <c r="Z498" s="168"/>
      <c r="AA498" s="220"/>
      <c r="AB498" s="1"/>
      <c r="AC498" s="1"/>
      <c r="AD498" s="1"/>
      <c r="AE498" s="1"/>
      <c r="AF498" s="1"/>
      <c r="AG498" s="1"/>
    </row>
    <row r="499" spans="1:33" ht="15.75" customHeight="1" x14ac:dyDescent="0.25">
      <c r="A499" s="1"/>
      <c r="B499" s="1"/>
      <c r="C499" s="2"/>
      <c r="D499" s="161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168"/>
      <c r="X499" s="168"/>
      <c r="Y499" s="168"/>
      <c r="Z499" s="168"/>
      <c r="AA499" s="220"/>
      <c r="AB499" s="1"/>
      <c r="AC499" s="1"/>
      <c r="AD499" s="1"/>
      <c r="AE499" s="1"/>
      <c r="AF499" s="1"/>
      <c r="AG499" s="1"/>
    </row>
    <row r="500" spans="1:33" ht="15.75" customHeight="1" x14ac:dyDescent="0.25">
      <c r="A500" s="1"/>
      <c r="B500" s="1"/>
      <c r="C500" s="2"/>
      <c r="D500" s="161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168"/>
      <c r="X500" s="168"/>
      <c r="Y500" s="168"/>
      <c r="Z500" s="168"/>
      <c r="AA500" s="220"/>
      <c r="AB500" s="1"/>
      <c r="AC500" s="1"/>
      <c r="AD500" s="1"/>
      <c r="AE500" s="1"/>
      <c r="AF500" s="1"/>
      <c r="AG500" s="1"/>
    </row>
    <row r="501" spans="1:33" ht="15.75" customHeight="1" x14ac:dyDescent="0.25">
      <c r="A501" s="1"/>
      <c r="B501" s="1"/>
      <c r="C501" s="2"/>
      <c r="D501" s="161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168"/>
      <c r="X501" s="168"/>
      <c r="Y501" s="168"/>
      <c r="Z501" s="168"/>
      <c r="AA501" s="220"/>
      <c r="AB501" s="1"/>
      <c r="AC501" s="1"/>
      <c r="AD501" s="1"/>
      <c r="AE501" s="1"/>
      <c r="AF501" s="1"/>
      <c r="AG501" s="1"/>
    </row>
    <row r="502" spans="1:33" ht="15.75" customHeight="1" x14ac:dyDescent="0.25">
      <c r="A502" s="1"/>
      <c r="B502" s="1"/>
      <c r="C502" s="2"/>
      <c r="D502" s="161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168"/>
      <c r="X502" s="168"/>
      <c r="Y502" s="168"/>
      <c r="Z502" s="168"/>
      <c r="AA502" s="220"/>
      <c r="AB502" s="1"/>
      <c r="AC502" s="1"/>
      <c r="AD502" s="1"/>
      <c r="AE502" s="1"/>
      <c r="AF502" s="1"/>
      <c r="AG502" s="1"/>
    </row>
    <row r="503" spans="1:33" ht="15.75" customHeight="1" x14ac:dyDescent="0.25">
      <c r="A503" s="1"/>
      <c r="B503" s="1"/>
      <c r="C503" s="2"/>
      <c r="D503" s="161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168"/>
      <c r="X503" s="168"/>
      <c r="Y503" s="168"/>
      <c r="Z503" s="168"/>
      <c r="AA503" s="220"/>
      <c r="AB503" s="1"/>
      <c r="AC503" s="1"/>
      <c r="AD503" s="1"/>
      <c r="AE503" s="1"/>
      <c r="AF503" s="1"/>
      <c r="AG503" s="1"/>
    </row>
    <row r="504" spans="1:33" ht="15.75" customHeight="1" x14ac:dyDescent="0.25">
      <c r="A504" s="1"/>
      <c r="B504" s="1"/>
      <c r="C504" s="2"/>
      <c r="D504" s="161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168"/>
      <c r="X504" s="168"/>
      <c r="Y504" s="168"/>
      <c r="Z504" s="168"/>
      <c r="AA504" s="220"/>
      <c r="AB504" s="1"/>
      <c r="AC504" s="1"/>
      <c r="AD504" s="1"/>
      <c r="AE504" s="1"/>
      <c r="AF504" s="1"/>
      <c r="AG504" s="1"/>
    </row>
    <row r="505" spans="1:33" ht="15.75" customHeight="1" x14ac:dyDescent="0.25">
      <c r="A505" s="1"/>
      <c r="B505" s="1"/>
      <c r="C505" s="2"/>
      <c r="D505" s="161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168"/>
      <c r="X505" s="168"/>
      <c r="Y505" s="168"/>
      <c r="Z505" s="168"/>
      <c r="AA505" s="220"/>
      <c r="AB505" s="1"/>
      <c r="AC505" s="1"/>
      <c r="AD505" s="1"/>
      <c r="AE505" s="1"/>
      <c r="AF505" s="1"/>
      <c r="AG505" s="1"/>
    </row>
    <row r="506" spans="1:33" ht="15.75" customHeight="1" x14ac:dyDescent="0.25">
      <c r="A506" s="1"/>
      <c r="B506" s="1"/>
      <c r="C506" s="2"/>
      <c r="D506" s="161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168"/>
      <c r="X506" s="168"/>
      <c r="Y506" s="168"/>
      <c r="Z506" s="168"/>
      <c r="AA506" s="220"/>
      <c r="AB506" s="1"/>
      <c r="AC506" s="1"/>
      <c r="AD506" s="1"/>
      <c r="AE506" s="1"/>
      <c r="AF506" s="1"/>
      <c r="AG506" s="1"/>
    </row>
    <row r="507" spans="1:33" ht="15.75" customHeight="1" x14ac:dyDescent="0.25">
      <c r="A507" s="1"/>
      <c r="B507" s="1"/>
      <c r="C507" s="2"/>
      <c r="D507" s="161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168"/>
      <c r="X507" s="168"/>
      <c r="Y507" s="168"/>
      <c r="Z507" s="168"/>
      <c r="AA507" s="220"/>
      <c r="AB507" s="1"/>
      <c r="AC507" s="1"/>
      <c r="AD507" s="1"/>
      <c r="AE507" s="1"/>
      <c r="AF507" s="1"/>
      <c r="AG507" s="1"/>
    </row>
    <row r="508" spans="1:33" ht="15.75" customHeight="1" x14ac:dyDescent="0.25">
      <c r="A508" s="1"/>
      <c r="B508" s="1"/>
      <c r="C508" s="2"/>
      <c r="D508" s="161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168"/>
      <c r="X508" s="168"/>
      <c r="Y508" s="168"/>
      <c r="Z508" s="168"/>
      <c r="AA508" s="220"/>
      <c r="AB508" s="1"/>
      <c r="AC508" s="1"/>
      <c r="AD508" s="1"/>
      <c r="AE508" s="1"/>
      <c r="AF508" s="1"/>
      <c r="AG508" s="1"/>
    </row>
    <row r="509" spans="1:33" ht="15.75" customHeight="1" x14ac:dyDescent="0.25">
      <c r="A509" s="1"/>
      <c r="B509" s="1"/>
      <c r="C509" s="2"/>
      <c r="D509" s="161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168"/>
      <c r="X509" s="168"/>
      <c r="Y509" s="168"/>
      <c r="Z509" s="168"/>
      <c r="AA509" s="220"/>
      <c r="AB509" s="1"/>
      <c r="AC509" s="1"/>
      <c r="AD509" s="1"/>
      <c r="AE509" s="1"/>
      <c r="AF509" s="1"/>
      <c r="AG509" s="1"/>
    </row>
    <row r="510" spans="1:33" ht="15.75" customHeight="1" x14ac:dyDescent="0.25">
      <c r="A510" s="1"/>
      <c r="B510" s="1"/>
      <c r="C510" s="2"/>
      <c r="D510" s="161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168"/>
      <c r="X510" s="168"/>
      <c r="Y510" s="168"/>
      <c r="Z510" s="168"/>
      <c r="AA510" s="220"/>
      <c r="AB510" s="1"/>
      <c r="AC510" s="1"/>
      <c r="AD510" s="1"/>
      <c r="AE510" s="1"/>
      <c r="AF510" s="1"/>
      <c r="AG510" s="1"/>
    </row>
    <row r="511" spans="1:33" ht="15.75" customHeight="1" x14ac:dyDescent="0.25">
      <c r="A511" s="1"/>
      <c r="B511" s="1"/>
      <c r="C511" s="2"/>
      <c r="D511" s="161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168"/>
      <c r="X511" s="168"/>
      <c r="Y511" s="168"/>
      <c r="Z511" s="168"/>
      <c r="AA511" s="220"/>
      <c r="AB511" s="1"/>
      <c r="AC511" s="1"/>
      <c r="AD511" s="1"/>
      <c r="AE511" s="1"/>
      <c r="AF511" s="1"/>
      <c r="AG511" s="1"/>
    </row>
    <row r="512" spans="1:33" ht="15.75" customHeight="1" x14ac:dyDescent="0.25">
      <c r="A512" s="1"/>
      <c r="B512" s="1"/>
      <c r="C512" s="2"/>
      <c r="D512" s="161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168"/>
      <c r="X512" s="168"/>
      <c r="Y512" s="168"/>
      <c r="Z512" s="168"/>
      <c r="AA512" s="220"/>
      <c r="AB512" s="1"/>
      <c r="AC512" s="1"/>
      <c r="AD512" s="1"/>
      <c r="AE512" s="1"/>
      <c r="AF512" s="1"/>
      <c r="AG512" s="1"/>
    </row>
    <row r="513" spans="1:33" ht="15.75" customHeight="1" x14ac:dyDescent="0.25">
      <c r="A513" s="1"/>
      <c r="B513" s="1"/>
      <c r="C513" s="2"/>
      <c r="D513" s="161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168"/>
      <c r="X513" s="168"/>
      <c r="Y513" s="168"/>
      <c r="Z513" s="168"/>
      <c r="AA513" s="220"/>
      <c r="AB513" s="1"/>
      <c r="AC513" s="1"/>
      <c r="AD513" s="1"/>
      <c r="AE513" s="1"/>
      <c r="AF513" s="1"/>
      <c r="AG513" s="1"/>
    </row>
    <row r="514" spans="1:33" ht="15.75" customHeight="1" x14ac:dyDescent="0.25">
      <c r="A514" s="1"/>
      <c r="B514" s="1"/>
      <c r="C514" s="2"/>
      <c r="D514" s="161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168"/>
      <c r="X514" s="168"/>
      <c r="Y514" s="168"/>
      <c r="Z514" s="168"/>
      <c r="AA514" s="220"/>
      <c r="AB514" s="1"/>
      <c r="AC514" s="1"/>
      <c r="AD514" s="1"/>
      <c r="AE514" s="1"/>
      <c r="AF514" s="1"/>
      <c r="AG514" s="1"/>
    </row>
    <row r="515" spans="1:33" ht="15.75" customHeight="1" x14ac:dyDescent="0.25">
      <c r="A515" s="1"/>
      <c r="B515" s="1"/>
      <c r="C515" s="2"/>
      <c r="D515" s="161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168"/>
      <c r="X515" s="168"/>
      <c r="Y515" s="168"/>
      <c r="Z515" s="168"/>
      <c r="AA515" s="220"/>
      <c r="AB515" s="1"/>
      <c r="AC515" s="1"/>
      <c r="AD515" s="1"/>
      <c r="AE515" s="1"/>
      <c r="AF515" s="1"/>
      <c r="AG515" s="1"/>
    </row>
    <row r="516" spans="1:33" ht="15.75" customHeight="1" x14ac:dyDescent="0.25">
      <c r="A516" s="1"/>
      <c r="B516" s="1"/>
      <c r="C516" s="2"/>
      <c r="D516" s="161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168"/>
      <c r="X516" s="168"/>
      <c r="Y516" s="168"/>
      <c r="Z516" s="168"/>
      <c r="AA516" s="220"/>
      <c r="AB516" s="1"/>
      <c r="AC516" s="1"/>
      <c r="AD516" s="1"/>
      <c r="AE516" s="1"/>
      <c r="AF516" s="1"/>
      <c r="AG516" s="1"/>
    </row>
    <row r="517" spans="1:33" ht="15.75" customHeight="1" x14ac:dyDescent="0.25">
      <c r="A517" s="1"/>
      <c r="B517" s="1"/>
      <c r="C517" s="2"/>
      <c r="D517" s="161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168"/>
      <c r="X517" s="168"/>
      <c r="Y517" s="168"/>
      <c r="Z517" s="168"/>
      <c r="AA517" s="220"/>
      <c r="AB517" s="1"/>
      <c r="AC517" s="1"/>
      <c r="AD517" s="1"/>
      <c r="AE517" s="1"/>
      <c r="AF517" s="1"/>
      <c r="AG517" s="1"/>
    </row>
    <row r="518" spans="1:33" ht="15.75" customHeight="1" x14ac:dyDescent="0.25">
      <c r="A518" s="1"/>
      <c r="B518" s="1"/>
      <c r="C518" s="2"/>
      <c r="D518" s="161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168"/>
      <c r="X518" s="168"/>
      <c r="Y518" s="168"/>
      <c r="Z518" s="168"/>
      <c r="AA518" s="220"/>
      <c r="AB518" s="1"/>
      <c r="AC518" s="1"/>
      <c r="AD518" s="1"/>
      <c r="AE518" s="1"/>
      <c r="AF518" s="1"/>
      <c r="AG518" s="1"/>
    </row>
    <row r="519" spans="1:33" ht="15.75" customHeight="1" x14ac:dyDescent="0.25">
      <c r="A519" s="1"/>
      <c r="B519" s="1"/>
      <c r="C519" s="2"/>
      <c r="D519" s="161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168"/>
      <c r="X519" s="168"/>
      <c r="Y519" s="168"/>
      <c r="Z519" s="168"/>
      <c r="AA519" s="220"/>
      <c r="AB519" s="1"/>
      <c r="AC519" s="1"/>
      <c r="AD519" s="1"/>
      <c r="AE519" s="1"/>
      <c r="AF519" s="1"/>
      <c r="AG519" s="1"/>
    </row>
    <row r="520" spans="1:33" ht="15.75" customHeight="1" x14ac:dyDescent="0.25">
      <c r="A520" s="1"/>
      <c r="B520" s="1"/>
      <c r="C520" s="2"/>
      <c r="D520" s="161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168"/>
      <c r="X520" s="168"/>
      <c r="Y520" s="168"/>
      <c r="Z520" s="168"/>
      <c r="AA520" s="220"/>
      <c r="AB520" s="1"/>
      <c r="AC520" s="1"/>
      <c r="AD520" s="1"/>
      <c r="AE520" s="1"/>
      <c r="AF520" s="1"/>
      <c r="AG520" s="1"/>
    </row>
    <row r="521" spans="1:33" ht="15.75" customHeight="1" x14ac:dyDescent="0.25">
      <c r="A521" s="1"/>
      <c r="B521" s="1"/>
      <c r="C521" s="2"/>
      <c r="D521" s="161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168"/>
      <c r="X521" s="168"/>
      <c r="Y521" s="168"/>
      <c r="Z521" s="168"/>
      <c r="AA521" s="220"/>
      <c r="AB521" s="1"/>
      <c r="AC521" s="1"/>
      <c r="AD521" s="1"/>
      <c r="AE521" s="1"/>
      <c r="AF521" s="1"/>
      <c r="AG521" s="1"/>
    </row>
    <row r="522" spans="1:33" ht="15.75" customHeight="1" x14ac:dyDescent="0.25">
      <c r="A522" s="1"/>
      <c r="B522" s="1"/>
      <c r="C522" s="2"/>
      <c r="D522" s="161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168"/>
      <c r="X522" s="168"/>
      <c r="Y522" s="168"/>
      <c r="Z522" s="168"/>
      <c r="AA522" s="220"/>
      <c r="AB522" s="1"/>
      <c r="AC522" s="1"/>
      <c r="AD522" s="1"/>
      <c r="AE522" s="1"/>
      <c r="AF522" s="1"/>
      <c r="AG522" s="1"/>
    </row>
    <row r="523" spans="1:33" ht="15.75" customHeight="1" x14ac:dyDescent="0.25">
      <c r="A523" s="1"/>
      <c r="B523" s="1"/>
      <c r="C523" s="2"/>
      <c r="D523" s="161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168"/>
      <c r="X523" s="168"/>
      <c r="Y523" s="168"/>
      <c r="Z523" s="168"/>
      <c r="AA523" s="220"/>
      <c r="AB523" s="1"/>
      <c r="AC523" s="1"/>
      <c r="AD523" s="1"/>
      <c r="AE523" s="1"/>
      <c r="AF523" s="1"/>
      <c r="AG523" s="1"/>
    </row>
    <row r="524" spans="1:33" ht="15.75" customHeight="1" x14ac:dyDescent="0.25">
      <c r="A524" s="1"/>
      <c r="B524" s="1"/>
      <c r="C524" s="2"/>
      <c r="D524" s="161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168"/>
      <c r="X524" s="168"/>
      <c r="Y524" s="168"/>
      <c r="Z524" s="168"/>
      <c r="AA524" s="220"/>
      <c r="AB524" s="1"/>
      <c r="AC524" s="1"/>
      <c r="AD524" s="1"/>
      <c r="AE524" s="1"/>
      <c r="AF524" s="1"/>
      <c r="AG524" s="1"/>
    </row>
    <row r="525" spans="1:33" ht="15.75" customHeight="1" x14ac:dyDescent="0.25">
      <c r="A525" s="1"/>
      <c r="B525" s="1"/>
      <c r="C525" s="2"/>
      <c r="D525" s="161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168"/>
      <c r="X525" s="168"/>
      <c r="Y525" s="168"/>
      <c r="Z525" s="168"/>
      <c r="AA525" s="220"/>
      <c r="AB525" s="1"/>
      <c r="AC525" s="1"/>
      <c r="AD525" s="1"/>
      <c r="AE525" s="1"/>
      <c r="AF525" s="1"/>
      <c r="AG525" s="1"/>
    </row>
    <row r="526" spans="1:33" ht="15.75" customHeight="1" x14ac:dyDescent="0.25">
      <c r="A526" s="1"/>
      <c r="B526" s="1"/>
      <c r="C526" s="2"/>
      <c r="D526" s="161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168"/>
      <c r="X526" s="168"/>
      <c r="Y526" s="168"/>
      <c r="Z526" s="168"/>
      <c r="AA526" s="220"/>
      <c r="AB526" s="1"/>
      <c r="AC526" s="1"/>
      <c r="AD526" s="1"/>
      <c r="AE526" s="1"/>
      <c r="AF526" s="1"/>
      <c r="AG526" s="1"/>
    </row>
    <row r="527" spans="1:33" ht="15.75" customHeight="1" x14ac:dyDescent="0.25">
      <c r="A527" s="1"/>
      <c r="B527" s="1"/>
      <c r="C527" s="2"/>
      <c r="D527" s="161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168"/>
      <c r="X527" s="168"/>
      <c r="Y527" s="168"/>
      <c r="Z527" s="168"/>
      <c r="AA527" s="220"/>
      <c r="AB527" s="1"/>
      <c r="AC527" s="1"/>
      <c r="AD527" s="1"/>
      <c r="AE527" s="1"/>
      <c r="AF527" s="1"/>
      <c r="AG527" s="1"/>
    </row>
    <row r="528" spans="1:33" ht="15.75" customHeight="1" x14ac:dyDescent="0.25">
      <c r="A528" s="1"/>
      <c r="B528" s="1"/>
      <c r="C528" s="2"/>
      <c r="D528" s="161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168"/>
      <c r="X528" s="168"/>
      <c r="Y528" s="168"/>
      <c r="Z528" s="168"/>
      <c r="AA528" s="220"/>
      <c r="AB528" s="1"/>
      <c r="AC528" s="1"/>
      <c r="AD528" s="1"/>
      <c r="AE528" s="1"/>
      <c r="AF528" s="1"/>
      <c r="AG528" s="1"/>
    </row>
    <row r="529" spans="1:33" ht="15.75" customHeight="1" x14ac:dyDescent="0.25">
      <c r="A529" s="1"/>
      <c r="B529" s="1"/>
      <c r="C529" s="2"/>
      <c r="D529" s="161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168"/>
      <c r="X529" s="168"/>
      <c r="Y529" s="168"/>
      <c r="Z529" s="168"/>
      <c r="AA529" s="220"/>
      <c r="AB529" s="1"/>
      <c r="AC529" s="1"/>
      <c r="AD529" s="1"/>
      <c r="AE529" s="1"/>
      <c r="AF529" s="1"/>
      <c r="AG529" s="1"/>
    </row>
    <row r="530" spans="1:33" ht="15.75" customHeight="1" x14ac:dyDescent="0.25">
      <c r="A530" s="1"/>
      <c r="B530" s="1"/>
      <c r="C530" s="2"/>
      <c r="D530" s="161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168"/>
      <c r="X530" s="168"/>
      <c r="Y530" s="168"/>
      <c r="Z530" s="168"/>
      <c r="AA530" s="220"/>
      <c r="AB530" s="1"/>
      <c r="AC530" s="1"/>
      <c r="AD530" s="1"/>
      <c r="AE530" s="1"/>
      <c r="AF530" s="1"/>
      <c r="AG530" s="1"/>
    </row>
    <row r="531" spans="1:33" ht="15.75" customHeight="1" x14ac:dyDescent="0.25">
      <c r="A531" s="1"/>
      <c r="B531" s="1"/>
      <c r="C531" s="2"/>
      <c r="D531" s="161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168"/>
      <c r="X531" s="168"/>
      <c r="Y531" s="168"/>
      <c r="Z531" s="168"/>
      <c r="AA531" s="220"/>
      <c r="AB531" s="1"/>
      <c r="AC531" s="1"/>
      <c r="AD531" s="1"/>
      <c r="AE531" s="1"/>
      <c r="AF531" s="1"/>
      <c r="AG531" s="1"/>
    </row>
    <row r="532" spans="1:33" ht="15.75" customHeight="1" x14ac:dyDescent="0.25">
      <c r="A532" s="1"/>
      <c r="B532" s="1"/>
      <c r="C532" s="2"/>
      <c r="D532" s="161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168"/>
      <c r="X532" s="168"/>
      <c r="Y532" s="168"/>
      <c r="Z532" s="168"/>
      <c r="AA532" s="220"/>
      <c r="AB532" s="1"/>
      <c r="AC532" s="1"/>
      <c r="AD532" s="1"/>
      <c r="AE532" s="1"/>
      <c r="AF532" s="1"/>
      <c r="AG532" s="1"/>
    </row>
    <row r="533" spans="1:33" ht="15.75" customHeight="1" x14ac:dyDescent="0.25">
      <c r="A533" s="1"/>
      <c r="B533" s="1"/>
      <c r="C533" s="2"/>
      <c r="D533" s="161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168"/>
      <c r="X533" s="168"/>
      <c r="Y533" s="168"/>
      <c r="Z533" s="168"/>
      <c r="AA533" s="220"/>
      <c r="AB533" s="1"/>
      <c r="AC533" s="1"/>
      <c r="AD533" s="1"/>
      <c r="AE533" s="1"/>
      <c r="AF533" s="1"/>
      <c r="AG533" s="1"/>
    </row>
    <row r="534" spans="1:33" ht="15.75" customHeight="1" x14ac:dyDescent="0.25">
      <c r="A534" s="1"/>
      <c r="B534" s="1"/>
      <c r="C534" s="2"/>
      <c r="D534" s="161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168"/>
      <c r="X534" s="168"/>
      <c r="Y534" s="168"/>
      <c r="Z534" s="168"/>
      <c r="AA534" s="220"/>
      <c r="AB534" s="1"/>
      <c r="AC534" s="1"/>
      <c r="AD534" s="1"/>
      <c r="AE534" s="1"/>
      <c r="AF534" s="1"/>
      <c r="AG534" s="1"/>
    </row>
    <row r="535" spans="1:33" ht="15.75" customHeight="1" x14ac:dyDescent="0.25">
      <c r="A535" s="1"/>
      <c r="B535" s="1"/>
      <c r="C535" s="2"/>
      <c r="D535" s="161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168"/>
      <c r="X535" s="168"/>
      <c r="Y535" s="168"/>
      <c r="Z535" s="168"/>
      <c r="AA535" s="220"/>
      <c r="AB535" s="1"/>
      <c r="AC535" s="1"/>
      <c r="AD535" s="1"/>
      <c r="AE535" s="1"/>
      <c r="AF535" s="1"/>
      <c r="AG535" s="1"/>
    </row>
    <row r="536" spans="1:33" ht="15.75" customHeight="1" x14ac:dyDescent="0.25">
      <c r="A536" s="1"/>
      <c r="B536" s="1"/>
      <c r="C536" s="2"/>
      <c r="D536" s="161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168"/>
      <c r="X536" s="168"/>
      <c r="Y536" s="168"/>
      <c r="Z536" s="168"/>
      <c r="AA536" s="220"/>
      <c r="AB536" s="1"/>
      <c r="AC536" s="1"/>
      <c r="AD536" s="1"/>
      <c r="AE536" s="1"/>
      <c r="AF536" s="1"/>
      <c r="AG536" s="1"/>
    </row>
    <row r="537" spans="1:33" ht="15.75" customHeight="1" x14ac:dyDescent="0.25">
      <c r="A537" s="1"/>
      <c r="B537" s="1"/>
      <c r="C537" s="2"/>
      <c r="D537" s="161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168"/>
      <c r="X537" s="168"/>
      <c r="Y537" s="168"/>
      <c r="Z537" s="168"/>
      <c r="AA537" s="220"/>
      <c r="AB537" s="1"/>
      <c r="AC537" s="1"/>
      <c r="AD537" s="1"/>
      <c r="AE537" s="1"/>
      <c r="AF537" s="1"/>
      <c r="AG537" s="1"/>
    </row>
    <row r="538" spans="1:33" ht="15.75" customHeight="1" x14ac:dyDescent="0.25">
      <c r="A538" s="1"/>
      <c r="B538" s="1"/>
      <c r="C538" s="2"/>
      <c r="D538" s="161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168"/>
      <c r="X538" s="168"/>
      <c r="Y538" s="168"/>
      <c r="Z538" s="168"/>
      <c r="AA538" s="220"/>
      <c r="AB538" s="1"/>
      <c r="AC538" s="1"/>
      <c r="AD538" s="1"/>
      <c r="AE538" s="1"/>
      <c r="AF538" s="1"/>
      <c r="AG538" s="1"/>
    </row>
    <row r="539" spans="1:33" ht="15.75" customHeight="1" x14ac:dyDescent="0.25">
      <c r="A539" s="1"/>
      <c r="B539" s="1"/>
      <c r="C539" s="2"/>
      <c r="D539" s="161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168"/>
      <c r="X539" s="168"/>
      <c r="Y539" s="168"/>
      <c r="Z539" s="168"/>
      <c r="AA539" s="220"/>
      <c r="AB539" s="1"/>
      <c r="AC539" s="1"/>
      <c r="AD539" s="1"/>
      <c r="AE539" s="1"/>
      <c r="AF539" s="1"/>
      <c r="AG539" s="1"/>
    </row>
    <row r="540" spans="1:33" ht="15.75" customHeight="1" x14ac:dyDescent="0.25">
      <c r="A540" s="1"/>
      <c r="B540" s="1"/>
      <c r="C540" s="2"/>
      <c r="D540" s="161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168"/>
      <c r="X540" s="168"/>
      <c r="Y540" s="168"/>
      <c r="Z540" s="168"/>
      <c r="AA540" s="220"/>
      <c r="AB540" s="1"/>
      <c r="AC540" s="1"/>
      <c r="AD540" s="1"/>
      <c r="AE540" s="1"/>
      <c r="AF540" s="1"/>
      <c r="AG540" s="1"/>
    </row>
    <row r="541" spans="1:33" ht="15.75" customHeight="1" x14ac:dyDescent="0.25">
      <c r="A541" s="1"/>
      <c r="B541" s="1"/>
      <c r="C541" s="2"/>
      <c r="D541" s="161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168"/>
      <c r="X541" s="168"/>
      <c r="Y541" s="168"/>
      <c r="Z541" s="168"/>
      <c r="AA541" s="220"/>
      <c r="AB541" s="1"/>
      <c r="AC541" s="1"/>
      <c r="AD541" s="1"/>
      <c r="AE541" s="1"/>
      <c r="AF541" s="1"/>
      <c r="AG541" s="1"/>
    </row>
    <row r="542" spans="1:33" ht="15.75" customHeight="1" x14ac:dyDescent="0.25">
      <c r="A542" s="1"/>
      <c r="B542" s="1"/>
      <c r="C542" s="2"/>
      <c r="D542" s="161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168"/>
      <c r="X542" s="168"/>
      <c r="Y542" s="168"/>
      <c r="Z542" s="168"/>
      <c r="AA542" s="220"/>
      <c r="AB542" s="1"/>
      <c r="AC542" s="1"/>
      <c r="AD542" s="1"/>
      <c r="AE542" s="1"/>
      <c r="AF542" s="1"/>
      <c r="AG542" s="1"/>
    </row>
    <row r="543" spans="1:33" ht="15.75" customHeight="1" x14ac:dyDescent="0.25">
      <c r="A543" s="1"/>
      <c r="B543" s="1"/>
      <c r="C543" s="2"/>
      <c r="D543" s="161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168"/>
      <c r="X543" s="168"/>
      <c r="Y543" s="168"/>
      <c r="Z543" s="168"/>
      <c r="AA543" s="220"/>
      <c r="AB543" s="1"/>
      <c r="AC543" s="1"/>
      <c r="AD543" s="1"/>
      <c r="AE543" s="1"/>
      <c r="AF543" s="1"/>
      <c r="AG543" s="1"/>
    </row>
    <row r="544" spans="1:33" ht="15.75" customHeight="1" x14ac:dyDescent="0.25">
      <c r="A544" s="1"/>
      <c r="B544" s="1"/>
      <c r="C544" s="2"/>
      <c r="D544" s="161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168"/>
      <c r="X544" s="168"/>
      <c r="Y544" s="168"/>
      <c r="Z544" s="168"/>
      <c r="AA544" s="220"/>
      <c r="AB544" s="1"/>
      <c r="AC544" s="1"/>
      <c r="AD544" s="1"/>
      <c r="AE544" s="1"/>
      <c r="AF544" s="1"/>
      <c r="AG544" s="1"/>
    </row>
    <row r="545" spans="1:33" ht="15.75" customHeight="1" x14ac:dyDescent="0.25">
      <c r="A545" s="1"/>
      <c r="B545" s="1"/>
      <c r="C545" s="2"/>
      <c r="D545" s="161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168"/>
      <c r="X545" s="168"/>
      <c r="Y545" s="168"/>
      <c r="Z545" s="168"/>
      <c r="AA545" s="220"/>
      <c r="AB545" s="1"/>
      <c r="AC545" s="1"/>
      <c r="AD545" s="1"/>
      <c r="AE545" s="1"/>
      <c r="AF545" s="1"/>
      <c r="AG545" s="1"/>
    </row>
    <row r="546" spans="1:33" ht="15.75" customHeight="1" x14ac:dyDescent="0.25">
      <c r="A546" s="1"/>
      <c r="B546" s="1"/>
      <c r="C546" s="2"/>
      <c r="D546" s="161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168"/>
      <c r="X546" s="168"/>
      <c r="Y546" s="168"/>
      <c r="Z546" s="168"/>
      <c r="AA546" s="220"/>
      <c r="AB546" s="1"/>
      <c r="AC546" s="1"/>
      <c r="AD546" s="1"/>
      <c r="AE546" s="1"/>
      <c r="AF546" s="1"/>
      <c r="AG546" s="1"/>
    </row>
    <row r="547" spans="1:33" ht="15.75" customHeight="1" x14ac:dyDescent="0.25">
      <c r="A547" s="1"/>
      <c r="B547" s="1"/>
      <c r="C547" s="2"/>
      <c r="D547" s="161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168"/>
      <c r="X547" s="168"/>
      <c r="Y547" s="168"/>
      <c r="Z547" s="168"/>
      <c r="AA547" s="220"/>
      <c r="AB547" s="1"/>
      <c r="AC547" s="1"/>
      <c r="AD547" s="1"/>
      <c r="AE547" s="1"/>
      <c r="AF547" s="1"/>
      <c r="AG547" s="1"/>
    </row>
    <row r="548" spans="1:33" ht="15.75" customHeight="1" x14ac:dyDescent="0.25">
      <c r="A548" s="1"/>
      <c r="B548" s="1"/>
      <c r="C548" s="2"/>
      <c r="D548" s="161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168"/>
      <c r="X548" s="168"/>
      <c r="Y548" s="168"/>
      <c r="Z548" s="168"/>
      <c r="AA548" s="220"/>
      <c r="AB548" s="1"/>
      <c r="AC548" s="1"/>
      <c r="AD548" s="1"/>
      <c r="AE548" s="1"/>
      <c r="AF548" s="1"/>
      <c r="AG548" s="1"/>
    </row>
    <row r="549" spans="1:33" ht="15.75" customHeight="1" x14ac:dyDescent="0.25">
      <c r="A549" s="1"/>
      <c r="B549" s="1"/>
      <c r="C549" s="2"/>
      <c r="D549" s="161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168"/>
      <c r="X549" s="168"/>
      <c r="Y549" s="168"/>
      <c r="Z549" s="168"/>
      <c r="AA549" s="220"/>
      <c r="AB549" s="1"/>
      <c r="AC549" s="1"/>
      <c r="AD549" s="1"/>
      <c r="AE549" s="1"/>
      <c r="AF549" s="1"/>
      <c r="AG549" s="1"/>
    </row>
    <row r="550" spans="1:33" ht="15.75" customHeight="1" x14ac:dyDescent="0.25">
      <c r="A550" s="1"/>
      <c r="B550" s="1"/>
      <c r="C550" s="2"/>
      <c r="D550" s="161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168"/>
      <c r="X550" s="168"/>
      <c r="Y550" s="168"/>
      <c r="Z550" s="168"/>
      <c r="AA550" s="220"/>
      <c r="AB550" s="1"/>
      <c r="AC550" s="1"/>
      <c r="AD550" s="1"/>
      <c r="AE550" s="1"/>
      <c r="AF550" s="1"/>
      <c r="AG550" s="1"/>
    </row>
    <row r="551" spans="1:33" ht="15.75" customHeight="1" x14ac:dyDescent="0.25">
      <c r="A551" s="1"/>
      <c r="B551" s="1"/>
      <c r="C551" s="2"/>
      <c r="D551" s="161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168"/>
      <c r="X551" s="168"/>
      <c r="Y551" s="168"/>
      <c r="Z551" s="168"/>
      <c r="AA551" s="220"/>
      <c r="AB551" s="1"/>
      <c r="AC551" s="1"/>
      <c r="AD551" s="1"/>
      <c r="AE551" s="1"/>
      <c r="AF551" s="1"/>
      <c r="AG551" s="1"/>
    </row>
    <row r="552" spans="1:33" ht="15.75" customHeight="1" x14ac:dyDescent="0.25">
      <c r="A552" s="1"/>
      <c r="B552" s="1"/>
      <c r="C552" s="2"/>
      <c r="D552" s="161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168"/>
      <c r="X552" s="168"/>
      <c r="Y552" s="168"/>
      <c r="Z552" s="168"/>
      <c r="AA552" s="220"/>
      <c r="AB552" s="1"/>
      <c r="AC552" s="1"/>
      <c r="AD552" s="1"/>
      <c r="AE552" s="1"/>
      <c r="AF552" s="1"/>
      <c r="AG552" s="1"/>
    </row>
    <row r="553" spans="1:33" ht="15.75" customHeight="1" x14ac:dyDescent="0.25">
      <c r="A553" s="1"/>
      <c r="B553" s="1"/>
      <c r="C553" s="2"/>
      <c r="D553" s="161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168"/>
      <c r="X553" s="168"/>
      <c r="Y553" s="168"/>
      <c r="Z553" s="168"/>
      <c r="AA553" s="220"/>
      <c r="AB553" s="1"/>
      <c r="AC553" s="1"/>
      <c r="AD553" s="1"/>
      <c r="AE553" s="1"/>
      <c r="AF553" s="1"/>
      <c r="AG553" s="1"/>
    </row>
    <row r="554" spans="1:33" ht="15.75" customHeight="1" x14ac:dyDescent="0.25">
      <c r="A554" s="1"/>
      <c r="B554" s="1"/>
      <c r="C554" s="2"/>
      <c r="D554" s="161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168"/>
      <c r="X554" s="168"/>
      <c r="Y554" s="168"/>
      <c r="Z554" s="168"/>
      <c r="AA554" s="220"/>
      <c r="AB554" s="1"/>
      <c r="AC554" s="1"/>
      <c r="AD554" s="1"/>
      <c r="AE554" s="1"/>
      <c r="AF554" s="1"/>
      <c r="AG554" s="1"/>
    </row>
    <row r="555" spans="1:33" ht="15.75" customHeight="1" x14ac:dyDescent="0.25">
      <c r="A555" s="1"/>
      <c r="B555" s="1"/>
      <c r="C555" s="2"/>
      <c r="D555" s="161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168"/>
      <c r="X555" s="168"/>
      <c r="Y555" s="168"/>
      <c r="Z555" s="168"/>
      <c r="AA555" s="220"/>
      <c r="AB555" s="1"/>
      <c r="AC555" s="1"/>
      <c r="AD555" s="1"/>
      <c r="AE555" s="1"/>
      <c r="AF555" s="1"/>
      <c r="AG555" s="1"/>
    </row>
    <row r="556" spans="1:33" ht="15.75" customHeight="1" x14ac:dyDescent="0.25">
      <c r="A556" s="1"/>
      <c r="B556" s="1"/>
      <c r="C556" s="2"/>
      <c r="D556" s="161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168"/>
      <c r="X556" s="168"/>
      <c r="Y556" s="168"/>
      <c r="Z556" s="168"/>
      <c r="AA556" s="220"/>
      <c r="AB556" s="1"/>
      <c r="AC556" s="1"/>
      <c r="AD556" s="1"/>
      <c r="AE556" s="1"/>
      <c r="AF556" s="1"/>
      <c r="AG556" s="1"/>
    </row>
    <row r="557" spans="1:33" ht="15.75" customHeight="1" x14ac:dyDescent="0.25">
      <c r="A557" s="1"/>
      <c r="B557" s="1"/>
      <c r="C557" s="2"/>
      <c r="D557" s="161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168"/>
      <c r="X557" s="168"/>
      <c r="Y557" s="168"/>
      <c r="Z557" s="168"/>
      <c r="AA557" s="220"/>
      <c r="AB557" s="1"/>
      <c r="AC557" s="1"/>
      <c r="AD557" s="1"/>
      <c r="AE557" s="1"/>
      <c r="AF557" s="1"/>
      <c r="AG557" s="1"/>
    </row>
    <row r="558" spans="1:33" ht="15.75" customHeight="1" x14ac:dyDescent="0.25">
      <c r="A558" s="1"/>
      <c r="B558" s="1"/>
      <c r="C558" s="2"/>
      <c r="D558" s="161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168"/>
      <c r="X558" s="168"/>
      <c r="Y558" s="168"/>
      <c r="Z558" s="168"/>
      <c r="AA558" s="220"/>
      <c r="AB558" s="1"/>
      <c r="AC558" s="1"/>
      <c r="AD558" s="1"/>
      <c r="AE558" s="1"/>
      <c r="AF558" s="1"/>
      <c r="AG558" s="1"/>
    </row>
    <row r="559" spans="1:33" ht="15.75" customHeight="1" x14ac:dyDescent="0.25">
      <c r="A559" s="1"/>
      <c r="B559" s="1"/>
      <c r="C559" s="2"/>
      <c r="D559" s="161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168"/>
      <c r="X559" s="168"/>
      <c r="Y559" s="168"/>
      <c r="Z559" s="168"/>
      <c r="AA559" s="220"/>
      <c r="AB559" s="1"/>
      <c r="AC559" s="1"/>
      <c r="AD559" s="1"/>
      <c r="AE559" s="1"/>
      <c r="AF559" s="1"/>
      <c r="AG559" s="1"/>
    </row>
    <row r="560" spans="1:33" ht="15.75" customHeight="1" x14ac:dyDescent="0.25">
      <c r="A560" s="1"/>
      <c r="B560" s="1"/>
      <c r="C560" s="2"/>
      <c r="D560" s="161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168"/>
      <c r="X560" s="168"/>
      <c r="Y560" s="168"/>
      <c r="Z560" s="168"/>
      <c r="AA560" s="220"/>
      <c r="AB560" s="1"/>
      <c r="AC560" s="1"/>
      <c r="AD560" s="1"/>
      <c r="AE560" s="1"/>
      <c r="AF560" s="1"/>
      <c r="AG560" s="1"/>
    </row>
    <row r="561" spans="1:33" ht="15.75" customHeight="1" x14ac:dyDescent="0.25">
      <c r="A561" s="1"/>
      <c r="B561" s="1"/>
      <c r="C561" s="2"/>
      <c r="D561" s="161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168"/>
      <c r="X561" s="168"/>
      <c r="Y561" s="168"/>
      <c r="Z561" s="168"/>
      <c r="AA561" s="220"/>
      <c r="AB561" s="1"/>
      <c r="AC561" s="1"/>
      <c r="AD561" s="1"/>
      <c r="AE561" s="1"/>
      <c r="AF561" s="1"/>
      <c r="AG561" s="1"/>
    </row>
    <row r="562" spans="1:33" ht="15.75" customHeight="1" x14ac:dyDescent="0.25">
      <c r="A562" s="1"/>
      <c r="B562" s="1"/>
      <c r="C562" s="2"/>
      <c r="D562" s="161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168"/>
      <c r="X562" s="168"/>
      <c r="Y562" s="168"/>
      <c r="Z562" s="168"/>
      <c r="AA562" s="220"/>
      <c r="AB562" s="1"/>
      <c r="AC562" s="1"/>
      <c r="AD562" s="1"/>
      <c r="AE562" s="1"/>
      <c r="AF562" s="1"/>
      <c r="AG562" s="1"/>
    </row>
    <row r="563" spans="1:33" ht="15.75" customHeight="1" x14ac:dyDescent="0.25">
      <c r="A563" s="1"/>
      <c r="B563" s="1"/>
      <c r="C563" s="2"/>
      <c r="D563" s="161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168"/>
      <c r="X563" s="168"/>
      <c r="Y563" s="168"/>
      <c r="Z563" s="168"/>
      <c r="AA563" s="220"/>
      <c r="AB563" s="1"/>
      <c r="AC563" s="1"/>
      <c r="AD563" s="1"/>
      <c r="AE563" s="1"/>
      <c r="AF563" s="1"/>
      <c r="AG563" s="1"/>
    </row>
    <row r="564" spans="1:33" ht="15.75" customHeight="1" x14ac:dyDescent="0.25">
      <c r="A564" s="1"/>
      <c r="B564" s="1"/>
      <c r="C564" s="2"/>
      <c r="D564" s="161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168"/>
      <c r="X564" s="168"/>
      <c r="Y564" s="168"/>
      <c r="Z564" s="168"/>
      <c r="AA564" s="220"/>
      <c r="AB564" s="1"/>
      <c r="AC564" s="1"/>
      <c r="AD564" s="1"/>
      <c r="AE564" s="1"/>
      <c r="AF564" s="1"/>
      <c r="AG564" s="1"/>
    </row>
    <row r="565" spans="1:33" ht="15.75" customHeight="1" x14ac:dyDescent="0.25">
      <c r="A565" s="1"/>
      <c r="B565" s="1"/>
      <c r="C565" s="2"/>
      <c r="D565" s="161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168"/>
      <c r="X565" s="168"/>
      <c r="Y565" s="168"/>
      <c r="Z565" s="168"/>
      <c r="AA565" s="220"/>
      <c r="AB565" s="1"/>
      <c r="AC565" s="1"/>
      <c r="AD565" s="1"/>
      <c r="AE565" s="1"/>
      <c r="AF565" s="1"/>
      <c r="AG565" s="1"/>
    </row>
    <row r="566" spans="1:33" ht="15.75" customHeight="1" x14ac:dyDescent="0.25">
      <c r="A566" s="1"/>
      <c r="B566" s="1"/>
      <c r="C566" s="2"/>
      <c r="D566" s="161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168"/>
      <c r="X566" s="168"/>
      <c r="Y566" s="168"/>
      <c r="Z566" s="168"/>
      <c r="AA566" s="220"/>
      <c r="AB566" s="1"/>
      <c r="AC566" s="1"/>
      <c r="AD566" s="1"/>
      <c r="AE566" s="1"/>
      <c r="AF566" s="1"/>
      <c r="AG566" s="1"/>
    </row>
    <row r="567" spans="1:33" ht="15.75" customHeight="1" x14ac:dyDescent="0.25">
      <c r="A567" s="1"/>
      <c r="B567" s="1"/>
      <c r="C567" s="2"/>
      <c r="D567" s="161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168"/>
      <c r="X567" s="168"/>
      <c r="Y567" s="168"/>
      <c r="Z567" s="168"/>
      <c r="AA567" s="220"/>
      <c r="AB567" s="1"/>
      <c r="AC567" s="1"/>
      <c r="AD567" s="1"/>
      <c r="AE567" s="1"/>
      <c r="AF567" s="1"/>
      <c r="AG567" s="1"/>
    </row>
    <row r="568" spans="1:33" ht="15.75" customHeight="1" x14ac:dyDescent="0.25">
      <c r="A568" s="1"/>
      <c r="B568" s="1"/>
      <c r="C568" s="2"/>
      <c r="D568" s="161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168"/>
      <c r="X568" s="168"/>
      <c r="Y568" s="168"/>
      <c r="Z568" s="168"/>
      <c r="AA568" s="220"/>
      <c r="AB568" s="1"/>
      <c r="AC568" s="1"/>
      <c r="AD568" s="1"/>
      <c r="AE568" s="1"/>
      <c r="AF568" s="1"/>
      <c r="AG568" s="1"/>
    </row>
    <row r="569" spans="1:33" ht="15.75" customHeight="1" x14ac:dyDescent="0.25">
      <c r="A569" s="1"/>
      <c r="B569" s="1"/>
      <c r="C569" s="2"/>
      <c r="D569" s="161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168"/>
      <c r="X569" s="168"/>
      <c r="Y569" s="168"/>
      <c r="Z569" s="168"/>
      <c r="AA569" s="220"/>
      <c r="AB569" s="1"/>
      <c r="AC569" s="1"/>
      <c r="AD569" s="1"/>
      <c r="AE569" s="1"/>
      <c r="AF569" s="1"/>
      <c r="AG569" s="1"/>
    </row>
    <row r="570" spans="1:33" ht="15.75" customHeight="1" x14ac:dyDescent="0.25">
      <c r="A570" s="1"/>
      <c r="B570" s="1"/>
      <c r="C570" s="2"/>
      <c r="D570" s="161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168"/>
      <c r="X570" s="168"/>
      <c r="Y570" s="168"/>
      <c r="Z570" s="168"/>
      <c r="AA570" s="220"/>
      <c r="AB570" s="1"/>
      <c r="AC570" s="1"/>
      <c r="AD570" s="1"/>
      <c r="AE570" s="1"/>
      <c r="AF570" s="1"/>
      <c r="AG570" s="1"/>
    </row>
    <row r="571" spans="1:33" ht="15.75" customHeight="1" x14ac:dyDescent="0.25">
      <c r="A571" s="1"/>
      <c r="B571" s="1"/>
      <c r="C571" s="2"/>
      <c r="D571" s="161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168"/>
      <c r="X571" s="168"/>
      <c r="Y571" s="168"/>
      <c r="Z571" s="168"/>
      <c r="AA571" s="220"/>
      <c r="AB571" s="1"/>
      <c r="AC571" s="1"/>
      <c r="AD571" s="1"/>
      <c r="AE571" s="1"/>
      <c r="AF571" s="1"/>
      <c r="AG571" s="1"/>
    </row>
    <row r="572" spans="1:33" ht="15.75" customHeight="1" x14ac:dyDescent="0.25">
      <c r="A572" s="1"/>
      <c r="B572" s="1"/>
      <c r="C572" s="2"/>
      <c r="D572" s="161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168"/>
      <c r="X572" s="168"/>
      <c r="Y572" s="168"/>
      <c r="Z572" s="168"/>
      <c r="AA572" s="220"/>
      <c r="AB572" s="1"/>
      <c r="AC572" s="1"/>
      <c r="AD572" s="1"/>
      <c r="AE572" s="1"/>
      <c r="AF572" s="1"/>
      <c r="AG572" s="1"/>
    </row>
    <row r="573" spans="1:33" ht="15.75" customHeight="1" x14ac:dyDescent="0.25">
      <c r="A573" s="1"/>
      <c r="B573" s="1"/>
      <c r="C573" s="2"/>
      <c r="D573" s="161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168"/>
      <c r="X573" s="168"/>
      <c r="Y573" s="168"/>
      <c r="Z573" s="168"/>
      <c r="AA573" s="220"/>
      <c r="AB573" s="1"/>
      <c r="AC573" s="1"/>
      <c r="AD573" s="1"/>
      <c r="AE573" s="1"/>
      <c r="AF573" s="1"/>
      <c r="AG573" s="1"/>
    </row>
    <row r="574" spans="1:33" ht="15.75" customHeight="1" x14ac:dyDescent="0.25">
      <c r="A574" s="1"/>
      <c r="B574" s="1"/>
      <c r="C574" s="2"/>
      <c r="D574" s="161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168"/>
      <c r="X574" s="168"/>
      <c r="Y574" s="168"/>
      <c r="Z574" s="168"/>
      <c r="AA574" s="220"/>
      <c r="AB574" s="1"/>
      <c r="AC574" s="1"/>
      <c r="AD574" s="1"/>
      <c r="AE574" s="1"/>
      <c r="AF574" s="1"/>
      <c r="AG574" s="1"/>
    </row>
    <row r="575" spans="1:33" ht="15.75" customHeight="1" x14ac:dyDescent="0.25">
      <c r="A575" s="1"/>
      <c r="B575" s="1"/>
      <c r="C575" s="2"/>
      <c r="D575" s="161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168"/>
      <c r="X575" s="168"/>
      <c r="Y575" s="168"/>
      <c r="Z575" s="168"/>
      <c r="AA575" s="220"/>
      <c r="AB575" s="1"/>
      <c r="AC575" s="1"/>
      <c r="AD575" s="1"/>
      <c r="AE575" s="1"/>
      <c r="AF575" s="1"/>
      <c r="AG575" s="1"/>
    </row>
    <row r="576" spans="1:33" ht="15.75" customHeight="1" x14ac:dyDescent="0.25">
      <c r="A576" s="1"/>
      <c r="B576" s="1"/>
      <c r="C576" s="2"/>
      <c r="D576" s="161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168"/>
      <c r="X576" s="168"/>
      <c r="Y576" s="168"/>
      <c r="Z576" s="168"/>
      <c r="AA576" s="220"/>
      <c r="AB576" s="1"/>
      <c r="AC576" s="1"/>
      <c r="AD576" s="1"/>
      <c r="AE576" s="1"/>
      <c r="AF576" s="1"/>
      <c r="AG576" s="1"/>
    </row>
    <row r="577" spans="1:33" ht="15.75" customHeight="1" x14ac:dyDescent="0.25">
      <c r="A577" s="1"/>
      <c r="B577" s="1"/>
      <c r="C577" s="2"/>
      <c r="D577" s="161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168"/>
      <c r="X577" s="168"/>
      <c r="Y577" s="168"/>
      <c r="Z577" s="168"/>
      <c r="AA577" s="220"/>
      <c r="AB577" s="1"/>
      <c r="AC577" s="1"/>
      <c r="AD577" s="1"/>
      <c r="AE577" s="1"/>
      <c r="AF577" s="1"/>
      <c r="AG577" s="1"/>
    </row>
    <row r="578" spans="1:33" ht="15.75" customHeight="1" x14ac:dyDescent="0.25">
      <c r="A578" s="1"/>
      <c r="B578" s="1"/>
      <c r="C578" s="2"/>
      <c r="D578" s="161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168"/>
      <c r="X578" s="168"/>
      <c r="Y578" s="168"/>
      <c r="Z578" s="168"/>
      <c r="AA578" s="220"/>
      <c r="AB578" s="1"/>
      <c r="AC578" s="1"/>
      <c r="AD578" s="1"/>
      <c r="AE578" s="1"/>
      <c r="AF578" s="1"/>
      <c r="AG578" s="1"/>
    </row>
    <row r="579" spans="1:33" ht="15.75" customHeight="1" x14ac:dyDescent="0.25">
      <c r="A579" s="1"/>
      <c r="B579" s="1"/>
      <c r="C579" s="2"/>
      <c r="D579" s="161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168"/>
      <c r="X579" s="168"/>
      <c r="Y579" s="168"/>
      <c r="Z579" s="168"/>
      <c r="AA579" s="220"/>
      <c r="AB579" s="1"/>
      <c r="AC579" s="1"/>
      <c r="AD579" s="1"/>
      <c r="AE579" s="1"/>
      <c r="AF579" s="1"/>
      <c r="AG579" s="1"/>
    </row>
    <row r="580" spans="1:33" ht="15.75" customHeight="1" x14ac:dyDescent="0.25">
      <c r="A580" s="1"/>
      <c r="B580" s="1"/>
      <c r="C580" s="2"/>
      <c r="D580" s="161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168"/>
      <c r="X580" s="168"/>
      <c r="Y580" s="168"/>
      <c r="Z580" s="168"/>
      <c r="AA580" s="220"/>
      <c r="AB580" s="1"/>
      <c r="AC580" s="1"/>
      <c r="AD580" s="1"/>
      <c r="AE580" s="1"/>
      <c r="AF580" s="1"/>
      <c r="AG580" s="1"/>
    </row>
    <row r="581" spans="1:33" ht="15.75" customHeight="1" x14ac:dyDescent="0.25">
      <c r="A581" s="1"/>
      <c r="B581" s="1"/>
      <c r="C581" s="2"/>
      <c r="D581" s="161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168"/>
      <c r="X581" s="168"/>
      <c r="Y581" s="168"/>
      <c r="Z581" s="168"/>
      <c r="AA581" s="220"/>
      <c r="AB581" s="1"/>
      <c r="AC581" s="1"/>
      <c r="AD581" s="1"/>
      <c r="AE581" s="1"/>
      <c r="AF581" s="1"/>
      <c r="AG581" s="1"/>
    </row>
    <row r="582" spans="1:33" ht="15.75" customHeight="1" x14ac:dyDescent="0.25">
      <c r="A582" s="1"/>
      <c r="B582" s="1"/>
      <c r="C582" s="2"/>
      <c r="D582" s="161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168"/>
      <c r="X582" s="168"/>
      <c r="Y582" s="168"/>
      <c r="Z582" s="168"/>
      <c r="AA582" s="220"/>
      <c r="AB582" s="1"/>
      <c r="AC582" s="1"/>
      <c r="AD582" s="1"/>
      <c r="AE582" s="1"/>
      <c r="AF582" s="1"/>
      <c r="AG582" s="1"/>
    </row>
    <row r="583" spans="1:33" ht="15.75" customHeight="1" x14ac:dyDescent="0.25">
      <c r="A583" s="1"/>
      <c r="B583" s="1"/>
      <c r="C583" s="2"/>
      <c r="D583" s="161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168"/>
      <c r="X583" s="168"/>
      <c r="Y583" s="168"/>
      <c r="Z583" s="168"/>
      <c r="AA583" s="220"/>
      <c r="AB583" s="1"/>
      <c r="AC583" s="1"/>
      <c r="AD583" s="1"/>
      <c r="AE583" s="1"/>
      <c r="AF583" s="1"/>
      <c r="AG583" s="1"/>
    </row>
    <row r="584" spans="1:33" ht="15.75" customHeight="1" x14ac:dyDescent="0.25">
      <c r="A584" s="1"/>
      <c r="B584" s="1"/>
      <c r="C584" s="2"/>
      <c r="D584" s="161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168"/>
      <c r="X584" s="168"/>
      <c r="Y584" s="168"/>
      <c r="Z584" s="168"/>
      <c r="AA584" s="220"/>
      <c r="AB584" s="1"/>
      <c r="AC584" s="1"/>
      <c r="AD584" s="1"/>
      <c r="AE584" s="1"/>
      <c r="AF584" s="1"/>
      <c r="AG584" s="1"/>
    </row>
    <row r="585" spans="1:33" ht="15.75" customHeight="1" x14ac:dyDescent="0.25">
      <c r="A585" s="1"/>
      <c r="B585" s="1"/>
      <c r="C585" s="2"/>
      <c r="D585" s="161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168"/>
      <c r="X585" s="168"/>
      <c r="Y585" s="168"/>
      <c r="Z585" s="168"/>
      <c r="AA585" s="220"/>
      <c r="AB585" s="1"/>
      <c r="AC585" s="1"/>
      <c r="AD585" s="1"/>
      <c r="AE585" s="1"/>
      <c r="AF585" s="1"/>
      <c r="AG585" s="1"/>
    </row>
    <row r="586" spans="1:33" ht="15.75" customHeight="1" x14ac:dyDescent="0.25">
      <c r="A586" s="1"/>
      <c r="B586" s="1"/>
      <c r="C586" s="2"/>
      <c r="D586" s="161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168"/>
      <c r="X586" s="168"/>
      <c r="Y586" s="168"/>
      <c r="Z586" s="168"/>
      <c r="AA586" s="220"/>
      <c r="AB586" s="1"/>
      <c r="AC586" s="1"/>
      <c r="AD586" s="1"/>
      <c r="AE586" s="1"/>
      <c r="AF586" s="1"/>
      <c r="AG586" s="1"/>
    </row>
    <row r="587" spans="1:33" ht="15.75" customHeight="1" x14ac:dyDescent="0.25">
      <c r="A587" s="1"/>
      <c r="B587" s="1"/>
      <c r="C587" s="2"/>
      <c r="D587" s="161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168"/>
      <c r="X587" s="168"/>
      <c r="Y587" s="168"/>
      <c r="Z587" s="168"/>
      <c r="AA587" s="220"/>
      <c r="AB587" s="1"/>
      <c r="AC587" s="1"/>
      <c r="AD587" s="1"/>
      <c r="AE587" s="1"/>
      <c r="AF587" s="1"/>
      <c r="AG587" s="1"/>
    </row>
    <row r="588" spans="1:33" ht="15.75" customHeight="1" x14ac:dyDescent="0.25">
      <c r="A588" s="1"/>
      <c r="B588" s="1"/>
      <c r="C588" s="2"/>
      <c r="D588" s="161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168"/>
      <c r="X588" s="168"/>
      <c r="Y588" s="168"/>
      <c r="Z588" s="168"/>
      <c r="AA588" s="220"/>
      <c r="AB588" s="1"/>
      <c r="AC588" s="1"/>
      <c r="AD588" s="1"/>
      <c r="AE588" s="1"/>
      <c r="AF588" s="1"/>
      <c r="AG588" s="1"/>
    </row>
    <row r="589" spans="1:33" ht="15.75" customHeight="1" x14ac:dyDescent="0.25">
      <c r="A589" s="1"/>
      <c r="B589" s="1"/>
      <c r="C589" s="2"/>
      <c r="D589" s="161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168"/>
      <c r="X589" s="168"/>
      <c r="Y589" s="168"/>
      <c r="Z589" s="168"/>
      <c r="AA589" s="220"/>
      <c r="AB589" s="1"/>
      <c r="AC589" s="1"/>
      <c r="AD589" s="1"/>
      <c r="AE589" s="1"/>
      <c r="AF589" s="1"/>
      <c r="AG589" s="1"/>
    </row>
    <row r="590" spans="1:33" ht="15.75" customHeight="1" x14ac:dyDescent="0.25">
      <c r="A590" s="1"/>
      <c r="B590" s="1"/>
      <c r="C590" s="2"/>
      <c r="D590" s="161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168"/>
      <c r="X590" s="168"/>
      <c r="Y590" s="168"/>
      <c r="Z590" s="168"/>
      <c r="AA590" s="220"/>
      <c r="AB590" s="1"/>
      <c r="AC590" s="1"/>
      <c r="AD590" s="1"/>
      <c r="AE590" s="1"/>
      <c r="AF590" s="1"/>
      <c r="AG590" s="1"/>
    </row>
    <row r="591" spans="1:33" ht="15.75" customHeight="1" x14ac:dyDescent="0.25">
      <c r="A591" s="1"/>
      <c r="B591" s="1"/>
      <c r="C591" s="2"/>
      <c r="D591" s="161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168"/>
      <c r="X591" s="168"/>
      <c r="Y591" s="168"/>
      <c r="Z591" s="168"/>
      <c r="AA591" s="220"/>
      <c r="AB591" s="1"/>
      <c r="AC591" s="1"/>
      <c r="AD591" s="1"/>
      <c r="AE591" s="1"/>
      <c r="AF591" s="1"/>
      <c r="AG591" s="1"/>
    </row>
    <row r="592" spans="1:33" ht="15.75" customHeight="1" x14ac:dyDescent="0.25">
      <c r="A592" s="1"/>
      <c r="B592" s="1"/>
      <c r="C592" s="2"/>
      <c r="D592" s="161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168"/>
      <c r="X592" s="168"/>
      <c r="Y592" s="168"/>
      <c r="Z592" s="168"/>
      <c r="AA592" s="220"/>
      <c r="AB592" s="1"/>
      <c r="AC592" s="1"/>
      <c r="AD592" s="1"/>
      <c r="AE592" s="1"/>
      <c r="AF592" s="1"/>
      <c r="AG592" s="1"/>
    </row>
    <row r="593" spans="1:33" ht="15.75" customHeight="1" x14ac:dyDescent="0.25">
      <c r="A593" s="1"/>
      <c r="B593" s="1"/>
      <c r="C593" s="2"/>
      <c r="D593" s="161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168"/>
      <c r="X593" s="168"/>
      <c r="Y593" s="168"/>
      <c r="Z593" s="168"/>
      <c r="AA593" s="220"/>
      <c r="AB593" s="1"/>
      <c r="AC593" s="1"/>
      <c r="AD593" s="1"/>
      <c r="AE593" s="1"/>
      <c r="AF593" s="1"/>
      <c r="AG593" s="1"/>
    </row>
    <row r="594" spans="1:33" ht="15.75" customHeight="1" x14ac:dyDescent="0.25">
      <c r="A594" s="1"/>
      <c r="B594" s="1"/>
      <c r="C594" s="2"/>
      <c r="D594" s="161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168"/>
      <c r="X594" s="168"/>
      <c r="Y594" s="168"/>
      <c r="Z594" s="168"/>
      <c r="AA594" s="220"/>
      <c r="AB594" s="1"/>
      <c r="AC594" s="1"/>
      <c r="AD594" s="1"/>
      <c r="AE594" s="1"/>
      <c r="AF594" s="1"/>
      <c r="AG594" s="1"/>
    </row>
    <row r="595" spans="1:33" ht="15.75" customHeight="1" x14ac:dyDescent="0.25">
      <c r="A595" s="1"/>
      <c r="B595" s="1"/>
      <c r="C595" s="2"/>
      <c r="D595" s="161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168"/>
      <c r="X595" s="168"/>
      <c r="Y595" s="168"/>
      <c r="Z595" s="168"/>
      <c r="AA595" s="220"/>
      <c r="AB595" s="1"/>
      <c r="AC595" s="1"/>
      <c r="AD595" s="1"/>
      <c r="AE595" s="1"/>
      <c r="AF595" s="1"/>
      <c r="AG595" s="1"/>
    </row>
    <row r="596" spans="1:33" ht="15.75" customHeight="1" x14ac:dyDescent="0.25">
      <c r="A596" s="1"/>
      <c r="B596" s="1"/>
      <c r="C596" s="2"/>
      <c r="D596" s="161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168"/>
      <c r="X596" s="168"/>
      <c r="Y596" s="168"/>
      <c r="Z596" s="168"/>
      <c r="AA596" s="220"/>
      <c r="AB596" s="1"/>
      <c r="AC596" s="1"/>
      <c r="AD596" s="1"/>
      <c r="AE596" s="1"/>
      <c r="AF596" s="1"/>
      <c r="AG596" s="1"/>
    </row>
    <row r="597" spans="1:33" ht="15.75" customHeight="1" x14ac:dyDescent="0.25">
      <c r="A597" s="1"/>
      <c r="B597" s="1"/>
      <c r="C597" s="2"/>
      <c r="D597" s="161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168"/>
      <c r="X597" s="168"/>
      <c r="Y597" s="168"/>
      <c r="Z597" s="168"/>
      <c r="AA597" s="220"/>
      <c r="AB597" s="1"/>
      <c r="AC597" s="1"/>
      <c r="AD597" s="1"/>
      <c r="AE597" s="1"/>
      <c r="AF597" s="1"/>
      <c r="AG597" s="1"/>
    </row>
    <row r="598" spans="1:33" ht="15.75" customHeight="1" x14ac:dyDescent="0.25">
      <c r="A598" s="1"/>
      <c r="B598" s="1"/>
      <c r="C598" s="2"/>
      <c r="D598" s="161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168"/>
      <c r="X598" s="168"/>
      <c r="Y598" s="168"/>
      <c r="Z598" s="168"/>
      <c r="AA598" s="220"/>
      <c r="AB598" s="1"/>
      <c r="AC598" s="1"/>
      <c r="AD598" s="1"/>
      <c r="AE598" s="1"/>
      <c r="AF598" s="1"/>
      <c r="AG598" s="1"/>
    </row>
    <row r="599" spans="1:33" ht="15.75" customHeight="1" x14ac:dyDescent="0.25">
      <c r="A599" s="1"/>
      <c r="B599" s="1"/>
      <c r="C599" s="2"/>
      <c r="D599" s="161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168"/>
      <c r="X599" s="168"/>
      <c r="Y599" s="168"/>
      <c r="Z599" s="168"/>
      <c r="AA599" s="220"/>
      <c r="AB599" s="1"/>
      <c r="AC599" s="1"/>
      <c r="AD599" s="1"/>
      <c r="AE599" s="1"/>
      <c r="AF599" s="1"/>
      <c r="AG599" s="1"/>
    </row>
    <row r="600" spans="1:33" ht="15.75" customHeight="1" x14ac:dyDescent="0.25">
      <c r="A600" s="1"/>
      <c r="B600" s="1"/>
      <c r="C600" s="2"/>
      <c r="D600" s="161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168"/>
      <c r="X600" s="168"/>
      <c r="Y600" s="168"/>
      <c r="Z600" s="168"/>
      <c r="AA600" s="220"/>
      <c r="AB600" s="1"/>
      <c r="AC600" s="1"/>
      <c r="AD600" s="1"/>
      <c r="AE600" s="1"/>
      <c r="AF600" s="1"/>
      <c r="AG600" s="1"/>
    </row>
    <row r="601" spans="1:33" ht="15.75" customHeight="1" x14ac:dyDescent="0.25">
      <c r="A601" s="1"/>
      <c r="B601" s="1"/>
      <c r="C601" s="2"/>
      <c r="D601" s="161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168"/>
      <c r="X601" s="168"/>
      <c r="Y601" s="168"/>
      <c r="Z601" s="168"/>
      <c r="AA601" s="220"/>
      <c r="AB601" s="1"/>
      <c r="AC601" s="1"/>
      <c r="AD601" s="1"/>
      <c r="AE601" s="1"/>
      <c r="AF601" s="1"/>
      <c r="AG601" s="1"/>
    </row>
    <row r="602" spans="1:33" ht="15.75" customHeight="1" x14ac:dyDescent="0.25">
      <c r="A602" s="1"/>
      <c r="B602" s="1"/>
      <c r="C602" s="2"/>
      <c r="D602" s="161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168"/>
      <c r="X602" s="168"/>
      <c r="Y602" s="168"/>
      <c r="Z602" s="168"/>
      <c r="AA602" s="220"/>
      <c r="AB602" s="1"/>
      <c r="AC602" s="1"/>
      <c r="AD602" s="1"/>
      <c r="AE602" s="1"/>
      <c r="AF602" s="1"/>
      <c r="AG602" s="1"/>
    </row>
    <row r="603" spans="1:33" ht="15.75" customHeight="1" x14ac:dyDescent="0.25">
      <c r="A603" s="1"/>
      <c r="B603" s="1"/>
      <c r="C603" s="2"/>
      <c r="D603" s="161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168"/>
      <c r="X603" s="168"/>
      <c r="Y603" s="168"/>
      <c r="Z603" s="168"/>
      <c r="AA603" s="220"/>
      <c r="AB603" s="1"/>
      <c r="AC603" s="1"/>
      <c r="AD603" s="1"/>
      <c r="AE603" s="1"/>
      <c r="AF603" s="1"/>
      <c r="AG603" s="1"/>
    </row>
    <row r="604" spans="1:33" ht="15.75" customHeight="1" x14ac:dyDescent="0.25">
      <c r="A604" s="1"/>
      <c r="B604" s="1"/>
      <c r="C604" s="2"/>
      <c r="D604" s="161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168"/>
      <c r="X604" s="168"/>
      <c r="Y604" s="168"/>
      <c r="Z604" s="168"/>
      <c r="AA604" s="220"/>
      <c r="AB604" s="1"/>
      <c r="AC604" s="1"/>
      <c r="AD604" s="1"/>
      <c r="AE604" s="1"/>
      <c r="AF604" s="1"/>
      <c r="AG604" s="1"/>
    </row>
    <row r="605" spans="1:33" ht="15.75" customHeight="1" x14ac:dyDescent="0.25">
      <c r="A605" s="1"/>
      <c r="B605" s="1"/>
      <c r="C605" s="2"/>
      <c r="D605" s="161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168"/>
      <c r="X605" s="168"/>
      <c r="Y605" s="168"/>
      <c r="Z605" s="168"/>
      <c r="AA605" s="220"/>
      <c r="AB605" s="1"/>
      <c r="AC605" s="1"/>
      <c r="AD605" s="1"/>
      <c r="AE605" s="1"/>
      <c r="AF605" s="1"/>
      <c r="AG605" s="1"/>
    </row>
    <row r="606" spans="1:33" ht="15.75" customHeight="1" x14ac:dyDescent="0.25">
      <c r="A606" s="1"/>
      <c r="B606" s="1"/>
      <c r="C606" s="2"/>
      <c r="D606" s="161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168"/>
      <c r="X606" s="168"/>
      <c r="Y606" s="168"/>
      <c r="Z606" s="168"/>
      <c r="AA606" s="220"/>
      <c r="AB606" s="1"/>
      <c r="AC606" s="1"/>
      <c r="AD606" s="1"/>
      <c r="AE606" s="1"/>
      <c r="AF606" s="1"/>
      <c r="AG606" s="1"/>
    </row>
    <row r="607" spans="1:33" ht="15.75" customHeight="1" x14ac:dyDescent="0.25">
      <c r="A607" s="1"/>
      <c r="B607" s="1"/>
      <c r="C607" s="2"/>
      <c r="D607" s="161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168"/>
      <c r="X607" s="168"/>
      <c r="Y607" s="168"/>
      <c r="Z607" s="168"/>
      <c r="AA607" s="220"/>
      <c r="AB607" s="1"/>
      <c r="AC607" s="1"/>
      <c r="AD607" s="1"/>
      <c r="AE607" s="1"/>
      <c r="AF607" s="1"/>
      <c r="AG607" s="1"/>
    </row>
    <row r="608" spans="1:33" ht="15.75" customHeight="1" x14ac:dyDescent="0.25">
      <c r="A608" s="1"/>
      <c r="B608" s="1"/>
      <c r="C608" s="2"/>
      <c r="D608" s="161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168"/>
      <c r="X608" s="168"/>
      <c r="Y608" s="168"/>
      <c r="Z608" s="168"/>
      <c r="AA608" s="220"/>
      <c r="AB608" s="1"/>
      <c r="AC608" s="1"/>
      <c r="AD608" s="1"/>
      <c r="AE608" s="1"/>
      <c r="AF608" s="1"/>
      <c r="AG608" s="1"/>
    </row>
    <row r="609" spans="1:33" ht="15.75" customHeight="1" x14ac:dyDescent="0.25">
      <c r="A609" s="1"/>
      <c r="B609" s="1"/>
      <c r="C609" s="2"/>
      <c r="D609" s="161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168"/>
      <c r="X609" s="168"/>
      <c r="Y609" s="168"/>
      <c r="Z609" s="168"/>
      <c r="AA609" s="220"/>
      <c r="AB609" s="1"/>
      <c r="AC609" s="1"/>
      <c r="AD609" s="1"/>
      <c r="AE609" s="1"/>
      <c r="AF609" s="1"/>
      <c r="AG609" s="1"/>
    </row>
    <row r="610" spans="1:33" ht="15.75" customHeight="1" x14ac:dyDescent="0.25">
      <c r="A610" s="1"/>
      <c r="B610" s="1"/>
      <c r="C610" s="2"/>
      <c r="D610" s="161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168"/>
      <c r="X610" s="168"/>
      <c r="Y610" s="168"/>
      <c r="Z610" s="168"/>
      <c r="AA610" s="220"/>
      <c r="AB610" s="1"/>
      <c r="AC610" s="1"/>
      <c r="AD610" s="1"/>
      <c r="AE610" s="1"/>
      <c r="AF610" s="1"/>
      <c r="AG610" s="1"/>
    </row>
    <row r="611" spans="1:33" ht="15.75" customHeight="1" x14ac:dyDescent="0.25">
      <c r="A611" s="1"/>
      <c r="B611" s="1"/>
      <c r="C611" s="2"/>
      <c r="D611" s="161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168"/>
      <c r="X611" s="168"/>
      <c r="Y611" s="168"/>
      <c r="Z611" s="168"/>
      <c r="AA611" s="220"/>
      <c r="AB611" s="1"/>
      <c r="AC611" s="1"/>
      <c r="AD611" s="1"/>
      <c r="AE611" s="1"/>
      <c r="AF611" s="1"/>
      <c r="AG611" s="1"/>
    </row>
    <row r="612" spans="1:33" ht="15.75" customHeight="1" x14ac:dyDescent="0.25">
      <c r="A612" s="1"/>
      <c r="B612" s="1"/>
      <c r="C612" s="2"/>
      <c r="D612" s="161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168"/>
      <c r="X612" s="168"/>
      <c r="Y612" s="168"/>
      <c r="Z612" s="168"/>
      <c r="AA612" s="220"/>
      <c r="AB612" s="1"/>
      <c r="AC612" s="1"/>
      <c r="AD612" s="1"/>
      <c r="AE612" s="1"/>
      <c r="AF612" s="1"/>
      <c r="AG612" s="1"/>
    </row>
    <row r="613" spans="1:33" ht="15.75" customHeight="1" x14ac:dyDescent="0.25">
      <c r="A613" s="1"/>
      <c r="B613" s="1"/>
      <c r="C613" s="2"/>
      <c r="D613" s="161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168"/>
      <c r="X613" s="168"/>
      <c r="Y613" s="168"/>
      <c r="Z613" s="168"/>
      <c r="AA613" s="220"/>
      <c r="AB613" s="1"/>
      <c r="AC613" s="1"/>
      <c r="AD613" s="1"/>
      <c r="AE613" s="1"/>
      <c r="AF613" s="1"/>
      <c r="AG613" s="1"/>
    </row>
    <row r="614" spans="1:33" ht="15.75" customHeight="1" x14ac:dyDescent="0.25">
      <c r="A614" s="1"/>
      <c r="B614" s="1"/>
      <c r="C614" s="2"/>
      <c r="D614" s="161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168"/>
      <c r="X614" s="168"/>
      <c r="Y614" s="168"/>
      <c r="Z614" s="168"/>
      <c r="AA614" s="220"/>
      <c r="AB614" s="1"/>
      <c r="AC614" s="1"/>
      <c r="AD614" s="1"/>
      <c r="AE614" s="1"/>
      <c r="AF614" s="1"/>
      <c r="AG614" s="1"/>
    </row>
    <row r="615" spans="1:33" ht="15.75" customHeight="1" x14ac:dyDescent="0.25">
      <c r="A615" s="1"/>
      <c r="B615" s="1"/>
      <c r="C615" s="2"/>
      <c r="D615" s="161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168"/>
      <c r="X615" s="168"/>
      <c r="Y615" s="168"/>
      <c r="Z615" s="168"/>
      <c r="AA615" s="220"/>
      <c r="AB615" s="1"/>
      <c r="AC615" s="1"/>
      <c r="AD615" s="1"/>
      <c r="AE615" s="1"/>
      <c r="AF615" s="1"/>
      <c r="AG615" s="1"/>
    </row>
    <row r="616" spans="1:33" ht="15.75" customHeight="1" x14ac:dyDescent="0.25">
      <c r="A616" s="1"/>
      <c r="B616" s="1"/>
      <c r="C616" s="2"/>
      <c r="D616" s="161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168"/>
      <c r="X616" s="168"/>
      <c r="Y616" s="168"/>
      <c r="Z616" s="168"/>
      <c r="AA616" s="220"/>
      <c r="AB616" s="1"/>
      <c r="AC616" s="1"/>
      <c r="AD616" s="1"/>
      <c r="AE616" s="1"/>
      <c r="AF616" s="1"/>
      <c r="AG616" s="1"/>
    </row>
    <row r="617" spans="1:33" ht="15.75" customHeight="1" x14ac:dyDescent="0.25">
      <c r="A617" s="1"/>
      <c r="B617" s="1"/>
      <c r="C617" s="2"/>
      <c r="D617" s="161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168"/>
      <c r="X617" s="168"/>
      <c r="Y617" s="168"/>
      <c r="Z617" s="168"/>
      <c r="AA617" s="220"/>
      <c r="AB617" s="1"/>
      <c r="AC617" s="1"/>
      <c r="AD617" s="1"/>
      <c r="AE617" s="1"/>
      <c r="AF617" s="1"/>
      <c r="AG617" s="1"/>
    </row>
    <row r="618" spans="1:33" ht="15.75" customHeight="1" x14ac:dyDescent="0.25">
      <c r="A618" s="1"/>
      <c r="B618" s="1"/>
      <c r="C618" s="2"/>
      <c r="D618" s="161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168"/>
      <c r="X618" s="168"/>
      <c r="Y618" s="168"/>
      <c r="Z618" s="168"/>
      <c r="AA618" s="220"/>
      <c r="AB618" s="1"/>
      <c r="AC618" s="1"/>
      <c r="AD618" s="1"/>
      <c r="AE618" s="1"/>
      <c r="AF618" s="1"/>
      <c r="AG618" s="1"/>
    </row>
    <row r="619" spans="1:33" ht="15.75" customHeight="1" x14ac:dyDescent="0.25">
      <c r="A619" s="1"/>
      <c r="B619" s="1"/>
      <c r="C619" s="2"/>
      <c r="D619" s="161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168"/>
      <c r="X619" s="168"/>
      <c r="Y619" s="168"/>
      <c r="Z619" s="168"/>
      <c r="AA619" s="220"/>
      <c r="AB619" s="1"/>
      <c r="AC619" s="1"/>
      <c r="AD619" s="1"/>
      <c r="AE619" s="1"/>
      <c r="AF619" s="1"/>
      <c r="AG619" s="1"/>
    </row>
    <row r="620" spans="1:33" ht="15.75" customHeight="1" x14ac:dyDescent="0.25">
      <c r="A620" s="1"/>
      <c r="B620" s="1"/>
      <c r="C620" s="2"/>
      <c r="D620" s="161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168"/>
      <c r="X620" s="168"/>
      <c r="Y620" s="168"/>
      <c r="Z620" s="168"/>
      <c r="AA620" s="220"/>
      <c r="AB620" s="1"/>
      <c r="AC620" s="1"/>
      <c r="AD620" s="1"/>
      <c r="AE620" s="1"/>
      <c r="AF620" s="1"/>
      <c r="AG620" s="1"/>
    </row>
    <row r="621" spans="1:33" ht="15.75" customHeight="1" x14ac:dyDescent="0.25">
      <c r="A621" s="1"/>
      <c r="B621" s="1"/>
      <c r="C621" s="2"/>
      <c r="D621" s="161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168"/>
      <c r="X621" s="168"/>
      <c r="Y621" s="168"/>
      <c r="Z621" s="168"/>
      <c r="AA621" s="220"/>
      <c r="AB621" s="1"/>
      <c r="AC621" s="1"/>
      <c r="AD621" s="1"/>
      <c r="AE621" s="1"/>
      <c r="AF621" s="1"/>
      <c r="AG621" s="1"/>
    </row>
    <row r="622" spans="1:33" ht="15.75" customHeight="1" x14ac:dyDescent="0.25">
      <c r="A622" s="1"/>
      <c r="B622" s="1"/>
      <c r="C622" s="2"/>
      <c r="D622" s="161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168"/>
      <c r="X622" s="168"/>
      <c r="Y622" s="168"/>
      <c r="Z622" s="168"/>
      <c r="AA622" s="220"/>
      <c r="AB622" s="1"/>
      <c r="AC622" s="1"/>
      <c r="AD622" s="1"/>
      <c r="AE622" s="1"/>
      <c r="AF622" s="1"/>
      <c r="AG622" s="1"/>
    </row>
    <row r="623" spans="1:33" ht="15.75" customHeight="1" x14ac:dyDescent="0.25">
      <c r="A623" s="1"/>
      <c r="B623" s="1"/>
      <c r="C623" s="2"/>
      <c r="D623" s="161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168"/>
      <c r="X623" s="168"/>
      <c r="Y623" s="168"/>
      <c r="Z623" s="168"/>
      <c r="AA623" s="220"/>
      <c r="AB623" s="1"/>
      <c r="AC623" s="1"/>
      <c r="AD623" s="1"/>
      <c r="AE623" s="1"/>
      <c r="AF623" s="1"/>
      <c r="AG623" s="1"/>
    </row>
    <row r="624" spans="1:33" ht="15.75" customHeight="1" x14ac:dyDescent="0.25">
      <c r="A624" s="1"/>
      <c r="B624" s="1"/>
      <c r="C624" s="2"/>
      <c r="D624" s="161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168"/>
      <c r="X624" s="168"/>
      <c r="Y624" s="168"/>
      <c r="Z624" s="168"/>
      <c r="AA624" s="220"/>
      <c r="AB624" s="1"/>
      <c r="AC624" s="1"/>
      <c r="AD624" s="1"/>
      <c r="AE624" s="1"/>
      <c r="AF624" s="1"/>
      <c r="AG624" s="1"/>
    </row>
    <row r="625" spans="1:33" ht="15.75" customHeight="1" x14ac:dyDescent="0.25">
      <c r="A625" s="1"/>
      <c r="B625" s="1"/>
      <c r="C625" s="2"/>
      <c r="D625" s="161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168"/>
      <c r="X625" s="168"/>
      <c r="Y625" s="168"/>
      <c r="Z625" s="168"/>
      <c r="AA625" s="220"/>
      <c r="AB625" s="1"/>
      <c r="AC625" s="1"/>
      <c r="AD625" s="1"/>
      <c r="AE625" s="1"/>
      <c r="AF625" s="1"/>
      <c r="AG625" s="1"/>
    </row>
    <row r="626" spans="1:33" ht="15.75" customHeight="1" x14ac:dyDescent="0.25">
      <c r="A626" s="1"/>
      <c r="B626" s="1"/>
      <c r="C626" s="2"/>
      <c r="D626" s="161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168"/>
      <c r="X626" s="168"/>
      <c r="Y626" s="168"/>
      <c r="Z626" s="168"/>
      <c r="AA626" s="220"/>
      <c r="AB626" s="1"/>
      <c r="AC626" s="1"/>
      <c r="AD626" s="1"/>
      <c r="AE626" s="1"/>
      <c r="AF626" s="1"/>
      <c r="AG626" s="1"/>
    </row>
    <row r="627" spans="1:33" ht="15.75" customHeight="1" x14ac:dyDescent="0.25">
      <c r="A627" s="1"/>
      <c r="B627" s="1"/>
      <c r="C627" s="2"/>
      <c r="D627" s="161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168"/>
      <c r="X627" s="168"/>
      <c r="Y627" s="168"/>
      <c r="Z627" s="168"/>
      <c r="AA627" s="220"/>
      <c r="AB627" s="1"/>
      <c r="AC627" s="1"/>
      <c r="AD627" s="1"/>
      <c r="AE627" s="1"/>
      <c r="AF627" s="1"/>
      <c r="AG627" s="1"/>
    </row>
    <row r="628" spans="1:33" ht="15.75" customHeight="1" x14ac:dyDescent="0.25">
      <c r="A628" s="1"/>
      <c r="B628" s="1"/>
      <c r="C628" s="2"/>
      <c r="D628" s="161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168"/>
      <c r="X628" s="168"/>
      <c r="Y628" s="168"/>
      <c r="Z628" s="168"/>
      <c r="AA628" s="220"/>
      <c r="AB628" s="1"/>
      <c r="AC628" s="1"/>
      <c r="AD628" s="1"/>
      <c r="AE628" s="1"/>
      <c r="AF628" s="1"/>
      <c r="AG628" s="1"/>
    </row>
    <row r="629" spans="1:33" ht="15.75" customHeight="1" x14ac:dyDescent="0.25">
      <c r="A629" s="1"/>
      <c r="B629" s="1"/>
      <c r="C629" s="2"/>
      <c r="D629" s="161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168"/>
      <c r="X629" s="168"/>
      <c r="Y629" s="168"/>
      <c r="Z629" s="168"/>
      <c r="AA629" s="220"/>
      <c r="AB629" s="1"/>
      <c r="AC629" s="1"/>
      <c r="AD629" s="1"/>
      <c r="AE629" s="1"/>
      <c r="AF629" s="1"/>
      <c r="AG629" s="1"/>
    </row>
    <row r="630" spans="1:33" ht="15.75" customHeight="1" x14ac:dyDescent="0.25">
      <c r="A630" s="1"/>
      <c r="B630" s="1"/>
      <c r="C630" s="2"/>
      <c r="D630" s="161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168"/>
      <c r="X630" s="168"/>
      <c r="Y630" s="168"/>
      <c r="Z630" s="168"/>
      <c r="AA630" s="220"/>
      <c r="AB630" s="1"/>
      <c r="AC630" s="1"/>
      <c r="AD630" s="1"/>
      <c r="AE630" s="1"/>
      <c r="AF630" s="1"/>
      <c r="AG630" s="1"/>
    </row>
    <row r="631" spans="1:33" ht="15.75" customHeight="1" x14ac:dyDescent="0.25">
      <c r="A631" s="1"/>
      <c r="B631" s="1"/>
      <c r="C631" s="2"/>
      <c r="D631" s="161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168"/>
      <c r="X631" s="168"/>
      <c r="Y631" s="168"/>
      <c r="Z631" s="168"/>
      <c r="AA631" s="220"/>
      <c r="AB631" s="1"/>
      <c r="AC631" s="1"/>
      <c r="AD631" s="1"/>
      <c r="AE631" s="1"/>
      <c r="AF631" s="1"/>
      <c r="AG631" s="1"/>
    </row>
    <row r="632" spans="1:33" ht="15.75" customHeight="1" x14ac:dyDescent="0.25">
      <c r="A632" s="1"/>
      <c r="B632" s="1"/>
      <c r="C632" s="2"/>
      <c r="D632" s="161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168"/>
      <c r="X632" s="168"/>
      <c r="Y632" s="168"/>
      <c r="Z632" s="168"/>
      <c r="AA632" s="220"/>
      <c r="AB632" s="1"/>
      <c r="AC632" s="1"/>
      <c r="AD632" s="1"/>
      <c r="AE632" s="1"/>
      <c r="AF632" s="1"/>
      <c r="AG632" s="1"/>
    </row>
    <row r="633" spans="1:33" ht="15.75" customHeight="1" x14ac:dyDescent="0.25">
      <c r="A633" s="1"/>
      <c r="B633" s="1"/>
      <c r="C633" s="2"/>
      <c r="D633" s="161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168"/>
      <c r="X633" s="168"/>
      <c r="Y633" s="168"/>
      <c r="Z633" s="168"/>
      <c r="AA633" s="220"/>
      <c r="AB633" s="1"/>
      <c r="AC633" s="1"/>
      <c r="AD633" s="1"/>
      <c r="AE633" s="1"/>
      <c r="AF633" s="1"/>
      <c r="AG633" s="1"/>
    </row>
    <row r="634" spans="1:33" ht="15.75" customHeight="1" x14ac:dyDescent="0.25">
      <c r="A634" s="1"/>
      <c r="B634" s="1"/>
      <c r="C634" s="2"/>
      <c r="D634" s="161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168"/>
      <c r="X634" s="168"/>
      <c r="Y634" s="168"/>
      <c r="Z634" s="168"/>
      <c r="AA634" s="220"/>
      <c r="AB634" s="1"/>
      <c r="AC634" s="1"/>
      <c r="AD634" s="1"/>
      <c r="AE634" s="1"/>
      <c r="AF634" s="1"/>
      <c r="AG634" s="1"/>
    </row>
    <row r="635" spans="1:33" ht="15.75" customHeight="1" x14ac:dyDescent="0.25">
      <c r="A635" s="1"/>
      <c r="B635" s="1"/>
      <c r="C635" s="2"/>
      <c r="D635" s="161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168"/>
      <c r="X635" s="168"/>
      <c r="Y635" s="168"/>
      <c r="Z635" s="168"/>
      <c r="AA635" s="220"/>
      <c r="AB635" s="1"/>
      <c r="AC635" s="1"/>
      <c r="AD635" s="1"/>
      <c r="AE635" s="1"/>
      <c r="AF635" s="1"/>
      <c r="AG635" s="1"/>
    </row>
    <row r="636" spans="1:33" ht="15.75" customHeight="1" x14ac:dyDescent="0.25">
      <c r="A636" s="1"/>
      <c r="B636" s="1"/>
      <c r="C636" s="2"/>
      <c r="D636" s="161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168"/>
      <c r="X636" s="168"/>
      <c r="Y636" s="168"/>
      <c r="Z636" s="168"/>
      <c r="AA636" s="220"/>
      <c r="AB636" s="1"/>
      <c r="AC636" s="1"/>
      <c r="AD636" s="1"/>
      <c r="AE636" s="1"/>
      <c r="AF636" s="1"/>
      <c r="AG636" s="1"/>
    </row>
    <row r="637" spans="1:33" ht="15.75" customHeight="1" x14ac:dyDescent="0.25">
      <c r="A637" s="1"/>
      <c r="B637" s="1"/>
      <c r="C637" s="2"/>
      <c r="D637" s="161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168"/>
      <c r="X637" s="168"/>
      <c r="Y637" s="168"/>
      <c r="Z637" s="168"/>
      <c r="AA637" s="220"/>
      <c r="AB637" s="1"/>
      <c r="AC637" s="1"/>
      <c r="AD637" s="1"/>
      <c r="AE637" s="1"/>
      <c r="AF637" s="1"/>
      <c r="AG637" s="1"/>
    </row>
    <row r="638" spans="1:33" ht="15.75" customHeight="1" x14ac:dyDescent="0.25">
      <c r="A638" s="1"/>
      <c r="B638" s="1"/>
      <c r="C638" s="2"/>
      <c r="D638" s="161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168"/>
      <c r="X638" s="168"/>
      <c r="Y638" s="168"/>
      <c r="Z638" s="168"/>
      <c r="AA638" s="220"/>
      <c r="AB638" s="1"/>
      <c r="AC638" s="1"/>
      <c r="AD638" s="1"/>
      <c r="AE638" s="1"/>
      <c r="AF638" s="1"/>
      <c r="AG638" s="1"/>
    </row>
    <row r="639" spans="1:33" ht="15.75" customHeight="1" x14ac:dyDescent="0.25">
      <c r="A639" s="1"/>
      <c r="B639" s="1"/>
      <c r="C639" s="2"/>
      <c r="D639" s="161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168"/>
      <c r="X639" s="168"/>
      <c r="Y639" s="168"/>
      <c r="Z639" s="168"/>
      <c r="AA639" s="220"/>
      <c r="AB639" s="1"/>
      <c r="AC639" s="1"/>
      <c r="AD639" s="1"/>
      <c r="AE639" s="1"/>
      <c r="AF639" s="1"/>
      <c r="AG639" s="1"/>
    </row>
    <row r="640" spans="1:33" ht="15.75" customHeight="1" x14ac:dyDescent="0.25">
      <c r="A640" s="1"/>
      <c r="B640" s="1"/>
      <c r="C640" s="2"/>
      <c r="D640" s="161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168"/>
      <c r="X640" s="168"/>
      <c r="Y640" s="168"/>
      <c r="Z640" s="168"/>
      <c r="AA640" s="220"/>
      <c r="AB640" s="1"/>
      <c r="AC640" s="1"/>
      <c r="AD640" s="1"/>
      <c r="AE640" s="1"/>
      <c r="AF640" s="1"/>
      <c r="AG640" s="1"/>
    </row>
    <row r="641" spans="1:33" ht="15.75" customHeight="1" x14ac:dyDescent="0.25">
      <c r="A641" s="1"/>
      <c r="B641" s="1"/>
      <c r="C641" s="2"/>
      <c r="D641" s="161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168"/>
      <c r="X641" s="168"/>
      <c r="Y641" s="168"/>
      <c r="Z641" s="168"/>
      <c r="AA641" s="220"/>
      <c r="AB641" s="1"/>
      <c r="AC641" s="1"/>
      <c r="AD641" s="1"/>
      <c r="AE641" s="1"/>
      <c r="AF641" s="1"/>
      <c r="AG641" s="1"/>
    </row>
    <row r="642" spans="1:33" ht="15.75" customHeight="1" x14ac:dyDescent="0.25">
      <c r="A642" s="1"/>
      <c r="B642" s="1"/>
      <c r="C642" s="2"/>
      <c r="D642" s="161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168"/>
      <c r="X642" s="168"/>
      <c r="Y642" s="168"/>
      <c r="Z642" s="168"/>
      <c r="AA642" s="220"/>
      <c r="AB642" s="1"/>
      <c r="AC642" s="1"/>
      <c r="AD642" s="1"/>
      <c r="AE642" s="1"/>
      <c r="AF642" s="1"/>
      <c r="AG642" s="1"/>
    </row>
    <row r="643" spans="1:33" ht="15.75" customHeight="1" x14ac:dyDescent="0.25">
      <c r="A643" s="1"/>
      <c r="B643" s="1"/>
      <c r="C643" s="2"/>
      <c r="D643" s="161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168"/>
      <c r="X643" s="168"/>
      <c r="Y643" s="168"/>
      <c r="Z643" s="168"/>
      <c r="AA643" s="220"/>
      <c r="AB643" s="1"/>
      <c r="AC643" s="1"/>
      <c r="AD643" s="1"/>
      <c r="AE643" s="1"/>
      <c r="AF643" s="1"/>
      <c r="AG643" s="1"/>
    </row>
    <row r="644" spans="1:33" ht="15.75" customHeight="1" x14ac:dyDescent="0.25">
      <c r="A644" s="1"/>
      <c r="B644" s="1"/>
      <c r="C644" s="2"/>
      <c r="D644" s="161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168"/>
      <c r="X644" s="168"/>
      <c r="Y644" s="168"/>
      <c r="Z644" s="168"/>
      <c r="AA644" s="220"/>
      <c r="AB644" s="1"/>
      <c r="AC644" s="1"/>
      <c r="AD644" s="1"/>
      <c r="AE644" s="1"/>
      <c r="AF644" s="1"/>
      <c r="AG644" s="1"/>
    </row>
    <row r="645" spans="1:33" ht="15.75" customHeight="1" x14ac:dyDescent="0.25">
      <c r="A645" s="1"/>
      <c r="B645" s="1"/>
      <c r="C645" s="2"/>
      <c r="D645" s="161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168"/>
      <c r="X645" s="168"/>
      <c r="Y645" s="168"/>
      <c r="Z645" s="168"/>
      <c r="AA645" s="220"/>
      <c r="AB645" s="1"/>
      <c r="AC645" s="1"/>
      <c r="AD645" s="1"/>
      <c r="AE645" s="1"/>
      <c r="AF645" s="1"/>
      <c r="AG645" s="1"/>
    </row>
    <row r="646" spans="1:33" ht="15.75" customHeight="1" x14ac:dyDescent="0.25">
      <c r="A646" s="1"/>
      <c r="B646" s="1"/>
      <c r="C646" s="2"/>
      <c r="D646" s="161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168"/>
      <c r="X646" s="168"/>
      <c r="Y646" s="168"/>
      <c r="Z646" s="168"/>
      <c r="AA646" s="220"/>
      <c r="AB646" s="1"/>
      <c r="AC646" s="1"/>
      <c r="AD646" s="1"/>
      <c r="AE646" s="1"/>
      <c r="AF646" s="1"/>
      <c r="AG646" s="1"/>
    </row>
    <row r="647" spans="1:33" ht="15.75" customHeight="1" x14ac:dyDescent="0.25">
      <c r="A647" s="1"/>
      <c r="B647" s="1"/>
      <c r="C647" s="2"/>
      <c r="D647" s="161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168"/>
      <c r="X647" s="168"/>
      <c r="Y647" s="168"/>
      <c r="Z647" s="168"/>
      <c r="AA647" s="220"/>
      <c r="AB647" s="1"/>
      <c r="AC647" s="1"/>
      <c r="AD647" s="1"/>
      <c r="AE647" s="1"/>
      <c r="AF647" s="1"/>
      <c r="AG647" s="1"/>
    </row>
    <row r="648" spans="1:33" ht="15.75" customHeight="1" x14ac:dyDescent="0.25">
      <c r="A648" s="1"/>
      <c r="B648" s="1"/>
      <c r="C648" s="2"/>
      <c r="D648" s="161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168"/>
      <c r="X648" s="168"/>
      <c r="Y648" s="168"/>
      <c r="Z648" s="168"/>
      <c r="AA648" s="220"/>
      <c r="AB648" s="1"/>
      <c r="AC648" s="1"/>
      <c r="AD648" s="1"/>
      <c r="AE648" s="1"/>
      <c r="AF648" s="1"/>
      <c r="AG648" s="1"/>
    </row>
    <row r="649" spans="1:33" ht="15.75" customHeight="1" x14ac:dyDescent="0.25">
      <c r="A649" s="1"/>
      <c r="B649" s="1"/>
      <c r="C649" s="2"/>
      <c r="D649" s="161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168"/>
      <c r="X649" s="168"/>
      <c r="Y649" s="168"/>
      <c r="Z649" s="168"/>
      <c r="AA649" s="220"/>
      <c r="AB649" s="1"/>
      <c r="AC649" s="1"/>
      <c r="AD649" s="1"/>
      <c r="AE649" s="1"/>
      <c r="AF649" s="1"/>
      <c r="AG649" s="1"/>
    </row>
    <row r="650" spans="1:33" ht="15.75" customHeight="1" x14ac:dyDescent="0.25">
      <c r="A650" s="1"/>
      <c r="B650" s="1"/>
      <c r="C650" s="2"/>
      <c r="D650" s="161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168"/>
      <c r="X650" s="168"/>
      <c r="Y650" s="168"/>
      <c r="Z650" s="168"/>
      <c r="AA650" s="220"/>
      <c r="AB650" s="1"/>
      <c r="AC650" s="1"/>
      <c r="AD650" s="1"/>
      <c r="AE650" s="1"/>
      <c r="AF650" s="1"/>
      <c r="AG650" s="1"/>
    </row>
    <row r="651" spans="1:33" ht="15.75" customHeight="1" x14ac:dyDescent="0.25">
      <c r="A651" s="1"/>
      <c r="B651" s="1"/>
      <c r="C651" s="2"/>
      <c r="D651" s="161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168"/>
      <c r="X651" s="168"/>
      <c r="Y651" s="168"/>
      <c r="Z651" s="168"/>
      <c r="AA651" s="220"/>
      <c r="AB651" s="1"/>
      <c r="AC651" s="1"/>
      <c r="AD651" s="1"/>
      <c r="AE651" s="1"/>
      <c r="AF651" s="1"/>
      <c r="AG651" s="1"/>
    </row>
    <row r="652" spans="1:33" ht="15.75" customHeight="1" x14ac:dyDescent="0.25">
      <c r="A652" s="1"/>
      <c r="B652" s="1"/>
      <c r="C652" s="2"/>
      <c r="D652" s="161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168"/>
      <c r="X652" s="168"/>
      <c r="Y652" s="168"/>
      <c r="Z652" s="168"/>
      <c r="AA652" s="220"/>
      <c r="AB652" s="1"/>
      <c r="AC652" s="1"/>
      <c r="AD652" s="1"/>
      <c r="AE652" s="1"/>
      <c r="AF652" s="1"/>
      <c r="AG652" s="1"/>
    </row>
    <row r="653" spans="1:33" ht="15.75" customHeight="1" x14ac:dyDescent="0.25">
      <c r="A653" s="1"/>
      <c r="B653" s="1"/>
      <c r="C653" s="2"/>
      <c r="D653" s="161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168"/>
      <c r="X653" s="168"/>
      <c r="Y653" s="168"/>
      <c r="Z653" s="168"/>
      <c r="AA653" s="220"/>
      <c r="AB653" s="1"/>
      <c r="AC653" s="1"/>
      <c r="AD653" s="1"/>
      <c r="AE653" s="1"/>
      <c r="AF653" s="1"/>
      <c r="AG653" s="1"/>
    </row>
    <row r="654" spans="1:33" ht="15.75" customHeight="1" x14ac:dyDescent="0.25">
      <c r="A654" s="1"/>
      <c r="B654" s="1"/>
      <c r="C654" s="2"/>
      <c r="D654" s="161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168"/>
      <c r="X654" s="168"/>
      <c r="Y654" s="168"/>
      <c r="Z654" s="168"/>
      <c r="AA654" s="220"/>
      <c r="AB654" s="1"/>
      <c r="AC654" s="1"/>
      <c r="AD654" s="1"/>
      <c r="AE654" s="1"/>
      <c r="AF654" s="1"/>
      <c r="AG654" s="1"/>
    </row>
    <row r="655" spans="1:33" ht="15.75" customHeight="1" x14ac:dyDescent="0.25">
      <c r="A655" s="1"/>
      <c r="B655" s="1"/>
      <c r="C655" s="2"/>
      <c r="D655" s="161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168"/>
      <c r="X655" s="168"/>
      <c r="Y655" s="168"/>
      <c r="Z655" s="168"/>
      <c r="AA655" s="220"/>
      <c r="AB655" s="1"/>
      <c r="AC655" s="1"/>
      <c r="AD655" s="1"/>
      <c r="AE655" s="1"/>
      <c r="AF655" s="1"/>
      <c r="AG655" s="1"/>
    </row>
    <row r="656" spans="1:33" ht="15.75" customHeight="1" x14ac:dyDescent="0.25">
      <c r="A656" s="1"/>
      <c r="B656" s="1"/>
      <c r="C656" s="2"/>
      <c r="D656" s="161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168"/>
      <c r="X656" s="168"/>
      <c r="Y656" s="168"/>
      <c r="Z656" s="168"/>
      <c r="AA656" s="220"/>
      <c r="AB656" s="1"/>
      <c r="AC656" s="1"/>
      <c r="AD656" s="1"/>
      <c r="AE656" s="1"/>
      <c r="AF656" s="1"/>
      <c r="AG656" s="1"/>
    </row>
    <row r="657" spans="1:33" ht="15.75" customHeight="1" x14ac:dyDescent="0.25">
      <c r="A657" s="1"/>
      <c r="B657" s="1"/>
      <c r="C657" s="2"/>
      <c r="D657" s="161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168"/>
      <c r="X657" s="168"/>
      <c r="Y657" s="168"/>
      <c r="Z657" s="168"/>
      <c r="AA657" s="220"/>
      <c r="AB657" s="1"/>
      <c r="AC657" s="1"/>
      <c r="AD657" s="1"/>
      <c r="AE657" s="1"/>
      <c r="AF657" s="1"/>
      <c r="AG657" s="1"/>
    </row>
    <row r="658" spans="1:33" ht="15.75" customHeight="1" x14ac:dyDescent="0.25">
      <c r="A658" s="1"/>
      <c r="B658" s="1"/>
      <c r="C658" s="2"/>
      <c r="D658" s="161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168"/>
      <c r="X658" s="168"/>
      <c r="Y658" s="168"/>
      <c r="Z658" s="168"/>
      <c r="AA658" s="220"/>
      <c r="AB658" s="1"/>
      <c r="AC658" s="1"/>
      <c r="AD658" s="1"/>
      <c r="AE658" s="1"/>
      <c r="AF658" s="1"/>
      <c r="AG658" s="1"/>
    </row>
    <row r="659" spans="1:33" ht="15.75" customHeight="1" x14ac:dyDescent="0.25">
      <c r="A659" s="1"/>
      <c r="B659" s="1"/>
      <c r="C659" s="2"/>
      <c r="D659" s="161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168"/>
      <c r="X659" s="168"/>
      <c r="Y659" s="168"/>
      <c r="Z659" s="168"/>
      <c r="AA659" s="220"/>
      <c r="AB659" s="1"/>
      <c r="AC659" s="1"/>
      <c r="AD659" s="1"/>
      <c r="AE659" s="1"/>
      <c r="AF659" s="1"/>
      <c r="AG659" s="1"/>
    </row>
    <row r="660" spans="1:33" ht="15.75" customHeight="1" x14ac:dyDescent="0.25">
      <c r="A660" s="1"/>
      <c r="B660" s="1"/>
      <c r="C660" s="2"/>
      <c r="D660" s="161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168"/>
      <c r="X660" s="168"/>
      <c r="Y660" s="168"/>
      <c r="Z660" s="168"/>
      <c r="AA660" s="220"/>
      <c r="AB660" s="1"/>
      <c r="AC660" s="1"/>
      <c r="AD660" s="1"/>
      <c r="AE660" s="1"/>
      <c r="AF660" s="1"/>
      <c r="AG660" s="1"/>
    </row>
    <row r="661" spans="1:33" ht="15.75" customHeight="1" x14ac:dyDescent="0.25">
      <c r="A661" s="1"/>
      <c r="B661" s="1"/>
      <c r="C661" s="2"/>
      <c r="D661" s="161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168"/>
      <c r="X661" s="168"/>
      <c r="Y661" s="168"/>
      <c r="Z661" s="168"/>
      <c r="AA661" s="220"/>
      <c r="AB661" s="1"/>
      <c r="AC661" s="1"/>
      <c r="AD661" s="1"/>
      <c r="AE661" s="1"/>
      <c r="AF661" s="1"/>
      <c r="AG661" s="1"/>
    </row>
    <row r="662" spans="1:33" ht="15.75" customHeight="1" x14ac:dyDescent="0.25">
      <c r="A662" s="1"/>
      <c r="B662" s="1"/>
      <c r="C662" s="2"/>
      <c r="D662" s="161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168"/>
      <c r="X662" s="168"/>
      <c r="Y662" s="168"/>
      <c r="Z662" s="168"/>
      <c r="AA662" s="220"/>
      <c r="AB662" s="1"/>
      <c r="AC662" s="1"/>
      <c r="AD662" s="1"/>
      <c r="AE662" s="1"/>
      <c r="AF662" s="1"/>
      <c r="AG662" s="1"/>
    </row>
    <row r="663" spans="1:33" ht="15.75" customHeight="1" x14ac:dyDescent="0.25">
      <c r="A663" s="1"/>
      <c r="B663" s="1"/>
      <c r="C663" s="2"/>
      <c r="D663" s="161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168"/>
      <c r="X663" s="168"/>
      <c r="Y663" s="168"/>
      <c r="Z663" s="168"/>
      <c r="AA663" s="220"/>
      <c r="AB663" s="1"/>
      <c r="AC663" s="1"/>
      <c r="AD663" s="1"/>
      <c r="AE663" s="1"/>
      <c r="AF663" s="1"/>
      <c r="AG663" s="1"/>
    </row>
    <row r="664" spans="1:33" ht="15.75" customHeight="1" x14ac:dyDescent="0.25">
      <c r="A664" s="1"/>
      <c r="B664" s="1"/>
      <c r="C664" s="2"/>
      <c r="D664" s="161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168"/>
      <c r="X664" s="168"/>
      <c r="Y664" s="168"/>
      <c r="Z664" s="168"/>
      <c r="AA664" s="220"/>
      <c r="AB664" s="1"/>
      <c r="AC664" s="1"/>
      <c r="AD664" s="1"/>
      <c r="AE664" s="1"/>
      <c r="AF664" s="1"/>
      <c r="AG664" s="1"/>
    </row>
    <row r="665" spans="1:33" ht="15.75" customHeight="1" x14ac:dyDescent="0.25">
      <c r="A665" s="1"/>
      <c r="B665" s="1"/>
      <c r="C665" s="2"/>
      <c r="D665" s="161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168"/>
      <c r="X665" s="168"/>
      <c r="Y665" s="168"/>
      <c r="Z665" s="168"/>
      <c r="AA665" s="220"/>
      <c r="AB665" s="1"/>
      <c r="AC665" s="1"/>
      <c r="AD665" s="1"/>
      <c r="AE665" s="1"/>
      <c r="AF665" s="1"/>
      <c r="AG665" s="1"/>
    </row>
    <row r="666" spans="1:33" ht="15.75" customHeight="1" x14ac:dyDescent="0.25">
      <c r="A666" s="1"/>
      <c r="B666" s="1"/>
      <c r="C666" s="2"/>
      <c r="D666" s="161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168"/>
      <c r="X666" s="168"/>
      <c r="Y666" s="168"/>
      <c r="Z666" s="168"/>
      <c r="AA666" s="220"/>
      <c r="AB666" s="1"/>
      <c r="AC666" s="1"/>
      <c r="AD666" s="1"/>
      <c r="AE666" s="1"/>
      <c r="AF666" s="1"/>
      <c r="AG666" s="1"/>
    </row>
    <row r="667" spans="1:33" ht="15.75" customHeight="1" x14ac:dyDescent="0.25">
      <c r="A667" s="1"/>
      <c r="B667" s="1"/>
      <c r="C667" s="2"/>
      <c r="D667" s="161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168"/>
      <c r="X667" s="168"/>
      <c r="Y667" s="168"/>
      <c r="Z667" s="168"/>
      <c r="AA667" s="220"/>
      <c r="AB667" s="1"/>
      <c r="AC667" s="1"/>
      <c r="AD667" s="1"/>
      <c r="AE667" s="1"/>
      <c r="AF667" s="1"/>
      <c r="AG667" s="1"/>
    </row>
    <row r="668" spans="1:33" ht="15.75" customHeight="1" x14ac:dyDescent="0.25">
      <c r="A668" s="1"/>
      <c r="B668" s="1"/>
      <c r="C668" s="2"/>
      <c r="D668" s="161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168"/>
      <c r="X668" s="168"/>
      <c r="Y668" s="168"/>
      <c r="Z668" s="168"/>
      <c r="AA668" s="220"/>
      <c r="AB668" s="1"/>
      <c r="AC668" s="1"/>
      <c r="AD668" s="1"/>
      <c r="AE668" s="1"/>
      <c r="AF668" s="1"/>
      <c r="AG668" s="1"/>
    </row>
    <row r="669" spans="1:33" ht="15.75" customHeight="1" x14ac:dyDescent="0.25">
      <c r="A669" s="1"/>
      <c r="B669" s="1"/>
      <c r="C669" s="2"/>
      <c r="D669" s="161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168"/>
      <c r="X669" s="168"/>
      <c r="Y669" s="168"/>
      <c r="Z669" s="168"/>
      <c r="AA669" s="220"/>
      <c r="AB669" s="1"/>
      <c r="AC669" s="1"/>
      <c r="AD669" s="1"/>
      <c r="AE669" s="1"/>
      <c r="AF669" s="1"/>
      <c r="AG669" s="1"/>
    </row>
    <row r="670" spans="1:33" ht="15.75" customHeight="1" x14ac:dyDescent="0.25">
      <c r="A670" s="1"/>
      <c r="B670" s="1"/>
      <c r="C670" s="2"/>
      <c r="D670" s="161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168"/>
      <c r="X670" s="168"/>
      <c r="Y670" s="168"/>
      <c r="Z670" s="168"/>
      <c r="AA670" s="220"/>
      <c r="AB670" s="1"/>
      <c r="AC670" s="1"/>
      <c r="AD670" s="1"/>
      <c r="AE670" s="1"/>
      <c r="AF670" s="1"/>
      <c r="AG670" s="1"/>
    </row>
    <row r="671" spans="1:33" ht="15.75" customHeight="1" x14ac:dyDescent="0.25">
      <c r="A671" s="1"/>
      <c r="B671" s="1"/>
      <c r="C671" s="2"/>
      <c r="D671" s="161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168"/>
      <c r="X671" s="168"/>
      <c r="Y671" s="168"/>
      <c r="Z671" s="168"/>
      <c r="AA671" s="220"/>
      <c r="AB671" s="1"/>
      <c r="AC671" s="1"/>
      <c r="AD671" s="1"/>
      <c r="AE671" s="1"/>
      <c r="AF671" s="1"/>
      <c r="AG671" s="1"/>
    </row>
    <row r="672" spans="1:33" ht="15.75" customHeight="1" x14ac:dyDescent="0.25">
      <c r="A672" s="1"/>
      <c r="B672" s="1"/>
      <c r="C672" s="2"/>
      <c r="D672" s="161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168"/>
      <c r="X672" s="168"/>
      <c r="Y672" s="168"/>
      <c r="Z672" s="168"/>
      <c r="AA672" s="220"/>
      <c r="AB672" s="1"/>
      <c r="AC672" s="1"/>
      <c r="AD672" s="1"/>
      <c r="AE672" s="1"/>
      <c r="AF672" s="1"/>
      <c r="AG672" s="1"/>
    </row>
    <row r="673" spans="1:33" ht="15.75" customHeight="1" x14ac:dyDescent="0.25">
      <c r="A673" s="1"/>
      <c r="B673" s="1"/>
      <c r="C673" s="2"/>
      <c r="D673" s="161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168"/>
      <c r="X673" s="168"/>
      <c r="Y673" s="168"/>
      <c r="Z673" s="168"/>
      <c r="AA673" s="220"/>
      <c r="AB673" s="1"/>
      <c r="AC673" s="1"/>
      <c r="AD673" s="1"/>
      <c r="AE673" s="1"/>
      <c r="AF673" s="1"/>
      <c r="AG673" s="1"/>
    </row>
    <row r="674" spans="1:33" ht="15.75" customHeight="1" x14ac:dyDescent="0.25">
      <c r="A674" s="1"/>
      <c r="B674" s="1"/>
      <c r="C674" s="2"/>
      <c r="D674" s="161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168"/>
      <c r="X674" s="168"/>
      <c r="Y674" s="168"/>
      <c r="Z674" s="168"/>
      <c r="AA674" s="220"/>
      <c r="AB674" s="1"/>
      <c r="AC674" s="1"/>
      <c r="AD674" s="1"/>
      <c r="AE674" s="1"/>
      <c r="AF674" s="1"/>
      <c r="AG674" s="1"/>
    </row>
    <row r="675" spans="1:33" ht="15.75" customHeight="1" x14ac:dyDescent="0.25">
      <c r="A675" s="1"/>
      <c r="B675" s="1"/>
      <c r="C675" s="2"/>
      <c r="D675" s="161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168"/>
      <c r="X675" s="168"/>
      <c r="Y675" s="168"/>
      <c r="Z675" s="168"/>
      <c r="AA675" s="220"/>
      <c r="AB675" s="1"/>
      <c r="AC675" s="1"/>
      <c r="AD675" s="1"/>
      <c r="AE675" s="1"/>
      <c r="AF675" s="1"/>
      <c r="AG675" s="1"/>
    </row>
    <row r="676" spans="1:33" ht="15.75" customHeight="1" x14ac:dyDescent="0.25">
      <c r="A676" s="1"/>
      <c r="B676" s="1"/>
      <c r="C676" s="2"/>
      <c r="D676" s="161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168"/>
      <c r="X676" s="168"/>
      <c r="Y676" s="168"/>
      <c r="Z676" s="168"/>
      <c r="AA676" s="220"/>
      <c r="AB676" s="1"/>
      <c r="AC676" s="1"/>
      <c r="AD676" s="1"/>
      <c r="AE676" s="1"/>
      <c r="AF676" s="1"/>
      <c r="AG676" s="1"/>
    </row>
    <row r="677" spans="1:33" ht="15.75" customHeight="1" x14ac:dyDescent="0.25">
      <c r="A677" s="1"/>
      <c r="B677" s="1"/>
      <c r="C677" s="2"/>
      <c r="D677" s="161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168"/>
      <c r="X677" s="168"/>
      <c r="Y677" s="168"/>
      <c r="Z677" s="168"/>
      <c r="AA677" s="220"/>
      <c r="AB677" s="1"/>
      <c r="AC677" s="1"/>
      <c r="AD677" s="1"/>
      <c r="AE677" s="1"/>
      <c r="AF677" s="1"/>
      <c r="AG677" s="1"/>
    </row>
    <row r="678" spans="1:33" ht="15.75" customHeight="1" x14ac:dyDescent="0.25">
      <c r="A678" s="1"/>
      <c r="B678" s="1"/>
      <c r="C678" s="2"/>
      <c r="D678" s="161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168"/>
      <c r="X678" s="168"/>
      <c r="Y678" s="168"/>
      <c r="Z678" s="168"/>
      <c r="AA678" s="220"/>
      <c r="AB678" s="1"/>
      <c r="AC678" s="1"/>
      <c r="AD678" s="1"/>
      <c r="AE678" s="1"/>
      <c r="AF678" s="1"/>
      <c r="AG678" s="1"/>
    </row>
    <row r="679" spans="1:33" ht="15.75" customHeight="1" x14ac:dyDescent="0.25">
      <c r="A679" s="1"/>
      <c r="B679" s="1"/>
      <c r="C679" s="2"/>
      <c r="D679" s="161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168"/>
      <c r="X679" s="168"/>
      <c r="Y679" s="168"/>
      <c r="Z679" s="168"/>
      <c r="AA679" s="220"/>
      <c r="AB679" s="1"/>
      <c r="AC679" s="1"/>
      <c r="AD679" s="1"/>
      <c r="AE679" s="1"/>
      <c r="AF679" s="1"/>
      <c r="AG679" s="1"/>
    </row>
    <row r="680" spans="1:33" ht="15.75" customHeight="1" x14ac:dyDescent="0.25">
      <c r="A680" s="1"/>
      <c r="B680" s="1"/>
      <c r="C680" s="2"/>
      <c r="D680" s="161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168"/>
      <c r="X680" s="168"/>
      <c r="Y680" s="168"/>
      <c r="Z680" s="168"/>
      <c r="AA680" s="220"/>
      <c r="AB680" s="1"/>
      <c r="AC680" s="1"/>
      <c r="AD680" s="1"/>
      <c r="AE680" s="1"/>
      <c r="AF680" s="1"/>
      <c r="AG680" s="1"/>
    </row>
    <row r="681" spans="1:33" ht="15.75" customHeight="1" x14ac:dyDescent="0.25">
      <c r="A681" s="1"/>
      <c r="B681" s="1"/>
      <c r="C681" s="2"/>
      <c r="D681" s="161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168"/>
      <c r="X681" s="168"/>
      <c r="Y681" s="168"/>
      <c r="Z681" s="168"/>
      <c r="AA681" s="220"/>
      <c r="AB681" s="1"/>
      <c r="AC681" s="1"/>
      <c r="AD681" s="1"/>
      <c r="AE681" s="1"/>
      <c r="AF681" s="1"/>
      <c r="AG681" s="1"/>
    </row>
    <row r="682" spans="1:33" ht="15.75" customHeight="1" x14ac:dyDescent="0.25">
      <c r="A682" s="1"/>
      <c r="B682" s="1"/>
      <c r="C682" s="2"/>
      <c r="D682" s="161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168"/>
      <c r="X682" s="168"/>
      <c r="Y682" s="168"/>
      <c r="Z682" s="168"/>
      <c r="AA682" s="220"/>
      <c r="AB682" s="1"/>
      <c r="AC682" s="1"/>
      <c r="AD682" s="1"/>
      <c r="AE682" s="1"/>
      <c r="AF682" s="1"/>
      <c r="AG682" s="1"/>
    </row>
    <row r="683" spans="1:33" ht="15.75" customHeight="1" x14ac:dyDescent="0.25">
      <c r="A683" s="1"/>
      <c r="B683" s="1"/>
      <c r="C683" s="2"/>
      <c r="D683" s="161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168"/>
      <c r="X683" s="168"/>
      <c r="Y683" s="168"/>
      <c r="Z683" s="168"/>
      <c r="AA683" s="220"/>
      <c r="AB683" s="1"/>
      <c r="AC683" s="1"/>
      <c r="AD683" s="1"/>
      <c r="AE683" s="1"/>
      <c r="AF683" s="1"/>
      <c r="AG683" s="1"/>
    </row>
    <row r="684" spans="1:33" ht="15.75" customHeight="1" x14ac:dyDescent="0.25">
      <c r="A684" s="1"/>
      <c r="B684" s="1"/>
      <c r="C684" s="2"/>
      <c r="D684" s="161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168"/>
      <c r="X684" s="168"/>
      <c r="Y684" s="168"/>
      <c r="Z684" s="168"/>
      <c r="AA684" s="220"/>
      <c r="AB684" s="1"/>
      <c r="AC684" s="1"/>
      <c r="AD684" s="1"/>
      <c r="AE684" s="1"/>
      <c r="AF684" s="1"/>
      <c r="AG684" s="1"/>
    </row>
    <row r="685" spans="1:33" ht="15.75" customHeight="1" x14ac:dyDescent="0.25">
      <c r="A685" s="1"/>
      <c r="B685" s="1"/>
      <c r="C685" s="2"/>
      <c r="D685" s="161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168"/>
      <c r="X685" s="168"/>
      <c r="Y685" s="168"/>
      <c r="Z685" s="168"/>
      <c r="AA685" s="220"/>
      <c r="AB685" s="1"/>
      <c r="AC685" s="1"/>
      <c r="AD685" s="1"/>
      <c r="AE685" s="1"/>
      <c r="AF685" s="1"/>
      <c r="AG685" s="1"/>
    </row>
    <row r="686" spans="1:33" ht="15.75" customHeight="1" x14ac:dyDescent="0.25">
      <c r="A686" s="1"/>
      <c r="B686" s="1"/>
      <c r="C686" s="2"/>
      <c r="D686" s="161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168"/>
      <c r="X686" s="168"/>
      <c r="Y686" s="168"/>
      <c r="Z686" s="168"/>
      <c r="AA686" s="220"/>
      <c r="AB686" s="1"/>
      <c r="AC686" s="1"/>
      <c r="AD686" s="1"/>
      <c r="AE686" s="1"/>
      <c r="AF686" s="1"/>
      <c r="AG686" s="1"/>
    </row>
    <row r="687" spans="1:33" ht="15.75" customHeight="1" x14ac:dyDescent="0.25">
      <c r="A687" s="1"/>
      <c r="B687" s="1"/>
      <c r="C687" s="2"/>
      <c r="D687" s="161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168"/>
      <c r="X687" s="168"/>
      <c r="Y687" s="168"/>
      <c r="Z687" s="168"/>
      <c r="AA687" s="220"/>
      <c r="AB687" s="1"/>
      <c r="AC687" s="1"/>
      <c r="AD687" s="1"/>
      <c r="AE687" s="1"/>
      <c r="AF687" s="1"/>
      <c r="AG687" s="1"/>
    </row>
    <row r="688" spans="1:33" ht="15.75" customHeight="1" x14ac:dyDescent="0.25">
      <c r="A688" s="1"/>
      <c r="B688" s="1"/>
      <c r="C688" s="2"/>
      <c r="D688" s="161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168"/>
      <c r="X688" s="168"/>
      <c r="Y688" s="168"/>
      <c r="Z688" s="168"/>
      <c r="AA688" s="220"/>
      <c r="AB688" s="1"/>
      <c r="AC688" s="1"/>
      <c r="AD688" s="1"/>
      <c r="AE688" s="1"/>
      <c r="AF688" s="1"/>
      <c r="AG688" s="1"/>
    </row>
    <row r="689" spans="1:33" ht="15.75" customHeight="1" x14ac:dyDescent="0.25">
      <c r="A689" s="1"/>
      <c r="B689" s="1"/>
      <c r="C689" s="2"/>
      <c r="D689" s="161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168"/>
      <c r="X689" s="168"/>
      <c r="Y689" s="168"/>
      <c r="Z689" s="168"/>
      <c r="AA689" s="220"/>
      <c r="AB689" s="1"/>
      <c r="AC689" s="1"/>
      <c r="AD689" s="1"/>
      <c r="AE689" s="1"/>
      <c r="AF689" s="1"/>
      <c r="AG689" s="1"/>
    </row>
    <row r="690" spans="1:33" ht="15.75" customHeight="1" x14ac:dyDescent="0.25">
      <c r="A690" s="1"/>
      <c r="B690" s="1"/>
      <c r="C690" s="2"/>
      <c r="D690" s="161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168"/>
      <c r="X690" s="168"/>
      <c r="Y690" s="168"/>
      <c r="Z690" s="168"/>
      <c r="AA690" s="220"/>
      <c r="AB690" s="1"/>
      <c r="AC690" s="1"/>
      <c r="AD690" s="1"/>
      <c r="AE690" s="1"/>
      <c r="AF690" s="1"/>
      <c r="AG690" s="1"/>
    </row>
    <row r="691" spans="1:33" ht="15.75" customHeight="1" x14ac:dyDescent="0.25">
      <c r="A691" s="1"/>
      <c r="B691" s="1"/>
      <c r="C691" s="2"/>
      <c r="D691" s="161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168"/>
      <c r="X691" s="168"/>
      <c r="Y691" s="168"/>
      <c r="Z691" s="168"/>
      <c r="AA691" s="220"/>
      <c r="AB691" s="1"/>
      <c r="AC691" s="1"/>
      <c r="AD691" s="1"/>
      <c r="AE691" s="1"/>
      <c r="AF691" s="1"/>
      <c r="AG691" s="1"/>
    </row>
    <row r="692" spans="1:33" ht="15.75" customHeight="1" x14ac:dyDescent="0.25">
      <c r="A692" s="1"/>
      <c r="B692" s="1"/>
      <c r="C692" s="2"/>
      <c r="D692" s="161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168"/>
      <c r="X692" s="168"/>
      <c r="Y692" s="168"/>
      <c r="Z692" s="168"/>
      <c r="AA692" s="220"/>
      <c r="AB692" s="1"/>
      <c r="AC692" s="1"/>
      <c r="AD692" s="1"/>
      <c r="AE692" s="1"/>
      <c r="AF692" s="1"/>
      <c r="AG692" s="1"/>
    </row>
    <row r="693" spans="1:33" ht="15.75" customHeight="1" x14ac:dyDescent="0.25">
      <c r="A693" s="1"/>
      <c r="B693" s="1"/>
      <c r="C693" s="2"/>
      <c r="D693" s="161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168"/>
      <c r="X693" s="168"/>
      <c r="Y693" s="168"/>
      <c r="Z693" s="168"/>
      <c r="AA693" s="220"/>
      <c r="AB693" s="1"/>
      <c r="AC693" s="1"/>
      <c r="AD693" s="1"/>
      <c r="AE693" s="1"/>
      <c r="AF693" s="1"/>
      <c r="AG693" s="1"/>
    </row>
    <row r="694" spans="1:33" ht="15.75" customHeight="1" x14ac:dyDescent="0.25">
      <c r="A694" s="1"/>
      <c r="B694" s="1"/>
      <c r="C694" s="2"/>
      <c r="D694" s="161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168"/>
      <c r="X694" s="168"/>
      <c r="Y694" s="168"/>
      <c r="Z694" s="168"/>
      <c r="AA694" s="220"/>
      <c r="AB694" s="1"/>
      <c r="AC694" s="1"/>
      <c r="AD694" s="1"/>
      <c r="AE694" s="1"/>
      <c r="AF694" s="1"/>
      <c r="AG694" s="1"/>
    </row>
    <row r="695" spans="1:33" ht="15.75" customHeight="1" x14ac:dyDescent="0.25">
      <c r="A695" s="1"/>
      <c r="B695" s="1"/>
      <c r="C695" s="2"/>
      <c r="D695" s="161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168"/>
      <c r="X695" s="168"/>
      <c r="Y695" s="168"/>
      <c r="Z695" s="168"/>
      <c r="AA695" s="220"/>
      <c r="AB695" s="1"/>
      <c r="AC695" s="1"/>
      <c r="AD695" s="1"/>
      <c r="AE695" s="1"/>
      <c r="AF695" s="1"/>
      <c r="AG695" s="1"/>
    </row>
    <row r="696" spans="1:33" ht="15.75" customHeight="1" x14ac:dyDescent="0.25">
      <c r="A696" s="1"/>
      <c r="B696" s="1"/>
      <c r="C696" s="2"/>
      <c r="D696" s="161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168"/>
      <c r="X696" s="168"/>
      <c r="Y696" s="168"/>
      <c r="Z696" s="168"/>
      <c r="AA696" s="220"/>
      <c r="AB696" s="1"/>
      <c r="AC696" s="1"/>
      <c r="AD696" s="1"/>
      <c r="AE696" s="1"/>
      <c r="AF696" s="1"/>
      <c r="AG696" s="1"/>
    </row>
    <row r="697" spans="1:33" ht="15.75" customHeight="1" x14ac:dyDescent="0.25">
      <c r="A697" s="1"/>
      <c r="B697" s="1"/>
      <c r="C697" s="2"/>
      <c r="D697" s="161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168"/>
      <c r="X697" s="168"/>
      <c r="Y697" s="168"/>
      <c r="Z697" s="168"/>
      <c r="AA697" s="220"/>
      <c r="AB697" s="1"/>
      <c r="AC697" s="1"/>
      <c r="AD697" s="1"/>
      <c r="AE697" s="1"/>
      <c r="AF697" s="1"/>
      <c r="AG697" s="1"/>
    </row>
    <row r="698" spans="1:33" ht="15.75" customHeight="1" x14ac:dyDescent="0.25">
      <c r="A698" s="1"/>
      <c r="B698" s="1"/>
      <c r="C698" s="2"/>
      <c r="D698" s="161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168"/>
      <c r="X698" s="168"/>
      <c r="Y698" s="168"/>
      <c r="Z698" s="168"/>
      <c r="AA698" s="220"/>
      <c r="AB698" s="1"/>
      <c r="AC698" s="1"/>
      <c r="AD698" s="1"/>
      <c r="AE698" s="1"/>
      <c r="AF698" s="1"/>
      <c r="AG698" s="1"/>
    </row>
    <row r="699" spans="1:33" ht="15.75" customHeight="1" x14ac:dyDescent="0.25">
      <c r="A699" s="1"/>
      <c r="B699" s="1"/>
      <c r="C699" s="2"/>
      <c r="D699" s="161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168"/>
      <c r="X699" s="168"/>
      <c r="Y699" s="168"/>
      <c r="Z699" s="168"/>
      <c r="AA699" s="220"/>
      <c r="AB699" s="1"/>
      <c r="AC699" s="1"/>
      <c r="AD699" s="1"/>
      <c r="AE699" s="1"/>
      <c r="AF699" s="1"/>
      <c r="AG699" s="1"/>
    </row>
    <row r="700" spans="1:33" ht="15.75" customHeight="1" x14ac:dyDescent="0.25">
      <c r="A700" s="1"/>
      <c r="B700" s="1"/>
      <c r="C700" s="2"/>
      <c r="D700" s="161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168"/>
      <c r="X700" s="168"/>
      <c r="Y700" s="168"/>
      <c r="Z700" s="168"/>
      <c r="AA700" s="220"/>
      <c r="AB700" s="1"/>
      <c r="AC700" s="1"/>
      <c r="AD700" s="1"/>
      <c r="AE700" s="1"/>
      <c r="AF700" s="1"/>
      <c r="AG700" s="1"/>
    </row>
    <row r="701" spans="1:33" ht="15.75" customHeight="1" x14ac:dyDescent="0.25">
      <c r="A701" s="1"/>
      <c r="B701" s="1"/>
      <c r="C701" s="2"/>
      <c r="D701" s="161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168"/>
      <c r="X701" s="168"/>
      <c r="Y701" s="168"/>
      <c r="Z701" s="168"/>
      <c r="AA701" s="220"/>
      <c r="AB701" s="1"/>
      <c r="AC701" s="1"/>
      <c r="AD701" s="1"/>
      <c r="AE701" s="1"/>
      <c r="AF701" s="1"/>
      <c r="AG701" s="1"/>
    </row>
    <row r="702" spans="1:33" ht="15.75" customHeight="1" x14ac:dyDescent="0.25">
      <c r="A702" s="1"/>
      <c r="B702" s="1"/>
      <c r="C702" s="2"/>
      <c r="D702" s="161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168"/>
      <c r="X702" s="168"/>
      <c r="Y702" s="168"/>
      <c r="Z702" s="168"/>
      <c r="AA702" s="220"/>
      <c r="AB702" s="1"/>
      <c r="AC702" s="1"/>
      <c r="AD702" s="1"/>
      <c r="AE702" s="1"/>
      <c r="AF702" s="1"/>
      <c r="AG702" s="1"/>
    </row>
    <row r="703" spans="1:33" ht="15.75" customHeight="1" x14ac:dyDescent="0.25">
      <c r="A703" s="1"/>
      <c r="B703" s="1"/>
      <c r="C703" s="2"/>
      <c r="D703" s="161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168"/>
      <c r="X703" s="168"/>
      <c r="Y703" s="168"/>
      <c r="Z703" s="168"/>
      <c r="AA703" s="220"/>
      <c r="AB703" s="1"/>
      <c r="AC703" s="1"/>
      <c r="AD703" s="1"/>
      <c r="AE703" s="1"/>
      <c r="AF703" s="1"/>
      <c r="AG703" s="1"/>
    </row>
    <row r="704" spans="1:33" ht="15.75" customHeight="1" x14ac:dyDescent="0.25">
      <c r="A704" s="1"/>
      <c r="B704" s="1"/>
      <c r="C704" s="2"/>
      <c r="D704" s="161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168"/>
      <c r="X704" s="168"/>
      <c r="Y704" s="168"/>
      <c r="Z704" s="168"/>
      <c r="AA704" s="220"/>
      <c r="AB704" s="1"/>
      <c r="AC704" s="1"/>
      <c r="AD704" s="1"/>
      <c r="AE704" s="1"/>
      <c r="AF704" s="1"/>
      <c r="AG704" s="1"/>
    </row>
    <row r="705" spans="1:33" ht="15.75" customHeight="1" x14ac:dyDescent="0.25">
      <c r="A705" s="1"/>
      <c r="B705" s="1"/>
      <c r="C705" s="2"/>
      <c r="D705" s="161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168"/>
      <c r="X705" s="168"/>
      <c r="Y705" s="168"/>
      <c r="Z705" s="168"/>
      <c r="AA705" s="220"/>
      <c r="AB705" s="1"/>
      <c r="AC705" s="1"/>
      <c r="AD705" s="1"/>
      <c r="AE705" s="1"/>
      <c r="AF705" s="1"/>
      <c r="AG705" s="1"/>
    </row>
    <row r="706" spans="1:33" ht="15.75" customHeight="1" x14ac:dyDescent="0.25">
      <c r="A706" s="1"/>
      <c r="B706" s="1"/>
      <c r="C706" s="2"/>
      <c r="D706" s="161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168"/>
      <c r="X706" s="168"/>
      <c r="Y706" s="168"/>
      <c r="Z706" s="168"/>
      <c r="AA706" s="220"/>
      <c r="AB706" s="1"/>
      <c r="AC706" s="1"/>
      <c r="AD706" s="1"/>
      <c r="AE706" s="1"/>
      <c r="AF706" s="1"/>
      <c r="AG706" s="1"/>
    </row>
    <row r="707" spans="1:33" ht="15.75" customHeight="1" x14ac:dyDescent="0.25">
      <c r="A707" s="1"/>
      <c r="B707" s="1"/>
      <c r="C707" s="2"/>
      <c r="D707" s="161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168"/>
      <c r="X707" s="168"/>
      <c r="Y707" s="168"/>
      <c r="Z707" s="168"/>
      <c r="AA707" s="220"/>
      <c r="AB707" s="1"/>
      <c r="AC707" s="1"/>
      <c r="AD707" s="1"/>
      <c r="AE707" s="1"/>
      <c r="AF707" s="1"/>
      <c r="AG707" s="1"/>
    </row>
    <row r="708" spans="1:33" ht="15.75" customHeight="1" x14ac:dyDescent="0.25">
      <c r="A708" s="1"/>
      <c r="B708" s="1"/>
      <c r="C708" s="2"/>
      <c r="D708" s="161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168"/>
      <c r="X708" s="168"/>
      <c r="Y708" s="168"/>
      <c r="Z708" s="168"/>
      <c r="AA708" s="220"/>
      <c r="AB708" s="1"/>
      <c r="AC708" s="1"/>
      <c r="AD708" s="1"/>
      <c r="AE708" s="1"/>
      <c r="AF708" s="1"/>
      <c r="AG708" s="1"/>
    </row>
    <row r="709" spans="1:33" ht="15.75" customHeight="1" x14ac:dyDescent="0.25">
      <c r="A709" s="1"/>
      <c r="B709" s="1"/>
      <c r="C709" s="2"/>
      <c r="D709" s="161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168"/>
      <c r="X709" s="168"/>
      <c r="Y709" s="168"/>
      <c r="Z709" s="168"/>
      <c r="AA709" s="220"/>
      <c r="AB709" s="1"/>
      <c r="AC709" s="1"/>
      <c r="AD709" s="1"/>
      <c r="AE709" s="1"/>
      <c r="AF709" s="1"/>
      <c r="AG709" s="1"/>
    </row>
    <row r="710" spans="1:33" ht="15.75" customHeight="1" x14ac:dyDescent="0.25">
      <c r="A710" s="1"/>
      <c r="B710" s="1"/>
      <c r="C710" s="2"/>
      <c r="D710" s="161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168"/>
      <c r="X710" s="168"/>
      <c r="Y710" s="168"/>
      <c r="Z710" s="168"/>
      <c r="AA710" s="220"/>
      <c r="AB710" s="1"/>
      <c r="AC710" s="1"/>
      <c r="AD710" s="1"/>
      <c r="AE710" s="1"/>
      <c r="AF710" s="1"/>
      <c r="AG710" s="1"/>
    </row>
    <row r="711" spans="1:33" ht="15.75" customHeight="1" x14ac:dyDescent="0.25">
      <c r="A711" s="1"/>
      <c r="B711" s="1"/>
      <c r="C711" s="2"/>
      <c r="D711" s="161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168"/>
      <c r="X711" s="168"/>
      <c r="Y711" s="168"/>
      <c r="Z711" s="168"/>
      <c r="AA711" s="220"/>
      <c r="AB711" s="1"/>
      <c r="AC711" s="1"/>
      <c r="AD711" s="1"/>
      <c r="AE711" s="1"/>
      <c r="AF711" s="1"/>
      <c r="AG711" s="1"/>
    </row>
    <row r="712" spans="1:33" ht="15.75" customHeight="1" x14ac:dyDescent="0.25">
      <c r="A712" s="1"/>
      <c r="B712" s="1"/>
      <c r="C712" s="2"/>
      <c r="D712" s="161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168"/>
      <c r="X712" s="168"/>
      <c r="Y712" s="168"/>
      <c r="Z712" s="168"/>
      <c r="AA712" s="220"/>
      <c r="AB712" s="1"/>
      <c r="AC712" s="1"/>
      <c r="AD712" s="1"/>
      <c r="AE712" s="1"/>
      <c r="AF712" s="1"/>
      <c r="AG712" s="1"/>
    </row>
    <row r="713" spans="1:33" ht="15.75" customHeight="1" x14ac:dyDescent="0.25">
      <c r="A713" s="1"/>
      <c r="B713" s="1"/>
      <c r="C713" s="2"/>
      <c r="D713" s="161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168"/>
      <c r="X713" s="168"/>
      <c r="Y713" s="168"/>
      <c r="Z713" s="168"/>
      <c r="AA713" s="220"/>
      <c r="AB713" s="1"/>
      <c r="AC713" s="1"/>
      <c r="AD713" s="1"/>
      <c r="AE713" s="1"/>
      <c r="AF713" s="1"/>
      <c r="AG713" s="1"/>
    </row>
    <row r="714" spans="1:33" ht="15.75" customHeight="1" x14ac:dyDescent="0.25">
      <c r="A714" s="1"/>
      <c r="B714" s="1"/>
      <c r="C714" s="2"/>
      <c r="D714" s="161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168"/>
      <c r="X714" s="168"/>
      <c r="Y714" s="168"/>
      <c r="Z714" s="168"/>
      <c r="AA714" s="220"/>
      <c r="AB714" s="1"/>
      <c r="AC714" s="1"/>
      <c r="AD714" s="1"/>
      <c r="AE714" s="1"/>
      <c r="AF714" s="1"/>
      <c r="AG714" s="1"/>
    </row>
    <row r="715" spans="1:33" ht="15.75" customHeight="1" x14ac:dyDescent="0.25">
      <c r="A715" s="1"/>
      <c r="B715" s="1"/>
      <c r="C715" s="2"/>
      <c r="D715" s="161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168"/>
      <c r="X715" s="168"/>
      <c r="Y715" s="168"/>
      <c r="Z715" s="168"/>
      <c r="AA715" s="220"/>
      <c r="AB715" s="1"/>
      <c r="AC715" s="1"/>
      <c r="AD715" s="1"/>
      <c r="AE715" s="1"/>
      <c r="AF715" s="1"/>
      <c r="AG715" s="1"/>
    </row>
    <row r="716" spans="1:33" ht="15.75" customHeight="1" x14ac:dyDescent="0.25">
      <c r="A716" s="1"/>
      <c r="B716" s="1"/>
      <c r="C716" s="2"/>
      <c r="D716" s="161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168"/>
      <c r="X716" s="168"/>
      <c r="Y716" s="168"/>
      <c r="Z716" s="168"/>
      <c r="AA716" s="220"/>
      <c r="AB716" s="1"/>
      <c r="AC716" s="1"/>
      <c r="AD716" s="1"/>
      <c r="AE716" s="1"/>
      <c r="AF716" s="1"/>
      <c r="AG716" s="1"/>
    </row>
    <row r="717" spans="1:33" ht="15.75" customHeight="1" x14ac:dyDescent="0.25">
      <c r="A717" s="1"/>
      <c r="B717" s="1"/>
      <c r="C717" s="2"/>
      <c r="D717" s="161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168"/>
      <c r="X717" s="168"/>
      <c r="Y717" s="168"/>
      <c r="Z717" s="168"/>
      <c r="AA717" s="220"/>
      <c r="AB717" s="1"/>
      <c r="AC717" s="1"/>
      <c r="AD717" s="1"/>
      <c r="AE717" s="1"/>
      <c r="AF717" s="1"/>
      <c r="AG717" s="1"/>
    </row>
    <row r="718" spans="1:33" ht="15.75" customHeight="1" x14ac:dyDescent="0.25">
      <c r="A718" s="1"/>
      <c r="B718" s="1"/>
      <c r="C718" s="2"/>
      <c r="D718" s="161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168"/>
      <c r="X718" s="168"/>
      <c r="Y718" s="168"/>
      <c r="Z718" s="168"/>
      <c r="AA718" s="220"/>
      <c r="AB718" s="1"/>
      <c r="AC718" s="1"/>
      <c r="AD718" s="1"/>
      <c r="AE718" s="1"/>
      <c r="AF718" s="1"/>
      <c r="AG718" s="1"/>
    </row>
    <row r="719" spans="1:33" ht="15.75" customHeight="1" x14ac:dyDescent="0.25">
      <c r="A719" s="1"/>
      <c r="B719" s="1"/>
      <c r="C719" s="2"/>
      <c r="D719" s="161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168"/>
      <c r="X719" s="168"/>
      <c r="Y719" s="168"/>
      <c r="Z719" s="168"/>
      <c r="AA719" s="220"/>
      <c r="AB719" s="1"/>
      <c r="AC719" s="1"/>
      <c r="AD719" s="1"/>
      <c r="AE719" s="1"/>
      <c r="AF719" s="1"/>
      <c r="AG719" s="1"/>
    </row>
    <row r="720" spans="1:33" ht="15.75" customHeight="1" x14ac:dyDescent="0.25">
      <c r="A720" s="1"/>
      <c r="B720" s="1"/>
      <c r="C720" s="2"/>
      <c r="D720" s="161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168"/>
      <c r="X720" s="168"/>
      <c r="Y720" s="168"/>
      <c r="Z720" s="168"/>
      <c r="AA720" s="220"/>
      <c r="AB720" s="1"/>
      <c r="AC720" s="1"/>
      <c r="AD720" s="1"/>
      <c r="AE720" s="1"/>
      <c r="AF720" s="1"/>
      <c r="AG720" s="1"/>
    </row>
    <row r="721" spans="1:33" ht="15.75" customHeight="1" x14ac:dyDescent="0.25">
      <c r="A721" s="1"/>
      <c r="B721" s="1"/>
      <c r="C721" s="2"/>
      <c r="D721" s="161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168"/>
      <c r="X721" s="168"/>
      <c r="Y721" s="168"/>
      <c r="Z721" s="168"/>
      <c r="AA721" s="220"/>
      <c r="AB721" s="1"/>
      <c r="AC721" s="1"/>
      <c r="AD721" s="1"/>
      <c r="AE721" s="1"/>
      <c r="AF721" s="1"/>
      <c r="AG721" s="1"/>
    </row>
    <row r="722" spans="1:33" ht="15.75" customHeight="1" x14ac:dyDescent="0.25">
      <c r="A722" s="1"/>
      <c r="B722" s="1"/>
      <c r="C722" s="2"/>
      <c r="D722" s="161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168"/>
      <c r="X722" s="168"/>
      <c r="Y722" s="168"/>
      <c r="Z722" s="168"/>
      <c r="AA722" s="220"/>
      <c r="AB722" s="1"/>
      <c r="AC722" s="1"/>
      <c r="AD722" s="1"/>
      <c r="AE722" s="1"/>
      <c r="AF722" s="1"/>
      <c r="AG722" s="1"/>
    </row>
    <row r="723" spans="1:33" ht="15.75" customHeight="1" x14ac:dyDescent="0.25">
      <c r="A723" s="1"/>
      <c r="B723" s="1"/>
      <c r="C723" s="2"/>
      <c r="D723" s="161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168"/>
      <c r="X723" s="168"/>
      <c r="Y723" s="168"/>
      <c r="Z723" s="168"/>
      <c r="AA723" s="220"/>
      <c r="AB723" s="1"/>
      <c r="AC723" s="1"/>
      <c r="AD723" s="1"/>
      <c r="AE723" s="1"/>
      <c r="AF723" s="1"/>
      <c r="AG723" s="1"/>
    </row>
    <row r="724" spans="1:33" ht="15.75" customHeight="1" x14ac:dyDescent="0.25">
      <c r="A724" s="1"/>
      <c r="B724" s="1"/>
      <c r="C724" s="2"/>
      <c r="D724" s="161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168"/>
      <c r="X724" s="168"/>
      <c r="Y724" s="168"/>
      <c r="Z724" s="168"/>
      <c r="AA724" s="220"/>
      <c r="AB724" s="1"/>
      <c r="AC724" s="1"/>
      <c r="AD724" s="1"/>
      <c r="AE724" s="1"/>
      <c r="AF724" s="1"/>
      <c r="AG724" s="1"/>
    </row>
    <row r="725" spans="1:33" ht="15.75" customHeight="1" x14ac:dyDescent="0.25">
      <c r="A725" s="1"/>
      <c r="B725" s="1"/>
      <c r="C725" s="2"/>
      <c r="D725" s="161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168"/>
      <c r="X725" s="168"/>
      <c r="Y725" s="168"/>
      <c r="Z725" s="168"/>
      <c r="AA725" s="220"/>
      <c r="AB725" s="1"/>
      <c r="AC725" s="1"/>
      <c r="AD725" s="1"/>
      <c r="AE725" s="1"/>
      <c r="AF725" s="1"/>
      <c r="AG725" s="1"/>
    </row>
    <row r="726" spans="1:33" ht="15.75" customHeight="1" x14ac:dyDescent="0.25">
      <c r="A726" s="1"/>
      <c r="B726" s="1"/>
      <c r="C726" s="2"/>
      <c r="D726" s="161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168"/>
      <c r="X726" s="168"/>
      <c r="Y726" s="168"/>
      <c r="Z726" s="168"/>
      <c r="AA726" s="220"/>
      <c r="AB726" s="1"/>
      <c r="AC726" s="1"/>
      <c r="AD726" s="1"/>
      <c r="AE726" s="1"/>
      <c r="AF726" s="1"/>
      <c r="AG726" s="1"/>
    </row>
    <row r="727" spans="1:33" ht="15.75" customHeight="1" x14ac:dyDescent="0.25">
      <c r="A727" s="1"/>
      <c r="B727" s="1"/>
      <c r="C727" s="2"/>
      <c r="D727" s="161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168"/>
      <c r="X727" s="168"/>
      <c r="Y727" s="168"/>
      <c r="Z727" s="168"/>
      <c r="AA727" s="220"/>
      <c r="AB727" s="1"/>
      <c r="AC727" s="1"/>
      <c r="AD727" s="1"/>
      <c r="AE727" s="1"/>
      <c r="AF727" s="1"/>
      <c r="AG727" s="1"/>
    </row>
    <row r="728" spans="1:33" ht="15.75" customHeight="1" x14ac:dyDescent="0.25">
      <c r="A728" s="1"/>
      <c r="B728" s="1"/>
      <c r="C728" s="2"/>
      <c r="D728" s="161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168"/>
      <c r="X728" s="168"/>
      <c r="Y728" s="168"/>
      <c r="Z728" s="168"/>
      <c r="AA728" s="220"/>
      <c r="AB728" s="1"/>
      <c r="AC728" s="1"/>
      <c r="AD728" s="1"/>
      <c r="AE728" s="1"/>
      <c r="AF728" s="1"/>
      <c r="AG728" s="1"/>
    </row>
    <row r="729" spans="1:33" ht="15.75" customHeight="1" x14ac:dyDescent="0.25">
      <c r="A729" s="1"/>
      <c r="B729" s="1"/>
      <c r="C729" s="2"/>
      <c r="D729" s="161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168"/>
      <c r="X729" s="168"/>
      <c r="Y729" s="168"/>
      <c r="Z729" s="168"/>
      <c r="AA729" s="220"/>
      <c r="AB729" s="1"/>
      <c r="AC729" s="1"/>
      <c r="AD729" s="1"/>
      <c r="AE729" s="1"/>
      <c r="AF729" s="1"/>
      <c r="AG729" s="1"/>
    </row>
    <row r="730" spans="1:33" ht="15.75" customHeight="1" x14ac:dyDescent="0.25">
      <c r="A730" s="1"/>
      <c r="B730" s="1"/>
      <c r="C730" s="2"/>
      <c r="D730" s="161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168"/>
      <c r="X730" s="168"/>
      <c r="Y730" s="168"/>
      <c r="Z730" s="168"/>
      <c r="AA730" s="220"/>
      <c r="AB730" s="1"/>
      <c r="AC730" s="1"/>
      <c r="AD730" s="1"/>
      <c r="AE730" s="1"/>
      <c r="AF730" s="1"/>
      <c r="AG730" s="1"/>
    </row>
    <row r="731" spans="1:33" ht="15.75" customHeight="1" x14ac:dyDescent="0.25">
      <c r="A731" s="1"/>
      <c r="B731" s="1"/>
      <c r="C731" s="2"/>
      <c r="D731" s="161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168"/>
      <c r="X731" s="168"/>
      <c r="Y731" s="168"/>
      <c r="Z731" s="168"/>
      <c r="AA731" s="220"/>
      <c r="AB731" s="1"/>
      <c r="AC731" s="1"/>
      <c r="AD731" s="1"/>
      <c r="AE731" s="1"/>
      <c r="AF731" s="1"/>
      <c r="AG731" s="1"/>
    </row>
    <row r="732" spans="1:33" ht="15.75" customHeight="1" x14ac:dyDescent="0.25">
      <c r="A732" s="1"/>
      <c r="B732" s="1"/>
      <c r="C732" s="2"/>
      <c r="D732" s="161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168"/>
      <c r="X732" s="168"/>
      <c r="Y732" s="168"/>
      <c r="Z732" s="168"/>
      <c r="AA732" s="220"/>
      <c r="AB732" s="1"/>
      <c r="AC732" s="1"/>
      <c r="AD732" s="1"/>
      <c r="AE732" s="1"/>
      <c r="AF732" s="1"/>
      <c r="AG732" s="1"/>
    </row>
    <row r="733" spans="1:33" ht="15.75" customHeight="1" x14ac:dyDescent="0.25">
      <c r="A733" s="1"/>
      <c r="B733" s="1"/>
      <c r="C733" s="2"/>
      <c r="D733" s="161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168"/>
      <c r="X733" s="168"/>
      <c r="Y733" s="168"/>
      <c r="Z733" s="168"/>
      <c r="AA733" s="220"/>
      <c r="AB733" s="1"/>
      <c r="AC733" s="1"/>
      <c r="AD733" s="1"/>
      <c r="AE733" s="1"/>
      <c r="AF733" s="1"/>
      <c r="AG733" s="1"/>
    </row>
    <row r="734" spans="1:33" ht="15.75" customHeight="1" x14ac:dyDescent="0.25">
      <c r="A734" s="1"/>
      <c r="B734" s="1"/>
      <c r="C734" s="2"/>
      <c r="D734" s="161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168"/>
      <c r="X734" s="168"/>
      <c r="Y734" s="168"/>
      <c r="Z734" s="168"/>
      <c r="AA734" s="220"/>
      <c r="AB734" s="1"/>
      <c r="AC734" s="1"/>
      <c r="AD734" s="1"/>
      <c r="AE734" s="1"/>
      <c r="AF734" s="1"/>
      <c r="AG734" s="1"/>
    </row>
    <row r="735" spans="1:33" ht="15.75" customHeight="1" x14ac:dyDescent="0.25">
      <c r="A735" s="1"/>
      <c r="B735" s="1"/>
      <c r="C735" s="2"/>
      <c r="D735" s="161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168"/>
      <c r="X735" s="168"/>
      <c r="Y735" s="168"/>
      <c r="Z735" s="168"/>
      <c r="AA735" s="220"/>
      <c r="AB735" s="1"/>
      <c r="AC735" s="1"/>
      <c r="AD735" s="1"/>
      <c r="AE735" s="1"/>
      <c r="AF735" s="1"/>
      <c r="AG735" s="1"/>
    </row>
    <row r="736" spans="1:33" ht="15.75" customHeight="1" x14ac:dyDescent="0.25">
      <c r="A736" s="1"/>
      <c r="B736" s="1"/>
      <c r="C736" s="2"/>
      <c r="D736" s="161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168"/>
      <c r="X736" s="168"/>
      <c r="Y736" s="168"/>
      <c r="Z736" s="168"/>
      <c r="AA736" s="220"/>
      <c r="AB736" s="1"/>
      <c r="AC736" s="1"/>
      <c r="AD736" s="1"/>
      <c r="AE736" s="1"/>
      <c r="AF736" s="1"/>
      <c r="AG736" s="1"/>
    </row>
    <row r="737" spans="1:33" ht="15.75" customHeight="1" x14ac:dyDescent="0.25">
      <c r="A737" s="1"/>
      <c r="B737" s="1"/>
      <c r="C737" s="2"/>
      <c r="D737" s="161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168"/>
      <c r="X737" s="168"/>
      <c r="Y737" s="168"/>
      <c r="Z737" s="168"/>
      <c r="AA737" s="220"/>
      <c r="AB737" s="1"/>
      <c r="AC737" s="1"/>
      <c r="AD737" s="1"/>
      <c r="AE737" s="1"/>
      <c r="AF737" s="1"/>
      <c r="AG737" s="1"/>
    </row>
    <row r="738" spans="1:33" ht="15.75" customHeight="1" x14ac:dyDescent="0.25">
      <c r="A738" s="1"/>
      <c r="B738" s="1"/>
      <c r="C738" s="2"/>
      <c r="D738" s="161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168"/>
      <c r="X738" s="168"/>
      <c r="Y738" s="168"/>
      <c r="Z738" s="168"/>
      <c r="AA738" s="220"/>
      <c r="AB738" s="1"/>
      <c r="AC738" s="1"/>
      <c r="AD738" s="1"/>
      <c r="AE738" s="1"/>
      <c r="AF738" s="1"/>
      <c r="AG738" s="1"/>
    </row>
    <row r="739" spans="1:33" ht="15.75" customHeight="1" x14ac:dyDescent="0.25">
      <c r="A739" s="1"/>
      <c r="B739" s="1"/>
      <c r="C739" s="2"/>
      <c r="D739" s="161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168"/>
      <c r="X739" s="168"/>
      <c r="Y739" s="168"/>
      <c r="Z739" s="168"/>
      <c r="AA739" s="220"/>
      <c r="AB739" s="1"/>
      <c r="AC739" s="1"/>
      <c r="AD739" s="1"/>
      <c r="AE739" s="1"/>
      <c r="AF739" s="1"/>
      <c r="AG739" s="1"/>
    </row>
    <row r="740" spans="1:33" ht="15.75" customHeight="1" x14ac:dyDescent="0.25">
      <c r="A740" s="1"/>
      <c r="B740" s="1"/>
      <c r="C740" s="2"/>
      <c r="D740" s="161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168"/>
      <c r="X740" s="168"/>
      <c r="Y740" s="168"/>
      <c r="Z740" s="168"/>
      <c r="AA740" s="220"/>
      <c r="AB740" s="1"/>
      <c r="AC740" s="1"/>
      <c r="AD740" s="1"/>
      <c r="AE740" s="1"/>
      <c r="AF740" s="1"/>
      <c r="AG740" s="1"/>
    </row>
    <row r="741" spans="1:33" ht="15.75" customHeight="1" x14ac:dyDescent="0.25">
      <c r="A741" s="1"/>
      <c r="B741" s="1"/>
      <c r="C741" s="2"/>
      <c r="D741" s="161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168"/>
      <c r="X741" s="168"/>
      <c r="Y741" s="168"/>
      <c r="Z741" s="168"/>
      <c r="AA741" s="220"/>
      <c r="AB741" s="1"/>
      <c r="AC741" s="1"/>
      <c r="AD741" s="1"/>
      <c r="AE741" s="1"/>
      <c r="AF741" s="1"/>
      <c r="AG741" s="1"/>
    </row>
    <row r="742" spans="1:33" ht="15.75" customHeight="1" x14ac:dyDescent="0.25">
      <c r="A742" s="1"/>
      <c r="B742" s="1"/>
      <c r="C742" s="2"/>
      <c r="D742" s="161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168"/>
      <c r="X742" s="168"/>
      <c r="Y742" s="168"/>
      <c r="Z742" s="168"/>
      <c r="AA742" s="220"/>
      <c r="AB742" s="1"/>
      <c r="AC742" s="1"/>
      <c r="AD742" s="1"/>
      <c r="AE742" s="1"/>
      <c r="AF742" s="1"/>
      <c r="AG742" s="1"/>
    </row>
    <row r="743" spans="1:33" ht="15.75" customHeight="1" x14ac:dyDescent="0.25">
      <c r="A743" s="1"/>
      <c r="B743" s="1"/>
      <c r="C743" s="2"/>
      <c r="D743" s="161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168"/>
      <c r="X743" s="168"/>
      <c r="Y743" s="168"/>
      <c r="Z743" s="168"/>
      <c r="AA743" s="220"/>
      <c r="AB743" s="1"/>
      <c r="AC743" s="1"/>
      <c r="AD743" s="1"/>
      <c r="AE743" s="1"/>
      <c r="AF743" s="1"/>
      <c r="AG743" s="1"/>
    </row>
    <row r="744" spans="1:33" ht="15.75" customHeight="1" x14ac:dyDescent="0.25">
      <c r="A744" s="1"/>
      <c r="B744" s="1"/>
      <c r="C744" s="2"/>
      <c r="D744" s="161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168"/>
      <c r="X744" s="168"/>
      <c r="Y744" s="168"/>
      <c r="Z744" s="168"/>
      <c r="AA744" s="220"/>
      <c r="AB744" s="1"/>
      <c r="AC744" s="1"/>
      <c r="AD744" s="1"/>
      <c r="AE744" s="1"/>
      <c r="AF744" s="1"/>
      <c r="AG744" s="1"/>
    </row>
    <row r="745" spans="1:33" ht="15.75" customHeight="1" x14ac:dyDescent="0.25">
      <c r="A745" s="1"/>
      <c r="B745" s="1"/>
      <c r="C745" s="2"/>
      <c r="D745" s="161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168"/>
      <c r="X745" s="168"/>
      <c r="Y745" s="168"/>
      <c r="Z745" s="168"/>
      <c r="AA745" s="220"/>
      <c r="AB745" s="1"/>
      <c r="AC745" s="1"/>
      <c r="AD745" s="1"/>
      <c r="AE745" s="1"/>
      <c r="AF745" s="1"/>
      <c r="AG745" s="1"/>
    </row>
    <row r="746" spans="1:33" ht="15.75" customHeight="1" x14ac:dyDescent="0.25">
      <c r="A746" s="1"/>
      <c r="B746" s="1"/>
      <c r="C746" s="2"/>
      <c r="D746" s="161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168"/>
      <c r="X746" s="168"/>
      <c r="Y746" s="168"/>
      <c r="Z746" s="168"/>
      <c r="AA746" s="220"/>
      <c r="AB746" s="1"/>
      <c r="AC746" s="1"/>
      <c r="AD746" s="1"/>
      <c r="AE746" s="1"/>
      <c r="AF746" s="1"/>
      <c r="AG746" s="1"/>
    </row>
    <row r="747" spans="1:33" ht="15.75" customHeight="1" x14ac:dyDescent="0.25">
      <c r="A747" s="1"/>
      <c r="B747" s="1"/>
      <c r="C747" s="2"/>
      <c r="D747" s="161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168"/>
      <c r="X747" s="168"/>
      <c r="Y747" s="168"/>
      <c r="Z747" s="168"/>
      <c r="AA747" s="220"/>
      <c r="AB747" s="1"/>
      <c r="AC747" s="1"/>
      <c r="AD747" s="1"/>
      <c r="AE747" s="1"/>
      <c r="AF747" s="1"/>
      <c r="AG747" s="1"/>
    </row>
    <row r="748" spans="1:33" ht="15.75" customHeight="1" x14ac:dyDescent="0.25">
      <c r="A748" s="1"/>
      <c r="B748" s="1"/>
      <c r="C748" s="2"/>
      <c r="D748" s="161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168"/>
      <c r="X748" s="168"/>
      <c r="Y748" s="168"/>
      <c r="Z748" s="168"/>
      <c r="AA748" s="220"/>
      <c r="AB748" s="1"/>
      <c r="AC748" s="1"/>
      <c r="AD748" s="1"/>
      <c r="AE748" s="1"/>
      <c r="AF748" s="1"/>
      <c r="AG748" s="1"/>
    </row>
    <row r="749" spans="1:33" ht="15.75" customHeight="1" x14ac:dyDescent="0.25">
      <c r="A749" s="1"/>
      <c r="B749" s="1"/>
      <c r="C749" s="2"/>
      <c r="D749" s="161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168"/>
      <c r="X749" s="168"/>
      <c r="Y749" s="168"/>
      <c r="Z749" s="168"/>
      <c r="AA749" s="220"/>
      <c r="AB749" s="1"/>
      <c r="AC749" s="1"/>
      <c r="AD749" s="1"/>
      <c r="AE749" s="1"/>
      <c r="AF749" s="1"/>
      <c r="AG749" s="1"/>
    </row>
    <row r="750" spans="1:33" ht="15.75" customHeight="1" x14ac:dyDescent="0.25">
      <c r="A750" s="1"/>
      <c r="B750" s="1"/>
      <c r="C750" s="2"/>
      <c r="D750" s="161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168"/>
      <c r="X750" s="168"/>
      <c r="Y750" s="168"/>
      <c r="Z750" s="168"/>
      <c r="AA750" s="220"/>
      <c r="AB750" s="1"/>
      <c r="AC750" s="1"/>
      <c r="AD750" s="1"/>
      <c r="AE750" s="1"/>
      <c r="AF750" s="1"/>
      <c r="AG750" s="1"/>
    </row>
    <row r="751" spans="1:33" ht="15.75" customHeight="1" x14ac:dyDescent="0.25">
      <c r="A751" s="1"/>
      <c r="B751" s="1"/>
      <c r="C751" s="2"/>
      <c r="D751" s="161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168"/>
      <c r="X751" s="168"/>
      <c r="Y751" s="168"/>
      <c r="Z751" s="168"/>
      <c r="AA751" s="220"/>
      <c r="AB751" s="1"/>
      <c r="AC751" s="1"/>
      <c r="AD751" s="1"/>
      <c r="AE751" s="1"/>
      <c r="AF751" s="1"/>
      <c r="AG751" s="1"/>
    </row>
    <row r="752" spans="1:33" ht="15.75" customHeight="1" x14ac:dyDescent="0.25">
      <c r="A752" s="1"/>
      <c r="B752" s="1"/>
      <c r="C752" s="2"/>
      <c r="D752" s="161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168"/>
      <c r="X752" s="168"/>
      <c r="Y752" s="168"/>
      <c r="Z752" s="168"/>
      <c r="AA752" s="220"/>
      <c r="AB752" s="1"/>
      <c r="AC752" s="1"/>
      <c r="AD752" s="1"/>
      <c r="AE752" s="1"/>
      <c r="AF752" s="1"/>
      <c r="AG752" s="1"/>
    </row>
    <row r="753" spans="1:33" ht="15.75" customHeight="1" x14ac:dyDescent="0.25">
      <c r="A753" s="1"/>
      <c r="B753" s="1"/>
      <c r="C753" s="2"/>
      <c r="D753" s="161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168"/>
      <c r="X753" s="168"/>
      <c r="Y753" s="168"/>
      <c r="Z753" s="168"/>
      <c r="AA753" s="220"/>
      <c r="AB753" s="1"/>
      <c r="AC753" s="1"/>
      <c r="AD753" s="1"/>
      <c r="AE753" s="1"/>
      <c r="AF753" s="1"/>
      <c r="AG753" s="1"/>
    </row>
    <row r="754" spans="1:33" ht="15.75" customHeight="1" x14ac:dyDescent="0.25">
      <c r="A754" s="1"/>
      <c r="B754" s="1"/>
      <c r="C754" s="2"/>
      <c r="D754" s="161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168"/>
      <c r="X754" s="168"/>
      <c r="Y754" s="168"/>
      <c r="Z754" s="168"/>
      <c r="AA754" s="220"/>
      <c r="AB754" s="1"/>
      <c r="AC754" s="1"/>
      <c r="AD754" s="1"/>
      <c r="AE754" s="1"/>
      <c r="AF754" s="1"/>
      <c r="AG754" s="1"/>
    </row>
    <row r="755" spans="1:33" ht="15.75" customHeight="1" x14ac:dyDescent="0.25">
      <c r="A755" s="1"/>
      <c r="B755" s="1"/>
      <c r="C755" s="2"/>
      <c r="D755" s="161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168"/>
      <c r="X755" s="168"/>
      <c r="Y755" s="168"/>
      <c r="Z755" s="168"/>
      <c r="AA755" s="220"/>
      <c r="AB755" s="1"/>
      <c r="AC755" s="1"/>
      <c r="AD755" s="1"/>
      <c r="AE755" s="1"/>
      <c r="AF755" s="1"/>
      <c r="AG755" s="1"/>
    </row>
    <row r="756" spans="1:33" ht="15.75" customHeight="1" x14ac:dyDescent="0.25">
      <c r="A756" s="1"/>
      <c r="B756" s="1"/>
      <c r="C756" s="2"/>
      <c r="D756" s="161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168"/>
      <c r="X756" s="168"/>
      <c r="Y756" s="168"/>
      <c r="Z756" s="168"/>
      <c r="AA756" s="220"/>
      <c r="AB756" s="1"/>
      <c r="AC756" s="1"/>
      <c r="AD756" s="1"/>
      <c r="AE756" s="1"/>
      <c r="AF756" s="1"/>
      <c r="AG756" s="1"/>
    </row>
    <row r="757" spans="1:33" ht="15.75" customHeight="1" x14ac:dyDescent="0.25">
      <c r="A757" s="1"/>
      <c r="B757" s="1"/>
      <c r="C757" s="2"/>
      <c r="D757" s="161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168"/>
      <c r="X757" s="168"/>
      <c r="Y757" s="168"/>
      <c r="Z757" s="168"/>
      <c r="AA757" s="220"/>
      <c r="AB757" s="1"/>
      <c r="AC757" s="1"/>
      <c r="AD757" s="1"/>
      <c r="AE757" s="1"/>
      <c r="AF757" s="1"/>
      <c r="AG757" s="1"/>
    </row>
    <row r="758" spans="1:33" ht="15.75" customHeight="1" x14ac:dyDescent="0.25">
      <c r="A758" s="1"/>
      <c r="B758" s="1"/>
      <c r="C758" s="2"/>
      <c r="D758" s="161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168"/>
      <c r="X758" s="168"/>
      <c r="Y758" s="168"/>
      <c r="Z758" s="168"/>
      <c r="AA758" s="220"/>
      <c r="AB758" s="1"/>
      <c r="AC758" s="1"/>
      <c r="AD758" s="1"/>
      <c r="AE758" s="1"/>
      <c r="AF758" s="1"/>
      <c r="AG758" s="1"/>
    </row>
    <row r="759" spans="1:33" ht="15.75" customHeight="1" x14ac:dyDescent="0.25">
      <c r="A759" s="1"/>
      <c r="B759" s="1"/>
      <c r="C759" s="2"/>
      <c r="D759" s="161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168"/>
      <c r="X759" s="168"/>
      <c r="Y759" s="168"/>
      <c r="Z759" s="168"/>
      <c r="AA759" s="220"/>
      <c r="AB759" s="1"/>
      <c r="AC759" s="1"/>
      <c r="AD759" s="1"/>
      <c r="AE759" s="1"/>
      <c r="AF759" s="1"/>
      <c r="AG759" s="1"/>
    </row>
    <row r="760" spans="1:33" ht="15.75" customHeight="1" x14ac:dyDescent="0.25">
      <c r="A760" s="1"/>
      <c r="B760" s="1"/>
      <c r="C760" s="2"/>
      <c r="D760" s="161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168"/>
      <c r="X760" s="168"/>
      <c r="Y760" s="168"/>
      <c r="Z760" s="168"/>
      <c r="AA760" s="220"/>
      <c r="AB760" s="1"/>
      <c r="AC760" s="1"/>
      <c r="AD760" s="1"/>
      <c r="AE760" s="1"/>
      <c r="AF760" s="1"/>
      <c r="AG760" s="1"/>
    </row>
    <row r="761" spans="1:33" ht="15.75" customHeight="1" x14ac:dyDescent="0.25">
      <c r="A761" s="1"/>
      <c r="B761" s="1"/>
      <c r="C761" s="2"/>
      <c r="D761" s="161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168"/>
      <c r="X761" s="168"/>
      <c r="Y761" s="168"/>
      <c r="Z761" s="168"/>
      <c r="AA761" s="220"/>
      <c r="AB761" s="1"/>
      <c r="AC761" s="1"/>
      <c r="AD761" s="1"/>
      <c r="AE761" s="1"/>
      <c r="AF761" s="1"/>
      <c r="AG761" s="1"/>
    </row>
    <row r="762" spans="1:33" ht="15.75" customHeight="1" x14ac:dyDescent="0.25">
      <c r="A762" s="1"/>
      <c r="B762" s="1"/>
      <c r="C762" s="2"/>
      <c r="D762" s="161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168"/>
      <c r="X762" s="168"/>
      <c r="Y762" s="168"/>
      <c r="Z762" s="168"/>
      <c r="AA762" s="220"/>
      <c r="AB762" s="1"/>
      <c r="AC762" s="1"/>
      <c r="AD762" s="1"/>
      <c r="AE762" s="1"/>
      <c r="AF762" s="1"/>
      <c r="AG762" s="1"/>
    </row>
    <row r="763" spans="1:33" ht="15.75" customHeight="1" x14ac:dyDescent="0.25">
      <c r="A763" s="1"/>
      <c r="B763" s="1"/>
      <c r="C763" s="2"/>
      <c r="D763" s="161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168"/>
      <c r="X763" s="168"/>
      <c r="Y763" s="168"/>
      <c r="Z763" s="168"/>
      <c r="AA763" s="220"/>
      <c r="AB763" s="1"/>
      <c r="AC763" s="1"/>
      <c r="AD763" s="1"/>
      <c r="AE763" s="1"/>
      <c r="AF763" s="1"/>
      <c r="AG763" s="1"/>
    </row>
    <row r="764" spans="1:33" ht="15.75" customHeight="1" x14ac:dyDescent="0.25">
      <c r="A764" s="1"/>
      <c r="B764" s="1"/>
      <c r="C764" s="2"/>
      <c r="D764" s="161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168"/>
      <c r="X764" s="168"/>
      <c r="Y764" s="168"/>
      <c r="Z764" s="168"/>
      <c r="AA764" s="220"/>
      <c r="AB764" s="1"/>
      <c r="AC764" s="1"/>
      <c r="AD764" s="1"/>
      <c r="AE764" s="1"/>
      <c r="AF764" s="1"/>
      <c r="AG764" s="1"/>
    </row>
    <row r="765" spans="1:33" ht="15.75" customHeight="1" x14ac:dyDescent="0.25">
      <c r="A765" s="1"/>
      <c r="B765" s="1"/>
      <c r="C765" s="2"/>
      <c r="D765" s="161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168"/>
      <c r="X765" s="168"/>
      <c r="Y765" s="168"/>
      <c r="Z765" s="168"/>
      <c r="AA765" s="220"/>
      <c r="AB765" s="1"/>
      <c r="AC765" s="1"/>
      <c r="AD765" s="1"/>
      <c r="AE765" s="1"/>
      <c r="AF765" s="1"/>
      <c r="AG765" s="1"/>
    </row>
    <row r="766" spans="1:33" ht="15.75" customHeight="1" x14ac:dyDescent="0.25">
      <c r="A766" s="1"/>
      <c r="B766" s="1"/>
      <c r="C766" s="2"/>
      <c r="D766" s="161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168"/>
      <c r="X766" s="168"/>
      <c r="Y766" s="168"/>
      <c r="Z766" s="168"/>
      <c r="AA766" s="220"/>
      <c r="AB766" s="1"/>
      <c r="AC766" s="1"/>
      <c r="AD766" s="1"/>
      <c r="AE766" s="1"/>
      <c r="AF766" s="1"/>
      <c r="AG766" s="1"/>
    </row>
    <row r="767" spans="1:33" ht="15.75" customHeight="1" x14ac:dyDescent="0.25">
      <c r="A767" s="1"/>
      <c r="B767" s="1"/>
      <c r="C767" s="2"/>
      <c r="D767" s="161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168"/>
      <c r="X767" s="168"/>
      <c r="Y767" s="168"/>
      <c r="Z767" s="168"/>
      <c r="AA767" s="220"/>
      <c r="AB767" s="1"/>
      <c r="AC767" s="1"/>
      <c r="AD767" s="1"/>
      <c r="AE767" s="1"/>
      <c r="AF767" s="1"/>
      <c r="AG767" s="1"/>
    </row>
    <row r="768" spans="1:33" ht="15.75" customHeight="1" x14ac:dyDescent="0.25">
      <c r="A768" s="1"/>
      <c r="B768" s="1"/>
      <c r="C768" s="2"/>
      <c r="D768" s="161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168"/>
      <c r="X768" s="168"/>
      <c r="Y768" s="168"/>
      <c r="Z768" s="168"/>
      <c r="AA768" s="220"/>
      <c r="AB768" s="1"/>
      <c r="AC768" s="1"/>
      <c r="AD768" s="1"/>
      <c r="AE768" s="1"/>
      <c r="AF768" s="1"/>
      <c r="AG768" s="1"/>
    </row>
    <row r="769" spans="1:33" ht="15.75" customHeight="1" x14ac:dyDescent="0.25">
      <c r="A769" s="1"/>
      <c r="B769" s="1"/>
      <c r="C769" s="2"/>
      <c r="D769" s="161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168"/>
      <c r="X769" s="168"/>
      <c r="Y769" s="168"/>
      <c r="Z769" s="168"/>
      <c r="AA769" s="220"/>
      <c r="AB769" s="1"/>
      <c r="AC769" s="1"/>
      <c r="AD769" s="1"/>
      <c r="AE769" s="1"/>
      <c r="AF769" s="1"/>
      <c r="AG769" s="1"/>
    </row>
    <row r="770" spans="1:33" ht="15.75" customHeight="1" x14ac:dyDescent="0.25">
      <c r="A770" s="1"/>
      <c r="B770" s="1"/>
      <c r="C770" s="2"/>
      <c r="D770" s="161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168"/>
      <c r="X770" s="168"/>
      <c r="Y770" s="168"/>
      <c r="Z770" s="168"/>
      <c r="AA770" s="220"/>
      <c r="AB770" s="1"/>
      <c r="AC770" s="1"/>
      <c r="AD770" s="1"/>
      <c r="AE770" s="1"/>
      <c r="AF770" s="1"/>
      <c r="AG770" s="1"/>
    </row>
    <row r="771" spans="1:33" ht="15.75" customHeight="1" x14ac:dyDescent="0.25">
      <c r="A771" s="1"/>
      <c r="B771" s="1"/>
      <c r="C771" s="2"/>
      <c r="D771" s="161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168"/>
      <c r="X771" s="168"/>
      <c r="Y771" s="168"/>
      <c r="Z771" s="168"/>
      <c r="AA771" s="220"/>
      <c r="AB771" s="1"/>
      <c r="AC771" s="1"/>
      <c r="AD771" s="1"/>
      <c r="AE771" s="1"/>
      <c r="AF771" s="1"/>
      <c r="AG771" s="1"/>
    </row>
    <row r="772" spans="1:33" ht="15.75" customHeight="1" x14ac:dyDescent="0.25">
      <c r="A772" s="1"/>
      <c r="B772" s="1"/>
      <c r="C772" s="2"/>
      <c r="D772" s="161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168"/>
      <c r="X772" s="168"/>
      <c r="Y772" s="168"/>
      <c r="Z772" s="168"/>
      <c r="AA772" s="220"/>
      <c r="AB772" s="1"/>
      <c r="AC772" s="1"/>
      <c r="AD772" s="1"/>
      <c r="AE772" s="1"/>
      <c r="AF772" s="1"/>
      <c r="AG772" s="1"/>
    </row>
    <row r="773" spans="1:33" ht="15.75" customHeight="1" x14ac:dyDescent="0.25">
      <c r="A773" s="1"/>
      <c r="B773" s="1"/>
      <c r="C773" s="2"/>
      <c r="D773" s="161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168"/>
      <c r="X773" s="168"/>
      <c r="Y773" s="168"/>
      <c r="Z773" s="168"/>
      <c r="AA773" s="220"/>
      <c r="AB773" s="1"/>
      <c r="AC773" s="1"/>
      <c r="AD773" s="1"/>
      <c r="AE773" s="1"/>
      <c r="AF773" s="1"/>
      <c r="AG773" s="1"/>
    </row>
    <row r="774" spans="1:33" ht="15.75" customHeight="1" x14ac:dyDescent="0.25">
      <c r="A774" s="1"/>
      <c r="B774" s="1"/>
      <c r="C774" s="2"/>
      <c r="D774" s="161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168"/>
      <c r="X774" s="168"/>
      <c r="Y774" s="168"/>
      <c r="Z774" s="168"/>
      <c r="AA774" s="220"/>
      <c r="AB774" s="1"/>
      <c r="AC774" s="1"/>
      <c r="AD774" s="1"/>
      <c r="AE774" s="1"/>
      <c r="AF774" s="1"/>
      <c r="AG774" s="1"/>
    </row>
    <row r="775" spans="1:33" ht="15.75" customHeight="1" x14ac:dyDescent="0.25">
      <c r="A775" s="1"/>
      <c r="B775" s="1"/>
      <c r="C775" s="2"/>
      <c r="D775" s="161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168"/>
      <c r="X775" s="168"/>
      <c r="Y775" s="168"/>
      <c r="Z775" s="168"/>
      <c r="AA775" s="220"/>
      <c r="AB775" s="1"/>
      <c r="AC775" s="1"/>
      <c r="AD775" s="1"/>
      <c r="AE775" s="1"/>
      <c r="AF775" s="1"/>
      <c r="AG775" s="1"/>
    </row>
    <row r="776" spans="1:33" ht="15.75" customHeight="1" x14ac:dyDescent="0.25">
      <c r="A776" s="1"/>
      <c r="B776" s="1"/>
      <c r="C776" s="2"/>
      <c r="D776" s="161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168"/>
      <c r="X776" s="168"/>
      <c r="Y776" s="168"/>
      <c r="Z776" s="168"/>
      <c r="AA776" s="220"/>
      <c r="AB776" s="1"/>
      <c r="AC776" s="1"/>
      <c r="AD776" s="1"/>
      <c r="AE776" s="1"/>
      <c r="AF776" s="1"/>
      <c r="AG776" s="1"/>
    </row>
    <row r="777" spans="1:33" ht="15.75" customHeight="1" x14ac:dyDescent="0.25">
      <c r="A777" s="1"/>
      <c r="B777" s="1"/>
      <c r="C777" s="2"/>
      <c r="D777" s="161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168"/>
      <c r="X777" s="168"/>
      <c r="Y777" s="168"/>
      <c r="Z777" s="168"/>
      <c r="AA777" s="220"/>
      <c r="AB777" s="1"/>
      <c r="AC777" s="1"/>
      <c r="AD777" s="1"/>
      <c r="AE777" s="1"/>
      <c r="AF777" s="1"/>
      <c r="AG777" s="1"/>
    </row>
    <row r="778" spans="1:33" ht="15.75" customHeight="1" x14ac:dyDescent="0.25">
      <c r="A778" s="1"/>
      <c r="B778" s="1"/>
      <c r="C778" s="2"/>
      <c r="D778" s="161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168"/>
      <c r="X778" s="168"/>
      <c r="Y778" s="168"/>
      <c r="Z778" s="168"/>
      <c r="AA778" s="220"/>
      <c r="AB778" s="1"/>
      <c r="AC778" s="1"/>
      <c r="AD778" s="1"/>
      <c r="AE778" s="1"/>
      <c r="AF778" s="1"/>
      <c r="AG778" s="1"/>
    </row>
    <row r="779" spans="1:33" ht="15.75" customHeight="1" x14ac:dyDescent="0.25">
      <c r="A779" s="1"/>
      <c r="B779" s="1"/>
      <c r="C779" s="2"/>
      <c r="D779" s="161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168"/>
      <c r="X779" s="168"/>
      <c r="Y779" s="168"/>
      <c r="Z779" s="168"/>
      <c r="AA779" s="220"/>
      <c r="AB779" s="1"/>
      <c r="AC779" s="1"/>
      <c r="AD779" s="1"/>
      <c r="AE779" s="1"/>
      <c r="AF779" s="1"/>
      <c r="AG779" s="1"/>
    </row>
    <row r="780" spans="1:33" ht="15.75" customHeight="1" x14ac:dyDescent="0.25">
      <c r="A780" s="1"/>
      <c r="B780" s="1"/>
      <c r="C780" s="2"/>
      <c r="D780" s="161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168"/>
      <c r="X780" s="168"/>
      <c r="Y780" s="168"/>
      <c r="Z780" s="168"/>
      <c r="AA780" s="220"/>
      <c r="AB780" s="1"/>
      <c r="AC780" s="1"/>
      <c r="AD780" s="1"/>
      <c r="AE780" s="1"/>
      <c r="AF780" s="1"/>
      <c r="AG780" s="1"/>
    </row>
    <row r="781" spans="1:33" ht="15.75" customHeight="1" x14ac:dyDescent="0.25">
      <c r="A781" s="1"/>
      <c r="B781" s="1"/>
      <c r="C781" s="2"/>
      <c r="D781" s="161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168"/>
      <c r="X781" s="168"/>
      <c r="Y781" s="168"/>
      <c r="Z781" s="168"/>
      <c r="AA781" s="220"/>
      <c r="AB781" s="1"/>
      <c r="AC781" s="1"/>
      <c r="AD781" s="1"/>
      <c r="AE781" s="1"/>
      <c r="AF781" s="1"/>
      <c r="AG781" s="1"/>
    </row>
    <row r="782" spans="1:33" ht="15.75" customHeight="1" x14ac:dyDescent="0.25">
      <c r="A782" s="1"/>
      <c r="B782" s="1"/>
      <c r="C782" s="2"/>
      <c r="D782" s="161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168"/>
      <c r="X782" s="168"/>
      <c r="Y782" s="168"/>
      <c r="Z782" s="168"/>
      <c r="AA782" s="220"/>
      <c r="AB782" s="1"/>
      <c r="AC782" s="1"/>
      <c r="AD782" s="1"/>
      <c r="AE782" s="1"/>
      <c r="AF782" s="1"/>
      <c r="AG782" s="1"/>
    </row>
    <row r="783" spans="1:33" ht="15.75" customHeight="1" x14ac:dyDescent="0.25">
      <c r="A783" s="1"/>
      <c r="B783" s="1"/>
      <c r="C783" s="2"/>
      <c r="D783" s="161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168"/>
      <c r="X783" s="168"/>
      <c r="Y783" s="168"/>
      <c r="Z783" s="168"/>
      <c r="AA783" s="220"/>
      <c r="AB783" s="1"/>
      <c r="AC783" s="1"/>
      <c r="AD783" s="1"/>
      <c r="AE783" s="1"/>
      <c r="AF783" s="1"/>
      <c r="AG783" s="1"/>
    </row>
    <row r="784" spans="1:33" ht="15.75" customHeight="1" x14ac:dyDescent="0.25">
      <c r="A784" s="1"/>
      <c r="B784" s="1"/>
      <c r="C784" s="2"/>
      <c r="D784" s="161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168"/>
      <c r="X784" s="168"/>
      <c r="Y784" s="168"/>
      <c r="Z784" s="168"/>
      <c r="AA784" s="220"/>
      <c r="AB784" s="1"/>
      <c r="AC784" s="1"/>
      <c r="AD784" s="1"/>
      <c r="AE784" s="1"/>
      <c r="AF784" s="1"/>
      <c r="AG784" s="1"/>
    </row>
    <row r="785" spans="1:33" ht="15.75" customHeight="1" x14ac:dyDescent="0.25">
      <c r="A785" s="1"/>
      <c r="B785" s="1"/>
      <c r="C785" s="2"/>
      <c r="D785" s="161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168"/>
      <c r="X785" s="168"/>
      <c r="Y785" s="168"/>
      <c r="Z785" s="168"/>
      <c r="AA785" s="220"/>
      <c r="AB785" s="1"/>
      <c r="AC785" s="1"/>
      <c r="AD785" s="1"/>
      <c r="AE785" s="1"/>
      <c r="AF785" s="1"/>
      <c r="AG785" s="1"/>
    </row>
    <row r="786" spans="1:33" ht="15.75" customHeight="1" x14ac:dyDescent="0.25">
      <c r="A786" s="1"/>
      <c r="B786" s="1"/>
      <c r="C786" s="2"/>
      <c r="D786" s="161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168"/>
      <c r="X786" s="168"/>
      <c r="Y786" s="168"/>
      <c r="Z786" s="168"/>
      <c r="AA786" s="220"/>
      <c r="AB786" s="1"/>
      <c r="AC786" s="1"/>
      <c r="AD786" s="1"/>
      <c r="AE786" s="1"/>
      <c r="AF786" s="1"/>
      <c r="AG786" s="1"/>
    </row>
    <row r="787" spans="1:33" ht="15.75" customHeight="1" x14ac:dyDescent="0.25">
      <c r="A787" s="1"/>
      <c r="B787" s="1"/>
      <c r="C787" s="2"/>
      <c r="D787" s="161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168"/>
      <c r="X787" s="168"/>
      <c r="Y787" s="168"/>
      <c r="Z787" s="168"/>
      <c r="AA787" s="220"/>
      <c r="AB787" s="1"/>
      <c r="AC787" s="1"/>
      <c r="AD787" s="1"/>
      <c r="AE787" s="1"/>
      <c r="AF787" s="1"/>
      <c r="AG787" s="1"/>
    </row>
    <row r="788" spans="1:33" ht="15.75" customHeight="1" x14ac:dyDescent="0.25">
      <c r="A788" s="1"/>
      <c r="B788" s="1"/>
      <c r="C788" s="2"/>
      <c r="D788" s="161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168"/>
      <c r="X788" s="168"/>
      <c r="Y788" s="168"/>
      <c r="Z788" s="168"/>
      <c r="AA788" s="220"/>
      <c r="AB788" s="1"/>
      <c r="AC788" s="1"/>
      <c r="AD788" s="1"/>
      <c r="AE788" s="1"/>
      <c r="AF788" s="1"/>
      <c r="AG788" s="1"/>
    </row>
    <row r="789" spans="1:33" ht="15.75" customHeight="1" x14ac:dyDescent="0.25">
      <c r="A789" s="1"/>
      <c r="B789" s="1"/>
      <c r="C789" s="2"/>
      <c r="D789" s="161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168"/>
      <c r="X789" s="168"/>
      <c r="Y789" s="168"/>
      <c r="Z789" s="168"/>
      <c r="AA789" s="220"/>
      <c r="AB789" s="1"/>
      <c r="AC789" s="1"/>
      <c r="AD789" s="1"/>
      <c r="AE789" s="1"/>
      <c r="AF789" s="1"/>
      <c r="AG789" s="1"/>
    </row>
    <row r="790" spans="1:33" ht="15.75" customHeight="1" x14ac:dyDescent="0.25">
      <c r="A790" s="1"/>
      <c r="B790" s="1"/>
      <c r="C790" s="2"/>
      <c r="D790" s="161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168"/>
      <c r="X790" s="168"/>
      <c r="Y790" s="168"/>
      <c r="Z790" s="168"/>
      <c r="AA790" s="220"/>
      <c r="AB790" s="1"/>
      <c r="AC790" s="1"/>
      <c r="AD790" s="1"/>
      <c r="AE790" s="1"/>
      <c r="AF790" s="1"/>
      <c r="AG790" s="1"/>
    </row>
    <row r="791" spans="1:33" ht="15.75" customHeight="1" x14ac:dyDescent="0.25">
      <c r="A791" s="1"/>
      <c r="B791" s="1"/>
      <c r="C791" s="2"/>
      <c r="D791" s="161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168"/>
      <c r="X791" s="168"/>
      <c r="Y791" s="168"/>
      <c r="Z791" s="168"/>
      <c r="AA791" s="220"/>
      <c r="AB791" s="1"/>
      <c r="AC791" s="1"/>
      <c r="AD791" s="1"/>
      <c r="AE791" s="1"/>
      <c r="AF791" s="1"/>
      <c r="AG791" s="1"/>
    </row>
    <row r="792" spans="1:33" ht="15.75" customHeight="1" x14ac:dyDescent="0.25">
      <c r="A792" s="1"/>
      <c r="B792" s="1"/>
      <c r="C792" s="2"/>
      <c r="D792" s="161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168"/>
      <c r="X792" s="168"/>
      <c r="Y792" s="168"/>
      <c r="Z792" s="168"/>
      <c r="AA792" s="220"/>
      <c r="AB792" s="1"/>
      <c r="AC792" s="1"/>
      <c r="AD792" s="1"/>
      <c r="AE792" s="1"/>
      <c r="AF792" s="1"/>
      <c r="AG792" s="1"/>
    </row>
    <row r="793" spans="1:33" ht="15.75" customHeight="1" x14ac:dyDescent="0.25">
      <c r="A793" s="1"/>
      <c r="B793" s="1"/>
      <c r="C793" s="2"/>
      <c r="D793" s="161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168"/>
      <c r="X793" s="168"/>
      <c r="Y793" s="168"/>
      <c r="Z793" s="168"/>
      <c r="AA793" s="220"/>
      <c r="AB793" s="1"/>
      <c r="AC793" s="1"/>
      <c r="AD793" s="1"/>
      <c r="AE793" s="1"/>
      <c r="AF793" s="1"/>
      <c r="AG793" s="1"/>
    </row>
    <row r="794" spans="1:33" ht="15.75" customHeight="1" x14ac:dyDescent="0.25">
      <c r="A794" s="1"/>
      <c r="B794" s="1"/>
      <c r="C794" s="2"/>
      <c r="D794" s="161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168"/>
      <c r="X794" s="168"/>
      <c r="Y794" s="168"/>
      <c r="Z794" s="168"/>
      <c r="AA794" s="220"/>
      <c r="AB794" s="1"/>
      <c r="AC794" s="1"/>
      <c r="AD794" s="1"/>
      <c r="AE794" s="1"/>
      <c r="AF794" s="1"/>
      <c r="AG794" s="1"/>
    </row>
    <row r="795" spans="1:33" ht="15.75" customHeight="1" x14ac:dyDescent="0.25">
      <c r="A795" s="1"/>
      <c r="B795" s="1"/>
      <c r="C795" s="2"/>
      <c r="D795" s="161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168"/>
      <c r="X795" s="168"/>
      <c r="Y795" s="168"/>
      <c r="Z795" s="168"/>
      <c r="AA795" s="220"/>
      <c r="AB795" s="1"/>
      <c r="AC795" s="1"/>
      <c r="AD795" s="1"/>
      <c r="AE795" s="1"/>
      <c r="AF795" s="1"/>
      <c r="AG795" s="1"/>
    </row>
    <row r="796" spans="1:33" ht="15.75" customHeight="1" x14ac:dyDescent="0.25">
      <c r="A796" s="1"/>
      <c r="B796" s="1"/>
      <c r="C796" s="2"/>
      <c r="D796" s="161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168"/>
      <c r="X796" s="168"/>
      <c r="Y796" s="168"/>
      <c r="Z796" s="168"/>
      <c r="AA796" s="220"/>
      <c r="AB796" s="1"/>
      <c r="AC796" s="1"/>
      <c r="AD796" s="1"/>
      <c r="AE796" s="1"/>
      <c r="AF796" s="1"/>
      <c r="AG796" s="1"/>
    </row>
    <row r="797" spans="1:33" ht="15.75" customHeight="1" x14ac:dyDescent="0.25">
      <c r="A797" s="1"/>
      <c r="B797" s="1"/>
      <c r="C797" s="2"/>
      <c r="D797" s="161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168"/>
      <c r="X797" s="168"/>
      <c r="Y797" s="168"/>
      <c r="Z797" s="168"/>
      <c r="AA797" s="220"/>
      <c r="AB797" s="1"/>
      <c r="AC797" s="1"/>
      <c r="AD797" s="1"/>
      <c r="AE797" s="1"/>
      <c r="AF797" s="1"/>
      <c r="AG797" s="1"/>
    </row>
    <row r="798" spans="1:33" ht="15.75" customHeight="1" x14ac:dyDescent="0.25">
      <c r="A798" s="1"/>
      <c r="B798" s="1"/>
      <c r="C798" s="2"/>
      <c r="D798" s="161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168"/>
      <c r="X798" s="168"/>
      <c r="Y798" s="168"/>
      <c r="Z798" s="168"/>
      <c r="AA798" s="220"/>
      <c r="AB798" s="1"/>
      <c r="AC798" s="1"/>
      <c r="AD798" s="1"/>
      <c r="AE798" s="1"/>
      <c r="AF798" s="1"/>
      <c r="AG798" s="1"/>
    </row>
    <row r="799" spans="1:33" ht="15.75" customHeight="1" x14ac:dyDescent="0.25">
      <c r="A799" s="1"/>
      <c r="B799" s="1"/>
      <c r="C799" s="2"/>
      <c r="D799" s="161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168"/>
      <c r="X799" s="168"/>
      <c r="Y799" s="168"/>
      <c r="Z799" s="168"/>
      <c r="AA799" s="220"/>
      <c r="AB799" s="1"/>
      <c r="AC799" s="1"/>
      <c r="AD799" s="1"/>
      <c r="AE799" s="1"/>
      <c r="AF799" s="1"/>
      <c r="AG799" s="1"/>
    </row>
    <row r="800" spans="1:33" ht="15.75" customHeight="1" x14ac:dyDescent="0.25">
      <c r="A800" s="1"/>
      <c r="B800" s="1"/>
      <c r="C800" s="2"/>
      <c r="D800" s="161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168"/>
      <c r="X800" s="168"/>
      <c r="Y800" s="168"/>
      <c r="Z800" s="168"/>
      <c r="AA800" s="220"/>
      <c r="AB800" s="1"/>
      <c r="AC800" s="1"/>
      <c r="AD800" s="1"/>
      <c r="AE800" s="1"/>
      <c r="AF800" s="1"/>
      <c r="AG800" s="1"/>
    </row>
    <row r="801" spans="1:33" ht="15.75" customHeight="1" x14ac:dyDescent="0.25">
      <c r="A801" s="1"/>
      <c r="B801" s="1"/>
      <c r="C801" s="2"/>
      <c r="D801" s="161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168"/>
      <c r="X801" s="168"/>
      <c r="Y801" s="168"/>
      <c r="Z801" s="168"/>
      <c r="AA801" s="220"/>
      <c r="AB801" s="1"/>
      <c r="AC801" s="1"/>
      <c r="AD801" s="1"/>
      <c r="AE801" s="1"/>
      <c r="AF801" s="1"/>
      <c r="AG801" s="1"/>
    </row>
    <row r="802" spans="1:33" ht="15.75" customHeight="1" x14ac:dyDescent="0.25">
      <c r="A802" s="1"/>
      <c r="B802" s="1"/>
      <c r="C802" s="2"/>
      <c r="D802" s="161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168"/>
      <c r="X802" s="168"/>
      <c r="Y802" s="168"/>
      <c r="Z802" s="168"/>
      <c r="AA802" s="220"/>
      <c r="AB802" s="1"/>
      <c r="AC802" s="1"/>
      <c r="AD802" s="1"/>
      <c r="AE802" s="1"/>
      <c r="AF802" s="1"/>
      <c r="AG802" s="1"/>
    </row>
    <row r="803" spans="1:33" ht="15.75" customHeight="1" x14ac:dyDescent="0.25">
      <c r="A803" s="1"/>
      <c r="B803" s="1"/>
      <c r="C803" s="2"/>
      <c r="D803" s="161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168"/>
      <c r="X803" s="168"/>
      <c r="Y803" s="168"/>
      <c r="Z803" s="168"/>
      <c r="AA803" s="220"/>
      <c r="AB803" s="1"/>
      <c r="AC803" s="1"/>
      <c r="AD803" s="1"/>
      <c r="AE803" s="1"/>
      <c r="AF803" s="1"/>
      <c r="AG803" s="1"/>
    </row>
    <row r="804" spans="1:33" ht="15.75" customHeight="1" x14ac:dyDescent="0.25">
      <c r="A804" s="1"/>
      <c r="B804" s="1"/>
      <c r="C804" s="2"/>
      <c r="D804" s="161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168"/>
      <c r="X804" s="168"/>
      <c r="Y804" s="168"/>
      <c r="Z804" s="168"/>
      <c r="AA804" s="220"/>
      <c r="AB804" s="1"/>
      <c r="AC804" s="1"/>
      <c r="AD804" s="1"/>
      <c r="AE804" s="1"/>
      <c r="AF804" s="1"/>
      <c r="AG804" s="1"/>
    </row>
    <row r="805" spans="1:33" ht="15.75" customHeight="1" x14ac:dyDescent="0.25">
      <c r="A805" s="1"/>
      <c r="B805" s="1"/>
      <c r="C805" s="2"/>
      <c r="D805" s="161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168"/>
      <c r="X805" s="168"/>
      <c r="Y805" s="168"/>
      <c r="Z805" s="168"/>
      <c r="AA805" s="220"/>
      <c r="AB805" s="1"/>
      <c r="AC805" s="1"/>
      <c r="AD805" s="1"/>
      <c r="AE805" s="1"/>
      <c r="AF805" s="1"/>
      <c r="AG805" s="1"/>
    </row>
    <row r="806" spans="1:33" ht="15.75" customHeight="1" x14ac:dyDescent="0.25">
      <c r="A806" s="1"/>
      <c r="B806" s="1"/>
      <c r="C806" s="2"/>
      <c r="D806" s="161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168"/>
      <c r="X806" s="168"/>
      <c r="Y806" s="168"/>
      <c r="Z806" s="168"/>
      <c r="AA806" s="220"/>
      <c r="AB806" s="1"/>
      <c r="AC806" s="1"/>
      <c r="AD806" s="1"/>
      <c r="AE806" s="1"/>
      <c r="AF806" s="1"/>
      <c r="AG806" s="1"/>
    </row>
    <row r="807" spans="1:33" ht="15.75" customHeight="1" x14ac:dyDescent="0.25">
      <c r="A807" s="1"/>
      <c r="B807" s="1"/>
      <c r="C807" s="2"/>
      <c r="D807" s="161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168"/>
      <c r="X807" s="168"/>
      <c r="Y807" s="168"/>
      <c r="Z807" s="168"/>
      <c r="AA807" s="220"/>
      <c r="AB807" s="1"/>
      <c r="AC807" s="1"/>
      <c r="AD807" s="1"/>
      <c r="AE807" s="1"/>
      <c r="AF807" s="1"/>
      <c r="AG807" s="1"/>
    </row>
    <row r="808" spans="1:33" ht="15.75" customHeight="1" x14ac:dyDescent="0.25">
      <c r="A808" s="1"/>
      <c r="B808" s="1"/>
      <c r="C808" s="2"/>
      <c r="D808" s="161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168"/>
      <c r="X808" s="168"/>
      <c r="Y808" s="168"/>
      <c r="Z808" s="168"/>
      <c r="AA808" s="220"/>
      <c r="AB808" s="1"/>
      <c r="AC808" s="1"/>
      <c r="AD808" s="1"/>
      <c r="AE808" s="1"/>
      <c r="AF808" s="1"/>
      <c r="AG808" s="1"/>
    </row>
    <row r="809" spans="1:33" ht="15.75" customHeight="1" x14ac:dyDescent="0.25">
      <c r="A809" s="1"/>
      <c r="B809" s="1"/>
      <c r="C809" s="2"/>
      <c r="D809" s="161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168"/>
      <c r="X809" s="168"/>
      <c r="Y809" s="168"/>
      <c r="Z809" s="168"/>
      <c r="AA809" s="220"/>
      <c r="AB809" s="1"/>
      <c r="AC809" s="1"/>
      <c r="AD809" s="1"/>
      <c r="AE809" s="1"/>
      <c r="AF809" s="1"/>
      <c r="AG809" s="1"/>
    </row>
    <row r="810" spans="1:33" ht="15.75" customHeight="1" x14ac:dyDescent="0.25">
      <c r="A810" s="1"/>
      <c r="B810" s="1"/>
      <c r="C810" s="2"/>
      <c r="D810" s="161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168"/>
      <c r="X810" s="168"/>
      <c r="Y810" s="168"/>
      <c r="Z810" s="168"/>
      <c r="AA810" s="220"/>
      <c r="AB810" s="1"/>
      <c r="AC810" s="1"/>
      <c r="AD810" s="1"/>
      <c r="AE810" s="1"/>
      <c r="AF810" s="1"/>
      <c r="AG810" s="1"/>
    </row>
    <row r="811" spans="1:33" ht="15.75" customHeight="1" x14ac:dyDescent="0.25">
      <c r="A811" s="1"/>
      <c r="B811" s="1"/>
      <c r="C811" s="2"/>
      <c r="D811" s="161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168"/>
      <c r="X811" s="168"/>
      <c r="Y811" s="168"/>
      <c r="Z811" s="168"/>
      <c r="AA811" s="220"/>
      <c r="AB811" s="1"/>
      <c r="AC811" s="1"/>
      <c r="AD811" s="1"/>
      <c r="AE811" s="1"/>
      <c r="AF811" s="1"/>
      <c r="AG811" s="1"/>
    </row>
    <row r="812" spans="1:33" ht="15.75" customHeight="1" x14ac:dyDescent="0.25">
      <c r="A812" s="1"/>
      <c r="B812" s="1"/>
      <c r="C812" s="2"/>
      <c r="D812" s="161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168"/>
      <c r="X812" s="168"/>
      <c r="Y812" s="168"/>
      <c r="Z812" s="168"/>
      <c r="AA812" s="220"/>
      <c r="AB812" s="1"/>
      <c r="AC812" s="1"/>
      <c r="AD812" s="1"/>
      <c r="AE812" s="1"/>
      <c r="AF812" s="1"/>
      <c r="AG812" s="1"/>
    </row>
    <row r="813" spans="1:33" ht="15.75" customHeight="1" x14ac:dyDescent="0.25">
      <c r="A813" s="1"/>
      <c r="B813" s="1"/>
      <c r="C813" s="2"/>
      <c r="D813" s="161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168"/>
      <c r="X813" s="168"/>
      <c r="Y813" s="168"/>
      <c r="Z813" s="168"/>
      <c r="AA813" s="220"/>
      <c r="AB813" s="1"/>
      <c r="AC813" s="1"/>
      <c r="AD813" s="1"/>
      <c r="AE813" s="1"/>
      <c r="AF813" s="1"/>
      <c r="AG813" s="1"/>
    </row>
    <row r="814" spans="1:33" ht="15.75" customHeight="1" x14ac:dyDescent="0.25">
      <c r="A814" s="1"/>
      <c r="B814" s="1"/>
      <c r="C814" s="2"/>
      <c r="D814" s="161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168"/>
      <c r="X814" s="168"/>
      <c r="Y814" s="168"/>
      <c r="Z814" s="168"/>
      <c r="AA814" s="220"/>
      <c r="AB814" s="1"/>
      <c r="AC814" s="1"/>
      <c r="AD814" s="1"/>
      <c r="AE814" s="1"/>
      <c r="AF814" s="1"/>
      <c r="AG814" s="1"/>
    </row>
    <row r="815" spans="1:33" ht="15.75" customHeight="1" x14ac:dyDescent="0.25">
      <c r="A815" s="1"/>
      <c r="B815" s="1"/>
      <c r="C815" s="2"/>
      <c r="D815" s="161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168"/>
      <c r="X815" s="168"/>
      <c r="Y815" s="168"/>
      <c r="Z815" s="168"/>
      <c r="AA815" s="220"/>
      <c r="AB815" s="1"/>
      <c r="AC815" s="1"/>
      <c r="AD815" s="1"/>
      <c r="AE815" s="1"/>
      <c r="AF815" s="1"/>
      <c r="AG815" s="1"/>
    </row>
    <row r="816" spans="1:33" ht="15.75" customHeight="1" x14ac:dyDescent="0.25">
      <c r="A816" s="1"/>
      <c r="B816" s="1"/>
      <c r="C816" s="2"/>
      <c r="D816" s="161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168"/>
      <c r="X816" s="168"/>
      <c r="Y816" s="168"/>
      <c r="Z816" s="168"/>
      <c r="AA816" s="220"/>
      <c r="AB816" s="1"/>
      <c r="AC816" s="1"/>
      <c r="AD816" s="1"/>
      <c r="AE816" s="1"/>
      <c r="AF816" s="1"/>
      <c r="AG816" s="1"/>
    </row>
    <row r="817" spans="1:33" ht="15.75" customHeight="1" x14ac:dyDescent="0.25">
      <c r="A817" s="1"/>
      <c r="B817" s="1"/>
      <c r="C817" s="2"/>
      <c r="D817" s="161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168"/>
      <c r="X817" s="168"/>
      <c r="Y817" s="168"/>
      <c r="Z817" s="168"/>
      <c r="AA817" s="220"/>
      <c r="AB817" s="1"/>
      <c r="AC817" s="1"/>
      <c r="AD817" s="1"/>
      <c r="AE817" s="1"/>
      <c r="AF817" s="1"/>
      <c r="AG817" s="1"/>
    </row>
    <row r="818" spans="1:33" ht="15.75" customHeight="1" x14ac:dyDescent="0.25">
      <c r="A818" s="1"/>
      <c r="B818" s="1"/>
      <c r="C818" s="2"/>
      <c r="D818" s="161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168"/>
      <c r="X818" s="168"/>
      <c r="Y818" s="168"/>
      <c r="Z818" s="168"/>
      <c r="AA818" s="220"/>
      <c r="AB818" s="1"/>
      <c r="AC818" s="1"/>
      <c r="AD818" s="1"/>
      <c r="AE818" s="1"/>
      <c r="AF818" s="1"/>
      <c r="AG818" s="1"/>
    </row>
    <row r="819" spans="1:33" ht="15.75" customHeight="1" x14ac:dyDescent="0.25">
      <c r="A819" s="1"/>
      <c r="B819" s="1"/>
      <c r="C819" s="2"/>
      <c r="D819" s="161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168"/>
      <c r="X819" s="168"/>
      <c r="Y819" s="168"/>
      <c r="Z819" s="168"/>
      <c r="AA819" s="220"/>
      <c r="AB819" s="1"/>
      <c r="AC819" s="1"/>
      <c r="AD819" s="1"/>
      <c r="AE819" s="1"/>
      <c r="AF819" s="1"/>
      <c r="AG819" s="1"/>
    </row>
    <row r="820" spans="1:33" ht="15.75" customHeight="1" x14ac:dyDescent="0.25">
      <c r="A820" s="1"/>
      <c r="B820" s="1"/>
      <c r="C820" s="2"/>
      <c r="D820" s="161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168"/>
      <c r="X820" s="168"/>
      <c r="Y820" s="168"/>
      <c r="Z820" s="168"/>
      <c r="AA820" s="220"/>
      <c r="AB820" s="1"/>
      <c r="AC820" s="1"/>
      <c r="AD820" s="1"/>
      <c r="AE820" s="1"/>
      <c r="AF820" s="1"/>
      <c r="AG820" s="1"/>
    </row>
    <row r="821" spans="1:33" ht="15.75" customHeight="1" x14ac:dyDescent="0.25">
      <c r="A821" s="1"/>
      <c r="B821" s="1"/>
      <c r="C821" s="2"/>
      <c r="D821" s="161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168"/>
      <c r="X821" s="168"/>
      <c r="Y821" s="168"/>
      <c r="Z821" s="168"/>
      <c r="AA821" s="220"/>
      <c r="AB821" s="1"/>
      <c r="AC821" s="1"/>
      <c r="AD821" s="1"/>
      <c r="AE821" s="1"/>
      <c r="AF821" s="1"/>
      <c r="AG821" s="1"/>
    </row>
    <row r="822" spans="1:33" ht="15.75" customHeight="1" x14ac:dyDescent="0.25">
      <c r="A822" s="1"/>
      <c r="B822" s="1"/>
      <c r="C822" s="2"/>
      <c r="D822" s="161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168"/>
      <c r="X822" s="168"/>
      <c r="Y822" s="168"/>
      <c r="Z822" s="168"/>
      <c r="AA822" s="220"/>
      <c r="AB822" s="1"/>
      <c r="AC822" s="1"/>
      <c r="AD822" s="1"/>
      <c r="AE822" s="1"/>
      <c r="AF822" s="1"/>
      <c r="AG822" s="1"/>
    </row>
    <row r="823" spans="1:33" ht="15.75" customHeight="1" x14ac:dyDescent="0.25">
      <c r="A823" s="1"/>
      <c r="B823" s="1"/>
      <c r="C823" s="2"/>
      <c r="D823" s="161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168"/>
      <c r="X823" s="168"/>
      <c r="Y823" s="168"/>
      <c r="Z823" s="168"/>
      <c r="AA823" s="220"/>
      <c r="AB823" s="1"/>
      <c r="AC823" s="1"/>
      <c r="AD823" s="1"/>
      <c r="AE823" s="1"/>
      <c r="AF823" s="1"/>
      <c r="AG823" s="1"/>
    </row>
    <row r="824" spans="1:33" ht="15.75" customHeight="1" x14ac:dyDescent="0.25">
      <c r="A824" s="1"/>
      <c r="B824" s="1"/>
      <c r="C824" s="2"/>
      <c r="D824" s="161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168"/>
      <c r="X824" s="168"/>
      <c r="Y824" s="168"/>
      <c r="Z824" s="168"/>
      <c r="AA824" s="220"/>
      <c r="AB824" s="1"/>
      <c r="AC824" s="1"/>
      <c r="AD824" s="1"/>
      <c r="AE824" s="1"/>
      <c r="AF824" s="1"/>
      <c r="AG824" s="1"/>
    </row>
    <row r="825" spans="1:33" ht="15.75" customHeight="1" x14ac:dyDescent="0.25">
      <c r="A825" s="1"/>
      <c r="B825" s="1"/>
      <c r="C825" s="2"/>
      <c r="D825" s="161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168"/>
      <c r="X825" s="168"/>
      <c r="Y825" s="168"/>
      <c r="Z825" s="168"/>
      <c r="AA825" s="220"/>
      <c r="AB825" s="1"/>
      <c r="AC825" s="1"/>
      <c r="AD825" s="1"/>
      <c r="AE825" s="1"/>
      <c r="AF825" s="1"/>
      <c r="AG825" s="1"/>
    </row>
    <row r="826" spans="1:33" ht="15.75" customHeight="1" x14ac:dyDescent="0.25">
      <c r="A826" s="1"/>
      <c r="B826" s="1"/>
      <c r="C826" s="2"/>
      <c r="D826" s="161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168"/>
      <c r="X826" s="168"/>
      <c r="Y826" s="168"/>
      <c r="Z826" s="168"/>
      <c r="AA826" s="220"/>
      <c r="AB826" s="1"/>
      <c r="AC826" s="1"/>
      <c r="AD826" s="1"/>
      <c r="AE826" s="1"/>
      <c r="AF826" s="1"/>
      <c r="AG826" s="1"/>
    </row>
    <row r="827" spans="1:33" ht="15.75" customHeight="1" x14ac:dyDescent="0.25">
      <c r="A827" s="1"/>
      <c r="B827" s="1"/>
      <c r="C827" s="2"/>
      <c r="D827" s="161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168"/>
      <c r="X827" s="168"/>
      <c r="Y827" s="168"/>
      <c r="Z827" s="168"/>
      <c r="AA827" s="220"/>
      <c r="AB827" s="1"/>
      <c r="AC827" s="1"/>
      <c r="AD827" s="1"/>
      <c r="AE827" s="1"/>
      <c r="AF827" s="1"/>
      <c r="AG827" s="1"/>
    </row>
    <row r="828" spans="1:33" ht="15.75" customHeight="1" x14ac:dyDescent="0.25">
      <c r="A828" s="1"/>
      <c r="B828" s="1"/>
      <c r="C828" s="2"/>
      <c r="D828" s="161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168"/>
      <c r="X828" s="168"/>
      <c r="Y828" s="168"/>
      <c r="Z828" s="168"/>
      <c r="AA828" s="220"/>
      <c r="AB828" s="1"/>
      <c r="AC828" s="1"/>
      <c r="AD828" s="1"/>
      <c r="AE828" s="1"/>
      <c r="AF828" s="1"/>
      <c r="AG828" s="1"/>
    </row>
    <row r="829" spans="1:33" ht="15.75" customHeight="1" x14ac:dyDescent="0.25">
      <c r="A829" s="1"/>
      <c r="B829" s="1"/>
      <c r="C829" s="2"/>
      <c r="D829" s="161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168"/>
      <c r="X829" s="168"/>
      <c r="Y829" s="168"/>
      <c r="Z829" s="168"/>
      <c r="AA829" s="220"/>
      <c r="AB829" s="1"/>
      <c r="AC829" s="1"/>
      <c r="AD829" s="1"/>
      <c r="AE829" s="1"/>
      <c r="AF829" s="1"/>
      <c r="AG829" s="1"/>
    </row>
    <row r="830" spans="1:33" ht="15.75" customHeight="1" x14ac:dyDescent="0.25">
      <c r="A830" s="1"/>
      <c r="B830" s="1"/>
      <c r="C830" s="2"/>
      <c r="D830" s="161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168"/>
      <c r="X830" s="168"/>
      <c r="Y830" s="168"/>
      <c r="Z830" s="168"/>
      <c r="AA830" s="220"/>
      <c r="AB830" s="1"/>
      <c r="AC830" s="1"/>
      <c r="AD830" s="1"/>
      <c r="AE830" s="1"/>
      <c r="AF830" s="1"/>
      <c r="AG830" s="1"/>
    </row>
    <row r="831" spans="1:33" ht="15.75" customHeight="1" x14ac:dyDescent="0.25">
      <c r="A831" s="1"/>
      <c r="B831" s="1"/>
      <c r="C831" s="2"/>
      <c r="D831" s="161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168"/>
      <c r="X831" s="168"/>
      <c r="Y831" s="168"/>
      <c r="Z831" s="168"/>
      <c r="AA831" s="220"/>
      <c r="AB831" s="1"/>
      <c r="AC831" s="1"/>
      <c r="AD831" s="1"/>
      <c r="AE831" s="1"/>
      <c r="AF831" s="1"/>
      <c r="AG831" s="1"/>
    </row>
    <row r="832" spans="1:33" ht="15.75" customHeight="1" x14ac:dyDescent="0.25">
      <c r="A832" s="1"/>
      <c r="B832" s="1"/>
      <c r="C832" s="2"/>
      <c r="D832" s="161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168"/>
      <c r="X832" s="168"/>
      <c r="Y832" s="168"/>
      <c r="Z832" s="168"/>
      <c r="AA832" s="220"/>
      <c r="AB832" s="1"/>
      <c r="AC832" s="1"/>
      <c r="AD832" s="1"/>
      <c r="AE832" s="1"/>
      <c r="AF832" s="1"/>
      <c r="AG832" s="1"/>
    </row>
    <row r="833" spans="1:33" ht="15.75" customHeight="1" x14ac:dyDescent="0.25">
      <c r="A833" s="1"/>
      <c r="B833" s="1"/>
      <c r="C833" s="2"/>
      <c r="D833" s="161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168"/>
      <c r="X833" s="168"/>
      <c r="Y833" s="168"/>
      <c r="Z833" s="168"/>
      <c r="AA833" s="220"/>
      <c r="AB833" s="1"/>
      <c r="AC833" s="1"/>
      <c r="AD833" s="1"/>
      <c r="AE833" s="1"/>
      <c r="AF833" s="1"/>
      <c r="AG833" s="1"/>
    </row>
    <row r="834" spans="1:33" ht="15.75" customHeight="1" x14ac:dyDescent="0.25">
      <c r="A834" s="1"/>
      <c r="B834" s="1"/>
      <c r="C834" s="2"/>
      <c r="D834" s="161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168"/>
      <c r="X834" s="168"/>
      <c r="Y834" s="168"/>
      <c r="Z834" s="168"/>
      <c r="AA834" s="220"/>
      <c r="AB834" s="1"/>
      <c r="AC834" s="1"/>
      <c r="AD834" s="1"/>
      <c r="AE834" s="1"/>
      <c r="AF834" s="1"/>
      <c r="AG834" s="1"/>
    </row>
    <row r="835" spans="1:33" ht="15.75" customHeight="1" x14ac:dyDescent="0.25">
      <c r="A835" s="1"/>
      <c r="B835" s="1"/>
      <c r="C835" s="2"/>
      <c r="D835" s="161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168"/>
      <c r="X835" s="168"/>
      <c r="Y835" s="168"/>
      <c r="Z835" s="168"/>
      <c r="AA835" s="220"/>
      <c r="AB835" s="1"/>
      <c r="AC835" s="1"/>
      <c r="AD835" s="1"/>
      <c r="AE835" s="1"/>
      <c r="AF835" s="1"/>
      <c r="AG835" s="1"/>
    </row>
    <row r="836" spans="1:33" ht="15.75" customHeight="1" x14ac:dyDescent="0.25">
      <c r="A836" s="1"/>
      <c r="B836" s="1"/>
      <c r="C836" s="2"/>
      <c r="D836" s="161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168"/>
      <c r="X836" s="168"/>
      <c r="Y836" s="168"/>
      <c r="Z836" s="168"/>
      <c r="AA836" s="220"/>
      <c r="AB836" s="1"/>
      <c r="AC836" s="1"/>
      <c r="AD836" s="1"/>
      <c r="AE836" s="1"/>
      <c r="AF836" s="1"/>
      <c r="AG836" s="1"/>
    </row>
    <row r="837" spans="1:33" ht="15.75" customHeight="1" x14ac:dyDescent="0.25">
      <c r="A837" s="1"/>
      <c r="B837" s="1"/>
      <c r="C837" s="2"/>
      <c r="D837" s="161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168"/>
      <c r="X837" s="168"/>
      <c r="Y837" s="168"/>
      <c r="Z837" s="168"/>
      <c r="AA837" s="220"/>
      <c r="AB837" s="1"/>
      <c r="AC837" s="1"/>
      <c r="AD837" s="1"/>
      <c r="AE837" s="1"/>
      <c r="AF837" s="1"/>
      <c r="AG837" s="1"/>
    </row>
    <row r="838" spans="1:33" ht="15.75" customHeight="1" x14ac:dyDescent="0.25">
      <c r="A838" s="1"/>
      <c r="B838" s="1"/>
      <c r="C838" s="2"/>
      <c r="D838" s="161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168"/>
      <c r="X838" s="168"/>
      <c r="Y838" s="168"/>
      <c r="Z838" s="168"/>
      <c r="AA838" s="220"/>
      <c r="AB838" s="1"/>
      <c r="AC838" s="1"/>
      <c r="AD838" s="1"/>
      <c r="AE838" s="1"/>
      <c r="AF838" s="1"/>
      <c r="AG838" s="1"/>
    </row>
    <row r="839" spans="1:33" ht="15.75" customHeight="1" x14ac:dyDescent="0.25">
      <c r="A839" s="1"/>
      <c r="B839" s="1"/>
      <c r="C839" s="2"/>
      <c r="D839" s="161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168"/>
      <c r="X839" s="168"/>
      <c r="Y839" s="168"/>
      <c r="Z839" s="168"/>
      <c r="AA839" s="220"/>
      <c r="AB839" s="1"/>
      <c r="AC839" s="1"/>
      <c r="AD839" s="1"/>
      <c r="AE839" s="1"/>
      <c r="AF839" s="1"/>
      <c r="AG839" s="1"/>
    </row>
    <row r="840" spans="1:33" ht="15.75" customHeight="1" x14ac:dyDescent="0.25">
      <c r="A840" s="1"/>
      <c r="B840" s="1"/>
      <c r="C840" s="2"/>
      <c r="D840" s="161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168"/>
      <c r="X840" s="168"/>
      <c r="Y840" s="168"/>
      <c r="Z840" s="168"/>
      <c r="AA840" s="220"/>
      <c r="AB840" s="1"/>
      <c r="AC840" s="1"/>
      <c r="AD840" s="1"/>
      <c r="AE840" s="1"/>
      <c r="AF840" s="1"/>
      <c r="AG840" s="1"/>
    </row>
    <row r="841" spans="1:33" ht="15.75" customHeight="1" x14ac:dyDescent="0.25">
      <c r="A841" s="1"/>
      <c r="B841" s="1"/>
      <c r="C841" s="2"/>
      <c r="D841" s="161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168"/>
      <c r="X841" s="168"/>
      <c r="Y841" s="168"/>
      <c r="Z841" s="168"/>
      <c r="AA841" s="220"/>
      <c r="AB841" s="1"/>
      <c r="AC841" s="1"/>
      <c r="AD841" s="1"/>
      <c r="AE841" s="1"/>
      <c r="AF841" s="1"/>
      <c r="AG841" s="1"/>
    </row>
    <row r="842" spans="1:33" ht="15.75" customHeight="1" x14ac:dyDescent="0.25">
      <c r="A842" s="1"/>
      <c r="B842" s="1"/>
      <c r="C842" s="2"/>
      <c r="D842" s="161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168"/>
      <c r="X842" s="168"/>
      <c r="Y842" s="168"/>
      <c r="Z842" s="168"/>
      <c r="AA842" s="220"/>
      <c r="AB842" s="1"/>
      <c r="AC842" s="1"/>
      <c r="AD842" s="1"/>
      <c r="AE842" s="1"/>
      <c r="AF842" s="1"/>
      <c r="AG842" s="1"/>
    </row>
    <row r="843" spans="1:33" ht="15.75" customHeight="1" x14ac:dyDescent="0.25">
      <c r="A843" s="1"/>
      <c r="B843" s="1"/>
      <c r="C843" s="2"/>
      <c r="D843" s="161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168"/>
      <c r="X843" s="168"/>
      <c r="Y843" s="168"/>
      <c r="Z843" s="168"/>
      <c r="AA843" s="220"/>
      <c r="AB843" s="1"/>
      <c r="AC843" s="1"/>
      <c r="AD843" s="1"/>
      <c r="AE843" s="1"/>
      <c r="AF843" s="1"/>
      <c r="AG843" s="1"/>
    </row>
    <row r="844" spans="1:33" ht="15.75" customHeight="1" x14ac:dyDescent="0.25">
      <c r="A844" s="1"/>
      <c r="B844" s="1"/>
      <c r="C844" s="2"/>
      <c r="D844" s="161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168"/>
      <c r="X844" s="168"/>
      <c r="Y844" s="168"/>
      <c r="Z844" s="168"/>
      <c r="AA844" s="220"/>
      <c r="AB844" s="1"/>
      <c r="AC844" s="1"/>
      <c r="AD844" s="1"/>
      <c r="AE844" s="1"/>
      <c r="AF844" s="1"/>
      <c r="AG844" s="1"/>
    </row>
    <row r="845" spans="1:33" ht="15.75" customHeight="1" x14ac:dyDescent="0.25">
      <c r="A845" s="1"/>
      <c r="B845" s="1"/>
      <c r="C845" s="2"/>
      <c r="D845" s="161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168"/>
      <c r="X845" s="168"/>
      <c r="Y845" s="168"/>
      <c r="Z845" s="168"/>
      <c r="AA845" s="220"/>
      <c r="AB845" s="1"/>
      <c r="AC845" s="1"/>
      <c r="AD845" s="1"/>
      <c r="AE845" s="1"/>
      <c r="AF845" s="1"/>
      <c r="AG845" s="1"/>
    </row>
    <row r="846" spans="1:33" ht="15.75" customHeight="1" x14ac:dyDescent="0.25">
      <c r="A846" s="1"/>
      <c r="B846" s="1"/>
      <c r="C846" s="2"/>
      <c r="D846" s="161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168"/>
      <c r="X846" s="168"/>
      <c r="Y846" s="168"/>
      <c r="Z846" s="168"/>
      <c r="AA846" s="220"/>
      <c r="AB846" s="1"/>
      <c r="AC846" s="1"/>
      <c r="AD846" s="1"/>
      <c r="AE846" s="1"/>
      <c r="AF846" s="1"/>
      <c r="AG846" s="1"/>
    </row>
    <row r="847" spans="1:33" ht="15.75" customHeight="1" x14ac:dyDescent="0.25">
      <c r="A847" s="1"/>
      <c r="B847" s="1"/>
      <c r="C847" s="2"/>
      <c r="D847" s="161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168"/>
      <c r="X847" s="168"/>
      <c r="Y847" s="168"/>
      <c r="Z847" s="168"/>
      <c r="AA847" s="220"/>
      <c r="AB847" s="1"/>
      <c r="AC847" s="1"/>
      <c r="AD847" s="1"/>
      <c r="AE847" s="1"/>
      <c r="AF847" s="1"/>
      <c r="AG847" s="1"/>
    </row>
    <row r="848" spans="1:33" ht="15.75" customHeight="1" x14ac:dyDescent="0.25">
      <c r="A848" s="1"/>
      <c r="B848" s="1"/>
      <c r="C848" s="2"/>
      <c r="D848" s="161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168"/>
      <c r="X848" s="168"/>
      <c r="Y848" s="168"/>
      <c r="Z848" s="168"/>
      <c r="AA848" s="220"/>
      <c r="AB848" s="1"/>
      <c r="AC848" s="1"/>
      <c r="AD848" s="1"/>
      <c r="AE848" s="1"/>
      <c r="AF848" s="1"/>
      <c r="AG848" s="1"/>
    </row>
    <row r="849" spans="1:33" ht="15.75" customHeight="1" x14ac:dyDescent="0.25">
      <c r="A849" s="1"/>
      <c r="B849" s="1"/>
      <c r="C849" s="2"/>
      <c r="D849" s="161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168"/>
      <c r="X849" s="168"/>
      <c r="Y849" s="168"/>
      <c r="Z849" s="168"/>
      <c r="AA849" s="220"/>
      <c r="AB849" s="1"/>
      <c r="AC849" s="1"/>
      <c r="AD849" s="1"/>
      <c r="AE849" s="1"/>
      <c r="AF849" s="1"/>
      <c r="AG849" s="1"/>
    </row>
    <row r="850" spans="1:33" ht="15.75" customHeight="1" x14ac:dyDescent="0.25">
      <c r="A850" s="1"/>
      <c r="B850" s="1"/>
      <c r="C850" s="2"/>
      <c r="D850" s="161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168"/>
      <c r="X850" s="168"/>
      <c r="Y850" s="168"/>
      <c r="Z850" s="168"/>
      <c r="AA850" s="220"/>
      <c r="AB850" s="1"/>
      <c r="AC850" s="1"/>
      <c r="AD850" s="1"/>
      <c r="AE850" s="1"/>
      <c r="AF850" s="1"/>
      <c r="AG850" s="1"/>
    </row>
    <row r="851" spans="1:33" ht="15.75" customHeight="1" x14ac:dyDescent="0.25">
      <c r="A851" s="1"/>
      <c r="B851" s="1"/>
      <c r="C851" s="2"/>
      <c r="D851" s="161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168"/>
      <c r="X851" s="168"/>
      <c r="Y851" s="168"/>
      <c r="Z851" s="168"/>
      <c r="AA851" s="220"/>
      <c r="AB851" s="1"/>
      <c r="AC851" s="1"/>
      <c r="AD851" s="1"/>
      <c r="AE851" s="1"/>
      <c r="AF851" s="1"/>
      <c r="AG851" s="1"/>
    </row>
    <row r="852" spans="1:33" ht="15.75" customHeight="1" x14ac:dyDescent="0.25">
      <c r="A852" s="1"/>
      <c r="B852" s="1"/>
      <c r="C852" s="2"/>
      <c r="D852" s="161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168"/>
      <c r="X852" s="168"/>
      <c r="Y852" s="168"/>
      <c r="Z852" s="168"/>
      <c r="AA852" s="220"/>
      <c r="AB852" s="1"/>
      <c r="AC852" s="1"/>
      <c r="AD852" s="1"/>
      <c r="AE852" s="1"/>
      <c r="AF852" s="1"/>
      <c r="AG852" s="1"/>
    </row>
    <row r="853" spans="1:33" ht="15.75" customHeight="1" x14ac:dyDescent="0.25">
      <c r="A853" s="1"/>
      <c r="B853" s="1"/>
      <c r="C853" s="2"/>
      <c r="D853" s="161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168"/>
      <c r="X853" s="168"/>
      <c r="Y853" s="168"/>
      <c r="Z853" s="168"/>
      <c r="AA853" s="220"/>
      <c r="AB853" s="1"/>
      <c r="AC853" s="1"/>
      <c r="AD853" s="1"/>
      <c r="AE853" s="1"/>
      <c r="AF853" s="1"/>
      <c r="AG853" s="1"/>
    </row>
    <row r="854" spans="1:33" ht="15.75" customHeight="1" x14ac:dyDescent="0.25">
      <c r="A854" s="1"/>
      <c r="B854" s="1"/>
      <c r="C854" s="2"/>
      <c r="D854" s="161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168"/>
      <c r="X854" s="168"/>
      <c r="Y854" s="168"/>
      <c r="Z854" s="168"/>
      <c r="AA854" s="220"/>
      <c r="AB854" s="1"/>
      <c r="AC854" s="1"/>
      <c r="AD854" s="1"/>
      <c r="AE854" s="1"/>
      <c r="AF854" s="1"/>
      <c r="AG854" s="1"/>
    </row>
    <row r="855" spans="1:33" ht="15.75" customHeight="1" x14ac:dyDescent="0.25">
      <c r="A855" s="1"/>
      <c r="B855" s="1"/>
      <c r="C855" s="2"/>
      <c r="D855" s="161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168"/>
      <c r="X855" s="168"/>
      <c r="Y855" s="168"/>
      <c r="Z855" s="168"/>
      <c r="AA855" s="220"/>
      <c r="AB855" s="1"/>
      <c r="AC855" s="1"/>
      <c r="AD855" s="1"/>
      <c r="AE855" s="1"/>
      <c r="AF855" s="1"/>
      <c r="AG855" s="1"/>
    </row>
    <row r="856" spans="1:33" ht="15.75" customHeight="1" x14ac:dyDescent="0.25">
      <c r="A856" s="1"/>
      <c r="B856" s="1"/>
      <c r="C856" s="2"/>
      <c r="D856" s="161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168"/>
      <c r="X856" s="168"/>
      <c r="Y856" s="168"/>
      <c r="Z856" s="168"/>
      <c r="AA856" s="220"/>
      <c r="AB856" s="1"/>
      <c r="AC856" s="1"/>
      <c r="AD856" s="1"/>
      <c r="AE856" s="1"/>
      <c r="AF856" s="1"/>
      <c r="AG856" s="1"/>
    </row>
    <row r="857" spans="1:33" ht="15.75" customHeight="1" x14ac:dyDescent="0.25">
      <c r="A857" s="1"/>
      <c r="B857" s="1"/>
      <c r="C857" s="2"/>
      <c r="D857" s="161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168"/>
      <c r="X857" s="168"/>
      <c r="Y857" s="168"/>
      <c r="Z857" s="168"/>
      <c r="AA857" s="220"/>
      <c r="AB857" s="1"/>
      <c r="AC857" s="1"/>
      <c r="AD857" s="1"/>
      <c r="AE857" s="1"/>
      <c r="AF857" s="1"/>
      <c r="AG857" s="1"/>
    </row>
    <row r="858" spans="1:33" ht="15.75" customHeight="1" x14ac:dyDescent="0.25">
      <c r="A858" s="1"/>
      <c r="B858" s="1"/>
      <c r="C858" s="2"/>
      <c r="D858" s="161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168"/>
      <c r="X858" s="168"/>
      <c r="Y858" s="168"/>
      <c r="Z858" s="168"/>
      <c r="AA858" s="220"/>
      <c r="AB858" s="1"/>
      <c r="AC858" s="1"/>
      <c r="AD858" s="1"/>
      <c r="AE858" s="1"/>
      <c r="AF858" s="1"/>
      <c r="AG858" s="1"/>
    </row>
    <row r="859" spans="1:33" ht="15.75" customHeight="1" x14ac:dyDescent="0.25">
      <c r="A859" s="1"/>
      <c r="B859" s="1"/>
      <c r="C859" s="2"/>
      <c r="D859" s="161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168"/>
      <c r="X859" s="168"/>
      <c r="Y859" s="168"/>
      <c r="Z859" s="168"/>
      <c r="AA859" s="220"/>
      <c r="AB859" s="1"/>
      <c r="AC859" s="1"/>
      <c r="AD859" s="1"/>
      <c r="AE859" s="1"/>
      <c r="AF859" s="1"/>
      <c r="AG859" s="1"/>
    </row>
    <row r="860" spans="1:33" ht="15.75" customHeight="1" x14ac:dyDescent="0.25">
      <c r="A860" s="1"/>
      <c r="B860" s="1"/>
      <c r="C860" s="2"/>
      <c r="D860" s="161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168"/>
      <c r="X860" s="168"/>
      <c r="Y860" s="168"/>
      <c r="Z860" s="168"/>
      <c r="AA860" s="220"/>
      <c r="AB860" s="1"/>
      <c r="AC860" s="1"/>
      <c r="AD860" s="1"/>
      <c r="AE860" s="1"/>
      <c r="AF860" s="1"/>
      <c r="AG860" s="1"/>
    </row>
    <row r="861" spans="1:33" ht="15.75" customHeight="1" x14ac:dyDescent="0.25">
      <c r="A861" s="1"/>
      <c r="B861" s="1"/>
      <c r="C861" s="2"/>
      <c r="D861" s="161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168"/>
      <c r="X861" s="168"/>
      <c r="Y861" s="168"/>
      <c r="Z861" s="168"/>
      <c r="AA861" s="220"/>
      <c r="AB861" s="1"/>
      <c r="AC861" s="1"/>
      <c r="AD861" s="1"/>
      <c r="AE861" s="1"/>
      <c r="AF861" s="1"/>
      <c r="AG861" s="1"/>
    </row>
    <row r="862" spans="1:33" ht="15.75" customHeight="1" x14ac:dyDescent="0.25">
      <c r="A862" s="1"/>
      <c r="B862" s="1"/>
      <c r="C862" s="2"/>
      <c r="D862" s="161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168"/>
      <c r="X862" s="168"/>
      <c r="Y862" s="168"/>
      <c r="Z862" s="168"/>
      <c r="AA862" s="220"/>
      <c r="AB862" s="1"/>
      <c r="AC862" s="1"/>
      <c r="AD862" s="1"/>
      <c r="AE862" s="1"/>
      <c r="AF862" s="1"/>
      <c r="AG862" s="1"/>
    </row>
    <row r="863" spans="1:33" ht="15.75" customHeight="1" x14ac:dyDescent="0.25">
      <c r="A863" s="1"/>
      <c r="B863" s="1"/>
      <c r="C863" s="2"/>
      <c r="D863" s="161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168"/>
      <c r="X863" s="168"/>
      <c r="Y863" s="168"/>
      <c r="Z863" s="168"/>
      <c r="AA863" s="220"/>
      <c r="AB863" s="1"/>
      <c r="AC863" s="1"/>
      <c r="AD863" s="1"/>
      <c r="AE863" s="1"/>
      <c r="AF863" s="1"/>
      <c r="AG863" s="1"/>
    </row>
    <row r="864" spans="1:33" ht="15.75" customHeight="1" x14ac:dyDescent="0.25">
      <c r="A864" s="1"/>
      <c r="B864" s="1"/>
      <c r="C864" s="2"/>
      <c r="D864" s="161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168"/>
      <c r="X864" s="168"/>
      <c r="Y864" s="168"/>
      <c r="Z864" s="168"/>
      <c r="AA864" s="220"/>
      <c r="AB864" s="1"/>
      <c r="AC864" s="1"/>
      <c r="AD864" s="1"/>
      <c r="AE864" s="1"/>
      <c r="AF864" s="1"/>
      <c r="AG864" s="1"/>
    </row>
    <row r="865" spans="1:33" ht="15.75" customHeight="1" x14ac:dyDescent="0.25">
      <c r="A865" s="1"/>
      <c r="B865" s="1"/>
      <c r="C865" s="2"/>
      <c r="D865" s="161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168"/>
      <c r="X865" s="168"/>
      <c r="Y865" s="168"/>
      <c r="Z865" s="168"/>
      <c r="AA865" s="220"/>
      <c r="AB865" s="1"/>
      <c r="AC865" s="1"/>
      <c r="AD865" s="1"/>
      <c r="AE865" s="1"/>
      <c r="AF865" s="1"/>
      <c r="AG865" s="1"/>
    </row>
    <row r="866" spans="1:33" ht="15.75" customHeight="1" x14ac:dyDescent="0.25">
      <c r="A866" s="1"/>
      <c r="B866" s="1"/>
      <c r="C866" s="2"/>
      <c r="D866" s="161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168"/>
      <c r="X866" s="168"/>
      <c r="Y866" s="168"/>
      <c r="Z866" s="168"/>
      <c r="AA866" s="220"/>
      <c r="AB866" s="1"/>
      <c r="AC866" s="1"/>
      <c r="AD866" s="1"/>
      <c r="AE866" s="1"/>
      <c r="AF866" s="1"/>
      <c r="AG866" s="1"/>
    </row>
    <row r="867" spans="1:33" ht="15.75" customHeight="1" x14ac:dyDescent="0.25">
      <c r="A867" s="1"/>
      <c r="B867" s="1"/>
      <c r="C867" s="2"/>
      <c r="D867" s="161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168"/>
      <c r="X867" s="168"/>
      <c r="Y867" s="168"/>
      <c r="Z867" s="168"/>
      <c r="AA867" s="220"/>
      <c r="AB867" s="1"/>
      <c r="AC867" s="1"/>
      <c r="AD867" s="1"/>
      <c r="AE867" s="1"/>
      <c r="AF867" s="1"/>
      <c r="AG867" s="1"/>
    </row>
    <row r="868" spans="1:33" ht="15.75" customHeight="1" x14ac:dyDescent="0.25">
      <c r="A868" s="1"/>
      <c r="B868" s="1"/>
      <c r="C868" s="2"/>
      <c r="D868" s="161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168"/>
      <c r="X868" s="168"/>
      <c r="Y868" s="168"/>
      <c r="Z868" s="168"/>
      <c r="AA868" s="220"/>
      <c r="AB868" s="1"/>
      <c r="AC868" s="1"/>
      <c r="AD868" s="1"/>
      <c r="AE868" s="1"/>
      <c r="AF868" s="1"/>
      <c r="AG868" s="1"/>
    </row>
    <row r="869" spans="1:33" ht="15.75" customHeight="1" x14ac:dyDescent="0.25">
      <c r="A869" s="1"/>
      <c r="B869" s="1"/>
      <c r="C869" s="2"/>
      <c r="D869" s="161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168"/>
      <c r="X869" s="168"/>
      <c r="Y869" s="168"/>
      <c r="Z869" s="168"/>
      <c r="AA869" s="220"/>
      <c r="AB869" s="1"/>
      <c r="AC869" s="1"/>
      <c r="AD869" s="1"/>
      <c r="AE869" s="1"/>
      <c r="AF869" s="1"/>
      <c r="AG869" s="1"/>
    </row>
    <row r="870" spans="1:33" ht="15.75" customHeight="1" x14ac:dyDescent="0.25">
      <c r="A870" s="1"/>
      <c r="B870" s="1"/>
      <c r="C870" s="2"/>
      <c r="D870" s="161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168"/>
      <c r="X870" s="168"/>
      <c r="Y870" s="168"/>
      <c r="Z870" s="168"/>
      <c r="AA870" s="220"/>
      <c r="AB870" s="1"/>
      <c r="AC870" s="1"/>
      <c r="AD870" s="1"/>
      <c r="AE870" s="1"/>
      <c r="AF870" s="1"/>
      <c r="AG870" s="1"/>
    </row>
    <row r="871" spans="1:33" ht="15.75" customHeight="1" x14ac:dyDescent="0.25">
      <c r="A871" s="1"/>
      <c r="B871" s="1"/>
      <c r="C871" s="2"/>
      <c r="D871" s="161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168"/>
      <c r="X871" s="168"/>
      <c r="Y871" s="168"/>
      <c r="Z871" s="168"/>
      <c r="AA871" s="220"/>
      <c r="AB871" s="1"/>
      <c r="AC871" s="1"/>
      <c r="AD871" s="1"/>
      <c r="AE871" s="1"/>
      <c r="AF871" s="1"/>
      <c r="AG871" s="1"/>
    </row>
    <row r="872" spans="1:33" ht="15.75" customHeight="1" x14ac:dyDescent="0.25">
      <c r="A872" s="1"/>
      <c r="B872" s="1"/>
      <c r="C872" s="2"/>
      <c r="D872" s="161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168"/>
      <c r="X872" s="168"/>
      <c r="Y872" s="168"/>
      <c r="Z872" s="168"/>
      <c r="AA872" s="220"/>
      <c r="AB872" s="1"/>
      <c r="AC872" s="1"/>
      <c r="AD872" s="1"/>
      <c r="AE872" s="1"/>
      <c r="AF872" s="1"/>
      <c r="AG872" s="1"/>
    </row>
    <row r="873" spans="1:33" ht="15.75" customHeight="1" x14ac:dyDescent="0.25">
      <c r="A873" s="1"/>
      <c r="B873" s="1"/>
      <c r="C873" s="2"/>
      <c r="D873" s="161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168"/>
      <c r="X873" s="168"/>
      <c r="Y873" s="168"/>
      <c r="Z873" s="168"/>
      <c r="AA873" s="220"/>
      <c r="AB873" s="1"/>
      <c r="AC873" s="1"/>
      <c r="AD873" s="1"/>
      <c r="AE873" s="1"/>
      <c r="AF873" s="1"/>
      <c r="AG873" s="1"/>
    </row>
    <row r="874" spans="1:33" ht="15.75" customHeight="1" x14ac:dyDescent="0.25">
      <c r="A874" s="1"/>
      <c r="B874" s="1"/>
      <c r="C874" s="2"/>
      <c r="D874" s="161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168"/>
      <c r="X874" s="168"/>
      <c r="Y874" s="168"/>
      <c r="Z874" s="168"/>
      <c r="AA874" s="220"/>
      <c r="AB874" s="1"/>
      <c r="AC874" s="1"/>
      <c r="AD874" s="1"/>
      <c r="AE874" s="1"/>
      <c r="AF874" s="1"/>
      <c r="AG874" s="1"/>
    </row>
    <row r="875" spans="1:33" ht="15.75" customHeight="1" x14ac:dyDescent="0.25">
      <c r="A875" s="1"/>
      <c r="B875" s="1"/>
      <c r="C875" s="2"/>
      <c r="D875" s="161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168"/>
      <c r="X875" s="168"/>
      <c r="Y875" s="168"/>
      <c r="Z875" s="168"/>
      <c r="AA875" s="220"/>
      <c r="AB875" s="1"/>
      <c r="AC875" s="1"/>
      <c r="AD875" s="1"/>
      <c r="AE875" s="1"/>
      <c r="AF875" s="1"/>
      <c r="AG875" s="1"/>
    </row>
    <row r="876" spans="1:33" ht="15.75" customHeight="1" x14ac:dyDescent="0.25">
      <c r="A876" s="1"/>
      <c r="B876" s="1"/>
      <c r="C876" s="2"/>
      <c r="D876" s="161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168"/>
      <c r="X876" s="168"/>
      <c r="Y876" s="168"/>
      <c r="Z876" s="168"/>
      <c r="AA876" s="220"/>
      <c r="AB876" s="1"/>
      <c r="AC876" s="1"/>
      <c r="AD876" s="1"/>
      <c r="AE876" s="1"/>
      <c r="AF876" s="1"/>
      <c r="AG876" s="1"/>
    </row>
    <row r="877" spans="1:33" ht="15.75" customHeight="1" x14ac:dyDescent="0.25">
      <c r="A877" s="1"/>
      <c r="B877" s="1"/>
      <c r="C877" s="2"/>
      <c r="D877" s="161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168"/>
      <c r="X877" s="168"/>
      <c r="Y877" s="168"/>
      <c r="Z877" s="168"/>
      <c r="AA877" s="220"/>
      <c r="AB877" s="1"/>
      <c r="AC877" s="1"/>
      <c r="AD877" s="1"/>
      <c r="AE877" s="1"/>
      <c r="AF877" s="1"/>
      <c r="AG877" s="1"/>
    </row>
    <row r="878" spans="1:33" ht="15.75" customHeight="1" x14ac:dyDescent="0.25">
      <c r="A878" s="1"/>
      <c r="B878" s="1"/>
      <c r="C878" s="2"/>
      <c r="D878" s="161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168"/>
      <c r="X878" s="168"/>
      <c r="Y878" s="168"/>
      <c r="Z878" s="168"/>
      <c r="AA878" s="220"/>
      <c r="AB878" s="1"/>
      <c r="AC878" s="1"/>
      <c r="AD878" s="1"/>
      <c r="AE878" s="1"/>
      <c r="AF878" s="1"/>
      <c r="AG878" s="1"/>
    </row>
    <row r="879" spans="1:33" ht="15.75" customHeight="1" x14ac:dyDescent="0.25">
      <c r="A879" s="1"/>
      <c r="B879" s="1"/>
      <c r="C879" s="2"/>
      <c r="D879" s="161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168"/>
      <c r="X879" s="168"/>
      <c r="Y879" s="168"/>
      <c r="Z879" s="168"/>
      <c r="AA879" s="220"/>
      <c r="AB879" s="1"/>
      <c r="AC879" s="1"/>
      <c r="AD879" s="1"/>
      <c r="AE879" s="1"/>
      <c r="AF879" s="1"/>
      <c r="AG879" s="1"/>
    </row>
    <row r="880" spans="1:33" ht="15.75" customHeight="1" x14ac:dyDescent="0.25">
      <c r="A880" s="1"/>
      <c r="B880" s="1"/>
      <c r="C880" s="2"/>
      <c r="D880" s="161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168"/>
      <c r="X880" s="168"/>
      <c r="Y880" s="168"/>
      <c r="Z880" s="168"/>
      <c r="AA880" s="220"/>
      <c r="AB880" s="1"/>
      <c r="AC880" s="1"/>
      <c r="AD880" s="1"/>
      <c r="AE880" s="1"/>
      <c r="AF880" s="1"/>
      <c r="AG880" s="1"/>
    </row>
    <row r="881" spans="1:33" ht="15.75" customHeight="1" x14ac:dyDescent="0.25">
      <c r="A881" s="1"/>
      <c r="B881" s="1"/>
      <c r="C881" s="2"/>
      <c r="D881" s="161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168"/>
      <c r="X881" s="168"/>
      <c r="Y881" s="168"/>
      <c r="Z881" s="168"/>
      <c r="AA881" s="220"/>
      <c r="AB881" s="1"/>
      <c r="AC881" s="1"/>
      <c r="AD881" s="1"/>
      <c r="AE881" s="1"/>
      <c r="AF881" s="1"/>
      <c r="AG881" s="1"/>
    </row>
    <row r="882" spans="1:33" ht="15.75" customHeight="1" x14ac:dyDescent="0.25">
      <c r="A882" s="1"/>
      <c r="B882" s="1"/>
      <c r="C882" s="2"/>
      <c r="D882" s="161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168"/>
      <c r="X882" s="168"/>
      <c r="Y882" s="168"/>
      <c r="Z882" s="168"/>
      <c r="AA882" s="220"/>
      <c r="AB882" s="1"/>
      <c r="AC882" s="1"/>
      <c r="AD882" s="1"/>
      <c r="AE882" s="1"/>
      <c r="AF882" s="1"/>
      <c r="AG882" s="1"/>
    </row>
    <row r="883" spans="1:33" ht="15.75" customHeight="1" x14ac:dyDescent="0.25">
      <c r="A883" s="1"/>
      <c r="B883" s="1"/>
      <c r="C883" s="2"/>
      <c r="D883" s="161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168"/>
      <c r="X883" s="168"/>
      <c r="Y883" s="168"/>
      <c r="Z883" s="168"/>
      <c r="AA883" s="220"/>
      <c r="AB883" s="1"/>
      <c r="AC883" s="1"/>
      <c r="AD883" s="1"/>
      <c r="AE883" s="1"/>
      <c r="AF883" s="1"/>
      <c r="AG883" s="1"/>
    </row>
    <row r="884" spans="1:33" ht="15.75" customHeight="1" x14ac:dyDescent="0.25">
      <c r="A884" s="1"/>
      <c r="B884" s="1"/>
      <c r="C884" s="2"/>
      <c r="D884" s="161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168"/>
      <c r="X884" s="168"/>
      <c r="Y884" s="168"/>
      <c r="Z884" s="168"/>
      <c r="AA884" s="220"/>
      <c r="AB884" s="1"/>
      <c r="AC884" s="1"/>
      <c r="AD884" s="1"/>
      <c r="AE884" s="1"/>
      <c r="AF884" s="1"/>
      <c r="AG884" s="1"/>
    </row>
    <row r="885" spans="1:33" ht="15.75" customHeight="1" x14ac:dyDescent="0.25">
      <c r="A885" s="1"/>
      <c r="B885" s="1"/>
      <c r="C885" s="2"/>
      <c r="D885" s="161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168"/>
      <c r="X885" s="168"/>
      <c r="Y885" s="168"/>
      <c r="Z885" s="168"/>
      <c r="AA885" s="220"/>
      <c r="AB885" s="1"/>
      <c r="AC885" s="1"/>
      <c r="AD885" s="1"/>
      <c r="AE885" s="1"/>
      <c r="AF885" s="1"/>
      <c r="AG885" s="1"/>
    </row>
    <row r="886" spans="1:33" ht="15.75" customHeight="1" x14ac:dyDescent="0.25">
      <c r="A886" s="1"/>
      <c r="B886" s="1"/>
      <c r="C886" s="2"/>
      <c r="D886" s="161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168"/>
      <c r="X886" s="168"/>
      <c r="Y886" s="168"/>
      <c r="Z886" s="168"/>
      <c r="AA886" s="220"/>
      <c r="AB886" s="1"/>
      <c r="AC886" s="1"/>
      <c r="AD886" s="1"/>
      <c r="AE886" s="1"/>
      <c r="AF886" s="1"/>
      <c r="AG886" s="1"/>
    </row>
    <row r="887" spans="1:33" ht="15.75" customHeight="1" x14ac:dyDescent="0.25">
      <c r="A887" s="1"/>
      <c r="B887" s="1"/>
      <c r="C887" s="2"/>
      <c r="D887" s="161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168"/>
      <c r="X887" s="168"/>
      <c r="Y887" s="168"/>
      <c r="Z887" s="168"/>
      <c r="AA887" s="220"/>
      <c r="AB887" s="1"/>
      <c r="AC887" s="1"/>
      <c r="AD887" s="1"/>
      <c r="AE887" s="1"/>
      <c r="AF887" s="1"/>
      <c r="AG887" s="1"/>
    </row>
    <row r="888" spans="1:33" ht="15.75" customHeight="1" x14ac:dyDescent="0.25">
      <c r="A888" s="1"/>
      <c r="B888" s="1"/>
      <c r="C888" s="2"/>
      <c r="D888" s="161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168"/>
      <c r="X888" s="168"/>
      <c r="Y888" s="168"/>
      <c r="Z888" s="168"/>
      <c r="AA888" s="220"/>
      <c r="AB888" s="1"/>
      <c r="AC888" s="1"/>
      <c r="AD888" s="1"/>
      <c r="AE888" s="1"/>
      <c r="AF888" s="1"/>
      <c r="AG888" s="1"/>
    </row>
    <row r="889" spans="1:33" ht="15.75" customHeight="1" x14ac:dyDescent="0.25">
      <c r="A889" s="1"/>
      <c r="B889" s="1"/>
      <c r="C889" s="2"/>
      <c r="D889" s="161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168"/>
      <c r="X889" s="168"/>
      <c r="Y889" s="168"/>
      <c r="Z889" s="168"/>
      <c r="AA889" s="220"/>
      <c r="AB889" s="1"/>
      <c r="AC889" s="1"/>
      <c r="AD889" s="1"/>
      <c r="AE889" s="1"/>
      <c r="AF889" s="1"/>
      <c r="AG889" s="1"/>
    </row>
    <row r="890" spans="1:33" ht="15.75" customHeight="1" x14ac:dyDescent="0.25">
      <c r="A890" s="1"/>
      <c r="B890" s="1"/>
      <c r="C890" s="2"/>
      <c r="D890" s="161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168"/>
      <c r="X890" s="168"/>
      <c r="Y890" s="168"/>
      <c r="Z890" s="168"/>
      <c r="AA890" s="220"/>
      <c r="AB890" s="1"/>
      <c r="AC890" s="1"/>
      <c r="AD890" s="1"/>
      <c r="AE890" s="1"/>
      <c r="AF890" s="1"/>
      <c r="AG890" s="1"/>
    </row>
    <row r="891" spans="1:33" ht="15.75" customHeight="1" x14ac:dyDescent="0.25">
      <c r="A891" s="1"/>
      <c r="B891" s="1"/>
      <c r="C891" s="2"/>
      <c r="D891" s="161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168"/>
      <c r="X891" s="168"/>
      <c r="Y891" s="168"/>
      <c r="Z891" s="168"/>
      <c r="AA891" s="220"/>
      <c r="AB891" s="1"/>
      <c r="AC891" s="1"/>
      <c r="AD891" s="1"/>
      <c r="AE891" s="1"/>
      <c r="AF891" s="1"/>
      <c r="AG891" s="1"/>
    </row>
    <row r="892" spans="1:33" ht="15.75" customHeight="1" x14ac:dyDescent="0.25">
      <c r="A892" s="1"/>
      <c r="B892" s="1"/>
      <c r="C892" s="2"/>
      <c r="D892" s="161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168"/>
      <c r="X892" s="168"/>
      <c r="Y892" s="168"/>
      <c r="Z892" s="168"/>
      <c r="AA892" s="220"/>
      <c r="AB892" s="1"/>
      <c r="AC892" s="1"/>
      <c r="AD892" s="1"/>
      <c r="AE892" s="1"/>
      <c r="AF892" s="1"/>
      <c r="AG892" s="1"/>
    </row>
    <row r="893" spans="1:33" ht="15.75" customHeight="1" x14ac:dyDescent="0.25">
      <c r="A893" s="1"/>
      <c r="B893" s="1"/>
      <c r="C893" s="2"/>
      <c r="D893" s="161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168"/>
      <c r="X893" s="168"/>
      <c r="Y893" s="168"/>
      <c r="Z893" s="168"/>
      <c r="AA893" s="220"/>
      <c r="AB893" s="1"/>
      <c r="AC893" s="1"/>
      <c r="AD893" s="1"/>
      <c r="AE893" s="1"/>
      <c r="AF893" s="1"/>
      <c r="AG893" s="1"/>
    </row>
    <row r="894" spans="1:33" ht="15.75" customHeight="1" x14ac:dyDescent="0.25">
      <c r="A894" s="1"/>
      <c r="B894" s="1"/>
      <c r="C894" s="2"/>
      <c r="D894" s="161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168"/>
      <c r="X894" s="168"/>
      <c r="Y894" s="168"/>
      <c r="Z894" s="168"/>
      <c r="AA894" s="220"/>
      <c r="AB894" s="1"/>
      <c r="AC894" s="1"/>
      <c r="AD894" s="1"/>
      <c r="AE894" s="1"/>
      <c r="AF894" s="1"/>
      <c r="AG894" s="1"/>
    </row>
    <row r="895" spans="1:33" ht="15.75" customHeight="1" x14ac:dyDescent="0.25">
      <c r="A895" s="1"/>
      <c r="B895" s="1"/>
      <c r="C895" s="2"/>
      <c r="D895" s="161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168"/>
      <c r="X895" s="168"/>
      <c r="Y895" s="168"/>
      <c r="Z895" s="168"/>
      <c r="AA895" s="220"/>
      <c r="AB895" s="1"/>
      <c r="AC895" s="1"/>
      <c r="AD895" s="1"/>
      <c r="AE895" s="1"/>
      <c r="AF895" s="1"/>
      <c r="AG895" s="1"/>
    </row>
    <row r="896" spans="1:33" ht="15.75" customHeight="1" x14ac:dyDescent="0.25">
      <c r="A896" s="1"/>
      <c r="B896" s="1"/>
      <c r="C896" s="2"/>
      <c r="D896" s="161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168"/>
      <c r="X896" s="168"/>
      <c r="Y896" s="168"/>
      <c r="Z896" s="168"/>
      <c r="AA896" s="220"/>
      <c r="AB896" s="1"/>
      <c r="AC896" s="1"/>
      <c r="AD896" s="1"/>
      <c r="AE896" s="1"/>
      <c r="AF896" s="1"/>
      <c r="AG896" s="1"/>
    </row>
    <row r="897" spans="1:33" ht="15.75" customHeight="1" x14ac:dyDescent="0.25">
      <c r="A897" s="1"/>
      <c r="B897" s="1"/>
      <c r="C897" s="2"/>
      <c r="D897" s="161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168"/>
      <c r="X897" s="168"/>
      <c r="Y897" s="168"/>
      <c r="Z897" s="168"/>
      <c r="AA897" s="220"/>
      <c r="AB897" s="1"/>
      <c r="AC897" s="1"/>
      <c r="AD897" s="1"/>
      <c r="AE897" s="1"/>
      <c r="AF897" s="1"/>
      <c r="AG897" s="1"/>
    </row>
    <row r="898" spans="1:33" ht="15.75" customHeight="1" x14ac:dyDescent="0.25">
      <c r="A898" s="1"/>
      <c r="B898" s="1"/>
      <c r="C898" s="2"/>
      <c r="D898" s="161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168"/>
      <c r="X898" s="168"/>
      <c r="Y898" s="168"/>
      <c r="Z898" s="168"/>
      <c r="AA898" s="220"/>
      <c r="AB898" s="1"/>
      <c r="AC898" s="1"/>
      <c r="AD898" s="1"/>
      <c r="AE898" s="1"/>
      <c r="AF898" s="1"/>
      <c r="AG898" s="1"/>
    </row>
    <row r="899" spans="1:33" ht="15.75" customHeight="1" x14ac:dyDescent="0.25">
      <c r="A899" s="1"/>
      <c r="B899" s="1"/>
      <c r="C899" s="2"/>
      <c r="D899" s="161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168"/>
      <c r="X899" s="168"/>
      <c r="Y899" s="168"/>
      <c r="Z899" s="168"/>
      <c r="AA899" s="220"/>
      <c r="AB899" s="1"/>
      <c r="AC899" s="1"/>
      <c r="AD899" s="1"/>
      <c r="AE899" s="1"/>
      <c r="AF899" s="1"/>
      <c r="AG899" s="1"/>
    </row>
    <row r="900" spans="1:33" ht="15.75" customHeight="1" x14ac:dyDescent="0.25">
      <c r="A900" s="1"/>
      <c r="B900" s="1"/>
      <c r="C900" s="2"/>
      <c r="D900" s="161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168"/>
      <c r="X900" s="168"/>
      <c r="Y900" s="168"/>
      <c r="Z900" s="168"/>
      <c r="AA900" s="220"/>
      <c r="AB900" s="1"/>
      <c r="AC900" s="1"/>
      <c r="AD900" s="1"/>
      <c r="AE900" s="1"/>
      <c r="AF900" s="1"/>
      <c r="AG900" s="1"/>
    </row>
    <row r="901" spans="1:33" ht="15.75" customHeight="1" x14ac:dyDescent="0.25">
      <c r="A901" s="1"/>
      <c r="B901" s="1"/>
      <c r="C901" s="2"/>
      <c r="D901" s="161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168"/>
      <c r="X901" s="168"/>
      <c r="Y901" s="168"/>
      <c r="Z901" s="168"/>
      <c r="AA901" s="220"/>
      <c r="AB901" s="1"/>
      <c r="AC901" s="1"/>
      <c r="AD901" s="1"/>
      <c r="AE901" s="1"/>
      <c r="AF901" s="1"/>
      <c r="AG901" s="1"/>
    </row>
    <row r="902" spans="1:33" ht="15.75" customHeight="1" x14ac:dyDescent="0.25">
      <c r="A902" s="1"/>
      <c r="B902" s="1"/>
      <c r="C902" s="2"/>
      <c r="D902" s="161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168"/>
      <c r="X902" s="168"/>
      <c r="Y902" s="168"/>
      <c r="Z902" s="168"/>
      <c r="AA902" s="220"/>
      <c r="AB902" s="1"/>
      <c r="AC902" s="1"/>
      <c r="AD902" s="1"/>
      <c r="AE902" s="1"/>
      <c r="AF902" s="1"/>
      <c r="AG902" s="1"/>
    </row>
    <row r="903" spans="1:33" ht="15.75" customHeight="1" x14ac:dyDescent="0.25">
      <c r="A903" s="1"/>
      <c r="B903" s="1"/>
      <c r="C903" s="2"/>
      <c r="D903" s="161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168"/>
      <c r="X903" s="168"/>
      <c r="Y903" s="168"/>
      <c r="Z903" s="168"/>
      <c r="AA903" s="220"/>
      <c r="AB903" s="1"/>
      <c r="AC903" s="1"/>
      <c r="AD903" s="1"/>
      <c r="AE903" s="1"/>
      <c r="AF903" s="1"/>
      <c r="AG903" s="1"/>
    </row>
    <row r="904" spans="1:33" ht="15.75" customHeight="1" x14ac:dyDescent="0.25">
      <c r="A904" s="1"/>
      <c r="B904" s="1"/>
      <c r="C904" s="2"/>
      <c r="D904" s="161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168"/>
      <c r="X904" s="168"/>
      <c r="Y904" s="168"/>
      <c r="Z904" s="168"/>
      <c r="AA904" s="220"/>
      <c r="AB904" s="1"/>
      <c r="AC904" s="1"/>
      <c r="AD904" s="1"/>
      <c r="AE904" s="1"/>
      <c r="AF904" s="1"/>
      <c r="AG904" s="1"/>
    </row>
    <row r="905" spans="1:33" ht="15.75" customHeight="1" x14ac:dyDescent="0.25">
      <c r="A905" s="1"/>
      <c r="B905" s="1"/>
      <c r="C905" s="2"/>
      <c r="D905" s="161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168"/>
      <c r="X905" s="168"/>
      <c r="Y905" s="168"/>
      <c r="Z905" s="168"/>
      <c r="AA905" s="220"/>
      <c r="AB905" s="1"/>
      <c r="AC905" s="1"/>
      <c r="AD905" s="1"/>
      <c r="AE905" s="1"/>
      <c r="AF905" s="1"/>
      <c r="AG905" s="1"/>
    </row>
    <row r="906" spans="1:33" ht="15.75" customHeight="1" x14ac:dyDescent="0.25">
      <c r="A906" s="1"/>
      <c r="B906" s="1"/>
      <c r="C906" s="2"/>
      <c r="D906" s="161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168"/>
      <c r="X906" s="168"/>
      <c r="Y906" s="168"/>
      <c r="Z906" s="168"/>
      <c r="AA906" s="220"/>
      <c r="AB906" s="1"/>
      <c r="AC906" s="1"/>
      <c r="AD906" s="1"/>
      <c r="AE906" s="1"/>
      <c r="AF906" s="1"/>
      <c r="AG906" s="1"/>
    </row>
    <row r="907" spans="1:33" ht="15.75" customHeight="1" x14ac:dyDescent="0.25">
      <c r="A907" s="1"/>
      <c r="B907" s="1"/>
      <c r="C907" s="2"/>
      <c r="D907" s="161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168"/>
      <c r="X907" s="168"/>
      <c r="Y907" s="168"/>
      <c r="Z907" s="168"/>
      <c r="AA907" s="220"/>
      <c r="AB907" s="1"/>
      <c r="AC907" s="1"/>
      <c r="AD907" s="1"/>
      <c r="AE907" s="1"/>
      <c r="AF907" s="1"/>
      <c r="AG907" s="1"/>
    </row>
    <row r="908" spans="1:33" ht="15.75" customHeight="1" x14ac:dyDescent="0.25">
      <c r="A908" s="1"/>
      <c r="B908" s="1"/>
      <c r="C908" s="2"/>
      <c r="D908" s="161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168"/>
      <c r="X908" s="168"/>
      <c r="Y908" s="168"/>
      <c r="Z908" s="168"/>
      <c r="AA908" s="220"/>
      <c r="AB908" s="1"/>
      <c r="AC908" s="1"/>
      <c r="AD908" s="1"/>
      <c r="AE908" s="1"/>
      <c r="AF908" s="1"/>
      <c r="AG908" s="1"/>
    </row>
    <row r="909" spans="1:33" ht="15.75" customHeight="1" x14ac:dyDescent="0.25">
      <c r="A909" s="1"/>
      <c r="B909" s="1"/>
      <c r="C909" s="2"/>
      <c r="D909" s="161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168"/>
      <c r="X909" s="168"/>
      <c r="Y909" s="168"/>
      <c r="Z909" s="168"/>
      <c r="AA909" s="220"/>
      <c r="AB909" s="1"/>
      <c r="AC909" s="1"/>
      <c r="AD909" s="1"/>
      <c r="AE909" s="1"/>
      <c r="AF909" s="1"/>
      <c r="AG909" s="1"/>
    </row>
    <row r="910" spans="1:33" ht="15.75" customHeight="1" x14ac:dyDescent="0.25">
      <c r="A910" s="1"/>
      <c r="B910" s="1"/>
      <c r="C910" s="2"/>
      <c r="D910" s="161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168"/>
      <c r="X910" s="168"/>
      <c r="Y910" s="168"/>
      <c r="Z910" s="168"/>
      <c r="AA910" s="220"/>
      <c r="AB910" s="1"/>
      <c r="AC910" s="1"/>
      <c r="AD910" s="1"/>
      <c r="AE910" s="1"/>
      <c r="AF910" s="1"/>
      <c r="AG910" s="1"/>
    </row>
    <row r="911" spans="1:33" ht="15.75" customHeight="1" x14ac:dyDescent="0.25">
      <c r="A911" s="1"/>
      <c r="B911" s="1"/>
      <c r="C911" s="2"/>
      <c r="D911" s="161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168"/>
      <c r="X911" s="168"/>
      <c r="Y911" s="168"/>
      <c r="Z911" s="168"/>
      <c r="AA911" s="220"/>
      <c r="AB911" s="1"/>
      <c r="AC911" s="1"/>
      <c r="AD911" s="1"/>
      <c r="AE911" s="1"/>
      <c r="AF911" s="1"/>
      <c r="AG911" s="1"/>
    </row>
    <row r="912" spans="1:33" ht="15.75" customHeight="1" x14ac:dyDescent="0.25">
      <c r="A912" s="1"/>
      <c r="B912" s="1"/>
      <c r="C912" s="2"/>
      <c r="D912" s="161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168"/>
      <c r="X912" s="168"/>
      <c r="Y912" s="168"/>
      <c r="Z912" s="168"/>
      <c r="AA912" s="220"/>
      <c r="AB912" s="1"/>
      <c r="AC912" s="1"/>
      <c r="AD912" s="1"/>
      <c r="AE912" s="1"/>
      <c r="AF912" s="1"/>
      <c r="AG912" s="1"/>
    </row>
    <row r="913" spans="1:33" ht="15.75" customHeight="1" x14ac:dyDescent="0.25">
      <c r="A913" s="1"/>
      <c r="B913" s="1"/>
      <c r="C913" s="2"/>
      <c r="D913" s="161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168"/>
      <c r="X913" s="168"/>
      <c r="Y913" s="168"/>
      <c r="Z913" s="168"/>
      <c r="AA913" s="220"/>
      <c r="AB913" s="1"/>
      <c r="AC913" s="1"/>
      <c r="AD913" s="1"/>
      <c r="AE913" s="1"/>
      <c r="AF913" s="1"/>
      <c r="AG913" s="1"/>
    </row>
    <row r="914" spans="1:33" ht="15.75" customHeight="1" x14ac:dyDescent="0.25">
      <c r="A914" s="1"/>
      <c r="B914" s="1"/>
      <c r="C914" s="2"/>
      <c r="D914" s="161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168"/>
      <c r="X914" s="168"/>
      <c r="Y914" s="168"/>
      <c r="Z914" s="168"/>
      <c r="AA914" s="220"/>
      <c r="AB914" s="1"/>
      <c r="AC914" s="1"/>
      <c r="AD914" s="1"/>
      <c r="AE914" s="1"/>
      <c r="AF914" s="1"/>
      <c r="AG914" s="1"/>
    </row>
    <row r="915" spans="1:33" ht="15.75" customHeight="1" x14ac:dyDescent="0.25">
      <c r="A915" s="1"/>
      <c r="B915" s="1"/>
      <c r="C915" s="2"/>
      <c r="D915" s="161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168"/>
      <c r="X915" s="168"/>
      <c r="Y915" s="168"/>
      <c r="Z915" s="168"/>
      <c r="AA915" s="220"/>
      <c r="AB915" s="1"/>
      <c r="AC915" s="1"/>
      <c r="AD915" s="1"/>
      <c r="AE915" s="1"/>
      <c r="AF915" s="1"/>
      <c r="AG915" s="1"/>
    </row>
    <row r="916" spans="1:33" ht="15.75" customHeight="1" x14ac:dyDescent="0.25">
      <c r="A916" s="1"/>
      <c r="B916" s="1"/>
      <c r="C916" s="2"/>
      <c r="D916" s="161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168"/>
      <c r="X916" s="168"/>
      <c r="Y916" s="168"/>
      <c r="Z916" s="168"/>
      <c r="AA916" s="220"/>
      <c r="AB916" s="1"/>
      <c r="AC916" s="1"/>
      <c r="AD916" s="1"/>
      <c r="AE916" s="1"/>
      <c r="AF916" s="1"/>
      <c r="AG916" s="1"/>
    </row>
    <row r="917" spans="1:33" ht="15.75" customHeight="1" x14ac:dyDescent="0.25">
      <c r="A917" s="1"/>
      <c r="B917" s="1"/>
      <c r="C917" s="2"/>
      <c r="D917" s="161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168"/>
      <c r="X917" s="168"/>
      <c r="Y917" s="168"/>
      <c r="Z917" s="168"/>
      <c r="AA917" s="220"/>
      <c r="AB917" s="1"/>
      <c r="AC917" s="1"/>
      <c r="AD917" s="1"/>
      <c r="AE917" s="1"/>
      <c r="AF917" s="1"/>
      <c r="AG917" s="1"/>
    </row>
    <row r="918" spans="1:33" ht="15.75" customHeight="1" x14ac:dyDescent="0.25">
      <c r="A918" s="1"/>
      <c r="B918" s="1"/>
      <c r="C918" s="2"/>
      <c r="D918" s="161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168"/>
      <c r="X918" s="168"/>
      <c r="Y918" s="168"/>
      <c r="Z918" s="168"/>
      <c r="AA918" s="220"/>
      <c r="AB918" s="1"/>
      <c r="AC918" s="1"/>
      <c r="AD918" s="1"/>
      <c r="AE918" s="1"/>
      <c r="AF918" s="1"/>
      <c r="AG918" s="1"/>
    </row>
    <row r="919" spans="1:33" ht="15.75" customHeight="1" x14ac:dyDescent="0.25">
      <c r="A919" s="1"/>
      <c r="B919" s="1"/>
      <c r="C919" s="2"/>
      <c r="D919" s="161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168"/>
      <c r="X919" s="168"/>
      <c r="Y919" s="168"/>
      <c r="Z919" s="168"/>
      <c r="AA919" s="220"/>
      <c r="AB919" s="1"/>
      <c r="AC919" s="1"/>
      <c r="AD919" s="1"/>
      <c r="AE919" s="1"/>
      <c r="AF919" s="1"/>
      <c r="AG919" s="1"/>
    </row>
    <row r="920" spans="1:33" ht="15.75" customHeight="1" x14ac:dyDescent="0.25">
      <c r="A920" s="1"/>
      <c r="B920" s="1"/>
      <c r="C920" s="2"/>
      <c r="D920" s="161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168"/>
      <c r="X920" s="168"/>
      <c r="Y920" s="168"/>
      <c r="Z920" s="168"/>
      <c r="AA920" s="220"/>
      <c r="AB920" s="1"/>
      <c r="AC920" s="1"/>
      <c r="AD920" s="1"/>
      <c r="AE920" s="1"/>
      <c r="AF920" s="1"/>
      <c r="AG920" s="1"/>
    </row>
    <row r="921" spans="1:33" ht="15.75" customHeight="1" x14ac:dyDescent="0.25">
      <c r="A921" s="1"/>
      <c r="B921" s="1"/>
      <c r="C921" s="2"/>
      <c r="D921" s="161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168"/>
      <c r="X921" s="168"/>
      <c r="Y921" s="168"/>
      <c r="Z921" s="168"/>
      <c r="AA921" s="220"/>
      <c r="AB921" s="1"/>
      <c r="AC921" s="1"/>
      <c r="AD921" s="1"/>
      <c r="AE921" s="1"/>
      <c r="AF921" s="1"/>
      <c r="AG921" s="1"/>
    </row>
    <row r="922" spans="1:33" ht="15.75" customHeight="1" x14ac:dyDescent="0.25">
      <c r="A922" s="1"/>
      <c r="B922" s="1"/>
      <c r="C922" s="2"/>
      <c r="D922" s="161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168"/>
      <c r="X922" s="168"/>
      <c r="Y922" s="168"/>
      <c r="Z922" s="168"/>
      <c r="AA922" s="220"/>
      <c r="AB922" s="1"/>
      <c r="AC922" s="1"/>
      <c r="AD922" s="1"/>
      <c r="AE922" s="1"/>
      <c r="AF922" s="1"/>
      <c r="AG922" s="1"/>
    </row>
    <row r="923" spans="1:33" ht="15.75" customHeight="1" x14ac:dyDescent="0.25">
      <c r="A923" s="1"/>
      <c r="B923" s="1"/>
      <c r="C923" s="2"/>
      <c r="D923" s="161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168"/>
      <c r="X923" s="168"/>
      <c r="Y923" s="168"/>
      <c r="Z923" s="168"/>
      <c r="AA923" s="220"/>
      <c r="AB923" s="1"/>
      <c r="AC923" s="1"/>
      <c r="AD923" s="1"/>
      <c r="AE923" s="1"/>
      <c r="AF923" s="1"/>
      <c r="AG923" s="1"/>
    </row>
    <row r="924" spans="1:33" ht="15.75" customHeight="1" x14ac:dyDescent="0.25">
      <c r="A924" s="1"/>
      <c r="B924" s="1"/>
      <c r="C924" s="2"/>
      <c r="D924" s="161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168"/>
      <c r="X924" s="168"/>
      <c r="Y924" s="168"/>
      <c r="Z924" s="168"/>
      <c r="AA924" s="220"/>
      <c r="AB924" s="1"/>
      <c r="AC924" s="1"/>
      <c r="AD924" s="1"/>
      <c r="AE924" s="1"/>
      <c r="AF924" s="1"/>
      <c r="AG924" s="1"/>
    </row>
    <row r="925" spans="1:33" ht="15.75" customHeight="1" x14ac:dyDescent="0.25">
      <c r="A925" s="1"/>
      <c r="B925" s="1"/>
      <c r="C925" s="2"/>
      <c r="D925" s="161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168"/>
      <c r="X925" s="168"/>
      <c r="Y925" s="168"/>
      <c r="Z925" s="168"/>
      <c r="AA925" s="220"/>
      <c r="AB925" s="1"/>
      <c r="AC925" s="1"/>
      <c r="AD925" s="1"/>
      <c r="AE925" s="1"/>
      <c r="AF925" s="1"/>
      <c r="AG925" s="1"/>
    </row>
    <row r="926" spans="1:33" ht="15.75" customHeight="1" x14ac:dyDescent="0.25">
      <c r="A926" s="1"/>
      <c r="B926" s="1"/>
      <c r="C926" s="2"/>
      <c r="D926" s="161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168"/>
      <c r="X926" s="168"/>
      <c r="Y926" s="168"/>
      <c r="Z926" s="168"/>
      <c r="AA926" s="220"/>
      <c r="AB926" s="1"/>
      <c r="AC926" s="1"/>
      <c r="AD926" s="1"/>
      <c r="AE926" s="1"/>
      <c r="AF926" s="1"/>
      <c r="AG926" s="1"/>
    </row>
    <row r="927" spans="1:33" ht="15.75" customHeight="1" x14ac:dyDescent="0.25">
      <c r="A927" s="1"/>
      <c r="B927" s="1"/>
      <c r="C927" s="2"/>
      <c r="D927" s="161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168"/>
      <c r="X927" s="168"/>
      <c r="Y927" s="168"/>
      <c r="Z927" s="168"/>
      <c r="AA927" s="220"/>
      <c r="AB927" s="1"/>
      <c r="AC927" s="1"/>
      <c r="AD927" s="1"/>
      <c r="AE927" s="1"/>
      <c r="AF927" s="1"/>
      <c r="AG927" s="1"/>
    </row>
    <row r="928" spans="1:33" ht="15.75" customHeight="1" x14ac:dyDescent="0.25">
      <c r="A928" s="1"/>
      <c r="B928" s="1"/>
      <c r="C928" s="2"/>
      <c r="D928" s="161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168"/>
      <c r="X928" s="168"/>
      <c r="Y928" s="168"/>
      <c r="Z928" s="168"/>
      <c r="AA928" s="220"/>
      <c r="AB928" s="1"/>
      <c r="AC928" s="1"/>
      <c r="AD928" s="1"/>
      <c r="AE928" s="1"/>
      <c r="AF928" s="1"/>
      <c r="AG928" s="1"/>
    </row>
    <row r="929" spans="1:33" ht="15.75" customHeight="1" x14ac:dyDescent="0.25">
      <c r="A929" s="1"/>
      <c r="B929" s="1"/>
      <c r="C929" s="2"/>
      <c r="D929" s="161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168"/>
      <c r="X929" s="168"/>
      <c r="Y929" s="168"/>
      <c r="Z929" s="168"/>
      <c r="AA929" s="220"/>
      <c r="AB929" s="1"/>
      <c r="AC929" s="1"/>
      <c r="AD929" s="1"/>
      <c r="AE929" s="1"/>
      <c r="AF929" s="1"/>
      <c r="AG929" s="1"/>
    </row>
    <row r="930" spans="1:33" ht="15.75" customHeight="1" x14ac:dyDescent="0.25">
      <c r="A930" s="1"/>
      <c r="B930" s="1"/>
      <c r="C930" s="2"/>
      <c r="D930" s="161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168"/>
      <c r="X930" s="168"/>
      <c r="Y930" s="168"/>
      <c r="Z930" s="168"/>
      <c r="AA930" s="220"/>
      <c r="AB930" s="1"/>
      <c r="AC930" s="1"/>
      <c r="AD930" s="1"/>
      <c r="AE930" s="1"/>
      <c r="AF930" s="1"/>
      <c r="AG930" s="1"/>
    </row>
    <row r="931" spans="1:33" ht="15.75" customHeight="1" x14ac:dyDescent="0.25">
      <c r="A931" s="1"/>
      <c r="B931" s="1"/>
      <c r="C931" s="2"/>
      <c r="D931" s="161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168"/>
      <c r="X931" s="168"/>
      <c r="Y931" s="168"/>
      <c r="Z931" s="168"/>
      <c r="AA931" s="220"/>
      <c r="AB931" s="1"/>
      <c r="AC931" s="1"/>
      <c r="AD931" s="1"/>
      <c r="AE931" s="1"/>
      <c r="AF931" s="1"/>
      <c r="AG931" s="1"/>
    </row>
    <row r="932" spans="1:33" ht="15.75" customHeight="1" x14ac:dyDescent="0.25">
      <c r="A932" s="1"/>
      <c r="B932" s="1"/>
      <c r="C932" s="2"/>
      <c r="D932" s="161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168"/>
      <c r="X932" s="168"/>
      <c r="Y932" s="168"/>
      <c r="Z932" s="168"/>
      <c r="AA932" s="220"/>
      <c r="AB932" s="1"/>
      <c r="AC932" s="1"/>
      <c r="AD932" s="1"/>
      <c r="AE932" s="1"/>
      <c r="AF932" s="1"/>
      <c r="AG932" s="1"/>
    </row>
    <row r="933" spans="1:33" ht="15.75" customHeight="1" x14ac:dyDescent="0.25">
      <c r="A933" s="1"/>
      <c r="B933" s="1"/>
      <c r="C933" s="2"/>
      <c r="D933" s="161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168"/>
      <c r="X933" s="168"/>
      <c r="Y933" s="168"/>
      <c r="Z933" s="168"/>
      <c r="AA933" s="220"/>
      <c r="AB933" s="1"/>
      <c r="AC933" s="1"/>
      <c r="AD933" s="1"/>
      <c r="AE933" s="1"/>
      <c r="AF933" s="1"/>
      <c r="AG933" s="1"/>
    </row>
    <row r="934" spans="1:33" ht="15.75" customHeight="1" x14ac:dyDescent="0.25">
      <c r="A934" s="1"/>
      <c r="B934" s="1"/>
      <c r="C934" s="2"/>
      <c r="D934" s="161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168"/>
      <c r="X934" s="168"/>
      <c r="Y934" s="168"/>
      <c r="Z934" s="168"/>
      <c r="AA934" s="220"/>
      <c r="AB934" s="1"/>
      <c r="AC934" s="1"/>
      <c r="AD934" s="1"/>
      <c r="AE934" s="1"/>
      <c r="AF934" s="1"/>
      <c r="AG934" s="1"/>
    </row>
    <row r="935" spans="1:33" ht="15.75" customHeight="1" x14ac:dyDescent="0.25">
      <c r="A935" s="1"/>
      <c r="B935" s="1"/>
      <c r="C935" s="2"/>
      <c r="D935" s="161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168"/>
      <c r="X935" s="168"/>
      <c r="Y935" s="168"/>
      <c r="Z935" s="168"/>
      <c r="AA935" s="220"/>
      <c r="AB935" s="1"/>
      <c r="AC935" s="1"/>
      <c r="AD935" s="1"/>
      <c r="AE935" s="1"/>
      <c r="AF935" s="1"/>
      <c r="AG935" s="1"/>
    </row>
    <row r="936" spans="1:33" ht="15.75" customHeight="1" x14ac:dyDescent="0.25">
      <c r="A936" s="1"/>
      <c r="B936" s="1"/>
      <c r="C936" s="2"/>
      <c r="D936" s="161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168"/>
      <c r="X936" s="168"/>
      <c r="Y936" s="168"/>
      <c r="Z936" s="168"/>
      <c r="AA936" s="220"/>
      <c r="AB936" s="1"/>
      <c r="AC936" s="1"/>
      <c r="AD936" s="1"/>
      <c r="AE936" s="1"/>
      <c r="AF936" s="1"/>
      <c r="AG936" s="1"/>
    </row>
    <row r="937" spans="1:33" ht="15.75" customHeight="1" x14ac:dyDescent="0.25">
      <c r="A937" s="1"/>
      <c r="B937" s="1"/>
      <c r="C937" s="2"/>
      <c r="D937" s="161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168"/>
      <c r="X937" s="168"/>
      <c r="Y937" s="168"/>
      <c r="Z937" s="168"/>
      <c r="AA937" s="220"/>
      <c r="AB937" s="1"/>
      <c r="AC937" s="1"/>
      <c r="AD937" s="1"/>
      <c r="AE937" s="1"/>
      <c r="AF937" s="1"/>
      <c r="AG937" s="1"/>
    </row>
    <row r="938" spans="1:33" ht="15.75" customHeight="1" x14ac:dyDescent="0.25">
      <c r="A938" s="1"/>
      <c r="B938" s="1"/>
      <c r="C938" s="2"/>
      <c r="D938" s="161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168"/>
      <c r="X938" s="168"/>
      <c r="Y938" s="168"/>
      <c r="Z938" s="168"/>
      <c r="AA938" s="220"/>
      <c r="AB938" s="1"/>
      <c r="AC938" s="1"/>
      <c r="AD938" s="1"/>
      <c r="AE938" s="1"/>
      <c r="AF938" s="1"/>
      <c r="AG938" s="1"/>
    </row>
    <row r="939" spans="1:33" ht="15.75" customHeight="1" x14ac:dyDescent="0.25">
      <c r="A939" s="1"/>
      <c r="B939" s="1"/>
      <c r="C939" s="2"/>
      <c r="D939" s="161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168"/>
      <c r="X939" s="168"/>
      <c r="Y939" s="168"/>
      <c r="Z939" s="168"/>
      <c r="AA939" s="220"/>
      <c r="AB939" s="1"/>
      <c r="AC939" s="1"/>
      <c r="AD939" s="1"/>
      <c r="AE939" s="1"/>
      <c r="AF939" s="1"/>
      <c r="AG939" s="1"/>
    </row>
    <row r="940" spans="1:33" ht="15.75" customHeight="1" x14ac:dyDescent="0.25">
      <c r="A940" s="1"/>
      <c r="B940" s="1"/>
      <c r="C940" s="2"/>
      <c r="D940" s="161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168"/>
      <c r="X940" s="168"/>
      <c r="Y940" s="168"/>
      <c r="Z940" s="168"/>
      <c r="AA940" s="220"/>
      <c r="AB940" s="1"/>
      <c r="AC940" s="1"/>
      <c r="AD940" s="1"/>
      <c r="AE940" s="1"/>
      <c r="AF940" s="1"/>
      <c r="AG940" s="1"/>
    </row>
    <row r="941" spans="1:33" ht="15.75" customHeight="1" x14ac:dyDescent="0.25">
      <c r="A941" s="1"/>
      <c r="B941" s="1"/>
      <c r="C941" s="2"/>
      <c r="D941" s="161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168"/>
      <c r="X941" s="168"/>
      <c r="Y941" s="168"/>
      <c r="Z941" s="168"/>
      <c r="AA941" s="220"/>
      <c r="AB941" s="1"/>
      <c r="AC941" s="1"/>
      <c r="AD941" s="1"/>
      <c r="AE941" s="1"/>
      <c r="AF941" s="1"/>
      <c r="AG941" s="1"/>
    </row>
    <row r="942" spans="1:33" ht="15.75" customHeight="1" x14ac:dyDescent="0.25">
      <c r="A942" s="1"/>
      <c r="B942" s="1"/>
      <c r="C942" s="2"/>
      <c r="D942" s="161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168"/>
      <c r="X942" s="168"/>
      <c r="Y942" s="168"/>
      <c r="Z942" s="168"/>
      <c r="AA942" s="220"/>
      <c r="AB942" s="1"/>
      <c r="AC942" s="1"/>
      <c r="AD942" s="1"/>
      <c r="AE942" s="1"/>
      <c r="AF942" s="1"/>
      <c r="AG942" s="1"/>
    </row>
    <row r="943" spans="1:33" ht="15.75" customHeight="1" x14ac:dyDescent="0.25">
      <c r="A943" s="1"/>
      <c r="B943" s="1"/>
      <c r="C943" s="2"/>
      <c r="D943" s="161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168"/>
      <c r="X943" s="168"/>
      <c r="Y943" s="168"/>
      <c r="Z943" s="168"/>
      <c r="AA943" s="220"/>
      <c r="AB943" s="1"/>
      <c r="AC943" s="1"/>
      <c r="AD943" s="1"/>
      <c r="AE943" s="1"/>
      <c r="AF943" s="1"/>
      <c r="AG943" s="1"/>
    </row>
    <row r="944" spans="1:33" ht="15.75" customHeight="1" x14ac:dyDescent="0.25">
      <c r="A944" s="1"/>
      <c r="B944" s="1"/>
      <c r="C944" s="2"/>
      <c r="D944" s="161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168"/>
      <c r="X944" s="168"/>
      <c r="Y944" s="168"/>
      <c r="Z944" s="168"/>
      <c r="AA944" s="220"/>
      <c r="AB944" s="1"/>
      <c r="AC944" s="1"/>
      <c r="AD944" s="1"/>
      <c r="AE944" s="1"/>
      <c r="AF944" s="1"/>
      <c r="AG944" s="1"/>
    </row>
    <row r="945" spans="1:33" ht="15.75" customHeight="1" x14ac:dyDescent="0.25">
      <c r="A945" s="1"/>
      <c r="B945" s="1"/>
      <c r="C945" s="2"/>
      <c r="D945" s="161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168"/>
      <c r="X945" s="168"/>
      <c r="Y945" s="168"/>
      <c r="Z945" s="168"/>
      <c r="AA945" s="220"/>
      <c r="AB945" s="1"/>
      <c r="AC945" s="1"/>
      <c r="AD945" s="1"/>
      <c r="AE945" s="1"/>
      <c r="AF945" s="1"/>
      <c r="AG945" s="1"/>
    </row>
    <row r="946" spans="1:33" ht="15.75" customHeight="1" x14ac:dyDescent="0.25">
      <c r="A946" s="1"/>
      <c r="B946" s="1"/>
      <c r="C946" s="2"/>
      <c r="D946" s="161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168"/>
      <c r="X946" s="168"/>
      <c r="Y946" s="168"/>
      <c r="Z946" s="168"/>
      <c r="AA946" s="220"/>
      <c r="AB946" s="1"/>
      <c r="AC946" s="1"/>
      <c r="AD946" s="1"/>
      <c r="AE946" s="1"/>
      <c r="AF946" s="1"/>
      <c r="AG946" s="1"/>
    </row>
    <row r="947" spans="1:33" ht="15.75" customHeight="1" x14ac:dyDescent="0.25">
      <c r="A947" s="1"/>
      <c r="B947" s="1"/>
      <c r="C947" s="2"/>
      <c r="D947" s="161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168"/>
      <c r="X947" s="168"/>
      <c r="Y947" s="168"/>
      <c r="Z947" s="168"/>
      <c r="AA947" s="220"/>
      <c r="AB947" s="1"/>
      <c r="AC947" s="1"/>
      <c r="AD947" s="1"/>
      <c r="AE947" s="1"/>
      <c r="AF947" s="1"/>
      <c r="AG947" s="1"/>
    </row>
    <row r="948" spans="1:33" ht="15.75" customHeight="1" x14ac:dyDescent="0.25">
      <c r="A948" s="1"/>
      <c r="B948" s="1"/>
      <c r="C948" s="2"/>
      <c r="D948" s="161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168"/>
      <c r="X948" s="168"/>
      <c r="Y948" s="168"/>
      <c r="Z948" s="168"/>
      <c r="AA948" s="220"/>
      <c r="AB948" s="1"/>
      <c r="AC948" s="1"/>
      <c r="AD948" s="1"/>
      <c r="AE948" s="1"/>
      <c r="AF948" s="1"/>
      <c r="AG948" s="1"/>
    </row>
    <row r="949" spans="1:33" ht="15.75" customHeight="1" x14ac:dyDescent="0.25">
      <c r="A949" s="1"/>
      <c r="B949" s="1"/>
      <c r="C949" s="2"/>
      <c r="D949" s="161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168"/>
      <c r="X949" s="168"/>
      <c r="Y949" s="168"/>
      <c r="Z949" s="168"/>
      <c r="AA949" s="220"/>
      <c r="AB949" s="1"/>
      <c r="AC949" s="1"/>
      <c r="AD949" s="1"/>
      <c r="AE949" s="1"/>
      <c r="AF949" s="1"/>
      <c r="AG949" s="1"/>
    </row>
    <row r="950" spans="1:33" ht="15.75" customHeight="1" x14ac:dyDescent="0.25">
      <c r="A950" s="1"/>
      <c r="B950" s="1"/>
      <c r="C950" s="2"/>
      <c r="D950" s="161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168"/>
      <c r="X950" s="168"/>
      <c r="Y950" s="168"/>
      <c r="Z950" s="168"/>
      <c r="AA950" s="220"/>
      <c r="AB950" s="1"/>
      <c r="AC950" s="1"/>
      <c r="AD950" s="1"/>
      <c r="AE950" s="1"/>
      <c r="AF950" s="1"/>
      <c r="AG950" s="1"/>
    </row>
    <row r="951" spans="1:33" ht="15.75" customHeight="1" x14ac:dyDescent="0.25">
      <c r="A951" s="1"/>
      <c r="B951" s="1"/>
      <c r="C951" s="2"/>
      <c r="D951" s="161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168"/>
      <c r="X951" s="168"/>
      <c r="Y951" s="168"/>
      <c r="Z951" s="168"/>
      <c r="AA951" s="220"/>
      <c r="AB951" s="1"/>
      <c r="AC951" s="1"/>
      <c r="AD951" s="1"/>
      <c r="AE951" s="1"/>
      <c r="AF951" s="1"/>
      <c r="AG951" s="1"/>
    </row>
    <row r="952" spans="1:33" ht="15.75" customHeight="1" x14ac:dyDescent="0.25">
      <c r="A952" s="1"/>
      <c r="B952" s="1"/>
      <c r="C952" s="2"/>
      <c r="D952" s="161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168"/>
      <c r="X952" s="168"/>
      <c r="Y952" s="168"/>
      <c r="Z952" s="168"/>
      <c r="AA952" s="220"/>
      <c r="AB952" s="1"/>
      <c r="AC952" s="1"/>
      <c r="AD952" s="1"/>
      <c r="AE952" s="1"/>
      <c r="AF952" s="1"/>
      <c r="AG952" s="1"/>
    </row>
    <row r="953" spans="1:33" ht="15.75" customHeight="1" x14ac:dyDescent="0.25">
      <c r="A953" s="1"/>
      <c r="B953" s="1"/>
      <c r="C953" s="2"/>
      <c r="D953" s="161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168"/>
      <c r="X953" s="168"/>
      <c r="Y953" s="168"/>
      <c r="Z953" s="168"/>
      <c r="AA953" s="220"/>
      <c r="AB953" s="1"/>
      <c r="AC953" s="1"/>
      <c r="AD953" s="1"/>
      <c r="AE953" s="1"/>
      <c r="AF953" s="1"/>
      <c r="AG953" s="1"/>
    </row>
    <row r="954" spans="1:33" ht="15.75" customHeight="1" x14ac:dyDescent="0.25">
      <c r="A954" s="1"/>
      <c r="B954" s="1"/>
      <c r="C954" s="2"/>
      <c r="D954" s="161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168"/>
      <c r="X954" s="168"/>
      <c r="Y954" s="168"/>
      <c r="Z954" s="168"/>
      <c r="AA954" s="220"/>
      <c r="AB954" s="1"/>
      <c r="AC954" s="1"/>
      <c r="AD954" s="1"/>
      <c r="AE954" s="1"/>
      <c r="AF954" s="1"/>
      <c r="AG954" s="1"/>
    </row>
    <row r="955" spans="1:33" ht="15.75" customHeight="1" x14ac:dyDescent="0.25">
      <c r="A955" s="1"/>
      <c r="B955" s="1"/>
      <c r="C955" s="2"/>
      <c r="D955" s="161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168"/>
      <c r="X955" s="168"/>
      <c r="Y955" s="168"/>
      <c r="Z955" s="168"/>
      <c r="AA955" s="220"/>
      <c r="AB955" s="1"/>
      <c r="AC955" s="1"/>
      <c r="AD955" s="1"/>
      <c r="AE955" s="1"/>
      <c r="AF955" s="1"/>
      <c r="AG955" s="1"/>
    </row>
    <row r="956" spans="1:33" ht="15.75" customHeight="1" x14ac:dyDescent="0.25">
      <c r="A956" s="1"/>
      <c r="B956" s="1"/>
      <c r="C956" s="2"/>
      <c r="D956" s="161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168"/>
      <c r="X956" s="168"/>
      <c r="Y956" s="168"/>
      <c r="Z956" s="168"/>
      <c r="AA956" s="220"/>
      <c r="AB956" s="1"/>
      <c r="AC956" s="1"/>
      <c r="AD956" s="1"/>
      <c r="AE956" s="1"/>
      <c r="AF956" s="1"/>
      <c r="AG956" s="1"/>
    </row>
    <row r="957" spans="1:33" ht="15.75" customHeight="1" x14ac:dyDescent="0.25">
      <c r="A957" s="1"/>
      <c r="B957" s="1"/>
      <c r="C957" s="2"/>
      <c r="D957" s="161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168"/>
      <c r="X957" s="168"/>
      <c r="Y957" s="168"/>
      <c r="Z957" s="168"/>
      <c r="AA957" s="220"/>
      <c r="AB957" s="1"/>
      <c r="AC957" s="1"/>
      <c r="AD957" s="1"/>
      <c r="AE957" s="1"/>
      <c r="AF957" s="1"/>
      <c r="AG957" s="1"/>
    </row>
    <row r="958" spans="1:33" ht="15.75" customHeight="1" x14ac:dyDescent="0.25">
      <c r="A958" s="1"/>
      <c r="B958" s="1"/>
      <c r="C958" s="2"/>
      <c r="D958" s="161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168"/>
      <c r="X958" s="168"/>
      <c r="Y958" s="168"/>
      <c r="Z958" s="168"/>
      <c r="AA958" s="220"/>
      <c r="AB958" s="1"/>
      <c r="AC958" s="1"/>
      <c r="AD958" s="1"/>
      <c r="AE958" s="1"/>
      <c r="AF958" s="1"/>
      <c r="AG958" s="1"/>
    </row>
    <row r="959" spans="1:33" ht="15.75" customHeight="1" x14ac:dyDescent="0.25">
      <c r="A959" s="1"/>
      <c r="B959" s="1"/>
      <c r="C959" s="2"/>
      <c r="D959" s="161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168"/>
      <c r="X959" s="168"/>
      <c r="Y959" s="168"/>
      <c r="Z959" s="168"/>
      <c r="AA959" s="220"/>
      <c r="AB959" s="1"/>
      <c r="AC959" s="1"/>
      <c r="AD959" s="1"/>
      <c r="AE959" s="1"/>
      <c r="AF959" s="1"/>
      <c r="AG959" s="1"/>
    </row>
    <row r="960" spans="1:33" ht="15.75" customHeight="1" x14ac:dyDescent="0.25">
      <c r="A960" s="1"/>
      <c r="B960" s="1"/>
      <c r="C960" s="2"/>
      <c r="D960" s="161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168"/>
      <c r="X960" s="168"/>
      <c r="Y960" s="168"/>
      <c r="Z960" s="168"/>
      <c r="AA960" s="220"/>
      <c r="AB960" s="1"/>
      <c r="AC960" s="1"/>
      <c r="AD960" s="1"/>
      <c r="AE960" s="1"/>
      <c r="AF960" s="1"/>
      <c r="AG960" s="1"/>
    </row>
    <row r="961" spans="1:33" ht="15.75" customHeight="1" x14ac:dyDescent="0.25">
      <c r="A961" s="1"/>
      <c r="B961" s="1"/>
      <c r="C961" s="2"/>
      <c r="D961" s="161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168"/>
      <c r="X961" s="168"/>
      <c r="Y961" s="168"/>
      <c r="Z961" s="168"/>
      <c r="AA961" s="220"/>
      <c r="AB961" s="1"/>
      <c r="AC961" s="1"/>
      <c r="AD961" s="1"/>
      <c r="AE961" s="1"/>
      <c r="AF961" s="1"/>
      <c r="AG961" s="1"/>
    </row>
    <row r="962" spans="1:33" ht="15.75" customHeight="1" x14ac:dyDescent="0.25">
      <c r="A962" s="1"/>
      <c r="B962" s="1"/>
      <c r="C962" s="2"/>
      <c r="D962" s="161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168"/>
      <c r="X962" s="168"/>
      <c r="Y962" s="168"/>
      <c r="Z962" s="168"/>
      <c r="AA962" s="220"/>
      <c r="AB962" s="1"/>
      <c r="AC962" s="1"/>
      <c r="AD962" s="1"/>
      <c r="AE962" s="1"/>
      <c r="AF962" s="1"/>
      <c r="AG962" s="1"/>
    </row>
    <row r="963" spans="1:33" ht="15.75" customHeight="1" x14ac:dyDescent="0.25">
      <c r="A963" s="1"/>
      <c r="B963" s="1"/>
      <c r="C963" s="2"/>
      <c r="D963" s="161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168"/>
      <c r="X963" s="168"/>
      <c r="Y963" s="168"/>
      <c r="Z963" s="168"/>
      <c r="AA963" s="220"/>
      <c r="AB963" s="1"/>
      <c r="AC963" s="1"/>
      <c r="AD963" s="1"/>
      <c r="AE963" s="1"/>
      <c r="AF963" s="1"/>
      <c r="AG963" s="1"/>
    </row>
    <row r="964" spans="1:33" ht="15.75" customHeight="1" x14ac:dyDescent="0.25">
      <c r="A964" s="1"/>
      <c r="B964" s="1"/>
      <c r="C964" s="2"/>
      <c r="D964" s="161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168"/>
      <c r="X964" s="168"/>
      <c r="Y964" s="168"/>
      <c r="Z964" s="168"/>
      <c r="AA964" s="220"/>
      <c r="AB964" s="1"/>
      <c r="AC964" s="1"/>
      <c r="AD964" s="1"/>
      <c r="AE964" s="1"/>
      <c r="AF964" s="1"/>
      <c r="AG964" s="1"/>
    </row>
    <row r="965" spans="1:33" ht="15.75" customHeight="1" x14ac:dyDescent="0.25">
      <c r="A965" s="1"/>
      <c r="B965" s="1"/>
      <c r="C965" s="2"/>
      <c r="D965" s="161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168"/>
      <c r="X965" s="168"/>
      <c r="Y965" s="168"/>
      <c r="Z965" s="168"/>
      <c r="AA965" s="220"/>
      <c r="AB965" s="1"/>
      <c r="AC965" s="1"/>
      <c r="AD965" s="1"/>
      <c r="AE965" s="1"/>
      <c r="AF965" s="1"/>
      <c r="AG965" s="1"/>
    </row>
    <row r="966" spans="1:33" ht="15.75" customHeight="1" x14ac:dyDescent="0.25">
      <c r="A966" s="1"/>
      <c r="B966" s="1"/>
      <c r="C966" s="2"/>
      <c r="D966" s="161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168"/>
      <c r="X966" s="168"/>
      <c r="Y966" s="168"/>
      <c r="Z966" s="168"/>
      <c r="AA966" s="220"/>
      <c r="AB966" s="1"/>
      <c r="AC966" s="1"/>
      <c r="AD966" s="1"/>
      <c r="AE966" s="1"/>
      <c r="AF966" s="1"/>
      <c r="AG966" s="1"/>
    </row>
    <row r="967" spans="1:33" ht="15.75" customHeight="1" x14ac:dyDescent="0.25">
      <c r="A967" s="1"/>
      <c r="B967" s="1"/>
      <c r="C967" s="2"/>
      <c r="D967" s="161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168"/>
      <c r="X967" s="168"/>
      <c r="Y967" s="168"/>
      <c r="Z967" s="168"/>
      <c r="AA967" s="220"/>
      <c r="AB967" s="1"/>
      <c r="AC967" s="1"/>
      <c r="AD967" s="1"/>
      <c r="AE967" s="1"/>
      <c r="AF967" s="1"/>
      <c r="AG967" s="1"/>
    </row>
    <row r="968" spans="1:33" ht="15.75" customHeight="1" x14ac:dyDescent="0.25">
      <c r="A968" s="1"/>
      <c r="B968" s="1"/>
      <c r="C968" s="2"/>
      <c r="D968" s="161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168"/>
      <c r="X968" s="168"/>
      <c r="Y968" s="168"/>
      <c r="Z968" s="168"/>
      <c r="AA968" s="220"/>
      <c r="AB968" s="1"/>
      <c r="AC968" s="1"/>
      <c r="AD968" s="1"/>
      <c r="AE968" s="1"/>
      <c r="AF968" s="1"/>
      <c r="AG968" s="1"/>
    </row>
    <row r="969" spans="1:33" ht="15.75" customHeight="1" x14ac:dyDescent="0.25">
      <c r="A969" s="1"/>
      <c r="B969" s="1"/>
      <c r="C969" s="2"/>
      <c r="D969" s="161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168"/>
      <c r="X969" s="168"/>
      <c r="Y969" s="168"/>
      <c r="Z969" s="168"/>
      <c r="AA969" s="220"/>
      <c r="AB969" s="1"/>
      <c r="AC969" s="1"/>
      <c r="AD969" s="1"/>
      <c r="AE969" s="1"/>
      <c r="AF969" s="1"/>
      <c r="AG969" s="1"/>
    </row>
    <row r="970" spans="1:33" ht="15.75" customHeight="1" x14ac:dyDescent="0.25">
      <c r="A970" s="1"/>
      <c r="B970" s="1"/>
      <c r="C970" s="2"/>
      <c r="D970" s="161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168"/>
      <c r="X970" s="168"/>
      <c r="Y970" s="168"/>
      <c r="Z970" s="168"/>
      <c r="AA970" s="220"/>
      <c r="AB970" s="1"/>
      <c r="AC970" s="1"/>
      <c r="AD970" s="1"/>
      <c r="AE970" s="1"/>
      <c r="AF970" s="1"/>
      <c r="AG970" s="1"/>
    </row>
    <row r="971" spans="1:33" ht="15.75" customHeight="1" x14ac:dyDescent="0.25">
      <c r="A971" s="1"/>
      <c r="B971" s="1"/>
      <c r="C971" s="2"/>
      <c r="D971" s="161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168"/>
      <c r="X971" s="168"/>
      <c r="Y971" s="168"/>
      <c r="Z971" s="168"/>
      <c r="AA971" s="220"/>
      <c r="AB971" s="1"/>
      <c r="AC971" s="1"/>
      <c r="AD971" s="1"/>
      <c r="AE971" s="1"/>
      <c r="AF971" s="1"/>
      <c r="AG971" s="1"/>
    </row>
    <row r="972" spans="1:33" ht="15.75" customHeight="1" x14ac:dyDescent="0.25">
      <c r="A972" s="1"/>
      <c r="B972" s="1"/>
      <c r="C972" s="2"/>
      <c r="D972" s="161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168"/>
      <c r="X972" s="168"/>
      <c r="Y972" s="168"/>
      <c r="Z972" s="168"/>
      <c r="AA972" s="220"/>
      <c r="AB972" s="1"/>
      <c r="AC972" s="1"/>
      <c r="AD972" s="1"/>
      <c r="AE972" s="1"/>
      <c r="AF972" s="1"/>
      <c r="AG972" s="1"/>
    </row>
    <row r="973" spans="1:33" ht="15.75" customHeight="1" x14ac:dyDescent="0.25">
      <c r="A973" s="1"/>
      <c r="B973" s="1"/>
      <c r="C973" s="2"/>
      <c r="D973" s="161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168"/>
      <c r="X973" s="168"/>
      <c r="Y973" s="168"/>
      <c r="Z973" s="168"/>
      <c r="AA973" s="220"/>
      <c r="AB973" s="1"/>
      <c r="AC973" s="1"/>
      <c r="AD973" s="1"/>
      <c r="AE973" s="1"/>
      <c r="AF973" s="1"/>
      <c r="AG973" s="1"/>
    </row>
    <row r="974" spans="1:33" ht="15.75" customHeight="1" x14ac:dyDescent="0.25">
      <c r="A974" s="1"/>
      <c r="B974" s="1"/>
      <c r="C974" s="2"/>
      <c r="D974" s="161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168"/>
      <c r="X974" s="168"/>
      <c r="Y974" s="168"/>
      <c r="Z974" s="168"/>
      <c r="AA974" s="220"/>
      <c r="AB974" s="1"/>
      <c r="AC974" s="1"/>
      <c r="AD974" s="1"/>
      <c r="AE974" s="1"/>
      <c r="AF974" s="1"/>
      <c r="AG974" s="1"/>
    </row>
    <row r="975" spans="1:33" ht="15.75" customHeight="1" x14ac:dyDescent="0.25">
      <c r="A975" s="1"/>
      <c r="B975" s="1"/>
      <c r="C975" s="2"/>
      <c r="D975" s="161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168"/>
      <c r="X975" s="168"/>
      <c r="Y975" s="168"/>
      <c r="Z975" s="168"/>
      <c r="AA975" s="220"/>
      <c r="AB975" s="1"/>
      <c r="AC975" s="1"/>
      <c r="AD975" s="1"/>
      <c r="AE975" s="1"/>
      <c r="AF975" s="1"/>
      <c r="AG975" s="1"/>
    </row>
    <row r="976" spans="1:33" ht="15.75" customHeight="1" x14ac:dyDescent="0.25">
      <c r="A976" s="1"/>
      <c r="B976" s="1"/>
      <c r="C976" s="2"/>
      <c r="D976" s="161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168"/>
      <c r="X976" s="168"/>
      <c r="Y976" s="168"/>
      <c r="Z976" s="168"/>
      <c r="AA976" s="220"/>
      <c r="AB976" s="1"/>
      <c r="AC976" s="1"/>
      <c r="AD976" s="1"/>
      <c r="AE976" s="1"/>
      <c r="AF976" s="1"/>
      <c r="AG976" s="1"/>
    </row>
    <row r="977" spans="1:33" ht="15.75" customHeight="1" x14ac:dyDescent="0.25">
      <c r="A977" s="1"/>
      <c r="B977" s="1"/>
      <c r="C977" s="2"/>
      <c r="D977" s="161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168"/>
      <c r="X977" s="168"/>
      <c r="Y977" s="168"/>
      <c r="Z977" s="168"/>
      <c r="AA977" s="220"/>
      <c r="AB977" s="1"/>
      <c r="AC977" s="1"/>
      <c r="AD977" s="1"/>
      <c r="AE977" s="1"/>
      <c r="AF977" s="1"/>
      <c r="AG977" s="1"/>
    </row>
    <row r="978" spans="1:33" ht="15.75" customHeight="1" x14ac:dyDescent="0.25">
      <c r="A978" s="1"/>
      <c r="B978" s="1"/>
      <c r="C978" s="2"/>
      <c r="D978" s="161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168"/>
      <c r="X978" s="168"/>
      <c r="Y978" s="168"/>
      <c r="Z978" s="168"/>
      <c r="AA978" s="220"/>
      <c r="AB978" s="1"/>
      <c r="AC978" s="1"/>
      <c r="AD978" s="1"/>
      <c r="AE978" s="1"/>
      <c r="AF978" s="1"/>
      <c r="AG978" s="1"/>
    </row>
    <row r="979" spans="1:33" ht="15.75" customHeight="1" x14ac:dyDescent="0.25">
      <c r="A979" s="1"/>
      <c r="B979" s="1"/>
      <c r="C979" s="2"/>
      <c r="D979" s="161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168"/>
      <c r="X979" s="168"/>
      <c r="Y979" s="168"/>
      <c r="Z979" s="168"/>
      <c r="AA979" s="220"/>
      <c r="AB979" s="1"/>
      <c r="AC979" s="1"/>
      <c r="AD979" s="1"/>
      <c r="AE979" s="1"/>
      <c r="AF979" s="1"/>
      <c r="AG979" s="1"/>
    </row>
    <row r="980" spans="1:33" ht="15.75" customHeight="1" x14ac:dyDescent="0.25">
      <c r="A980" s="1"/>
      <c r="B980" s="1"/>
      <c r="C980" s="2"/>
      <c r="D980" s="161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168"/>
      <c r="X980" s="168"/>
      <c r="Y980" s="168"/>
      <c r="Z980" s="168"/>
      <c r="AA980" s="220"/>
      <c r="AB980" s="1"/>
      <c r="AC980" s="1"/>
      <c r="AD980" s="1"/>
      <c r="AE980" s="1"/>
      <c r="AF980" s="1"/>
      <c r="AG980" s="1"/>
    </row>
    <row r="981" spans="1:33" ht="15.75" customHeight="1" x14ac:dyDescent="0.25">
      <c r="A981" s="1"/>
      <c r="B981" s="1"/>
      <c r="C981" s="2"/>
      <c r="D981" s="161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168"/>
      <c r="X981" s="168"/>
      <c r="Y981" s="168"/>
      <c r="Z981" s="168"/>
      <c r="AA981" s="220"/>
      <c r="AB981" s="1"/>
      <c r="AC981" s="1"/>
      <c r="AD981" s="1"/>
      <c r="AE981" s="1"/>
      <c r="AF981" s="1"/>
      <c r="AG981" s="1"/>
    </row>
    <row r="982" spans="1:33" ht="15.75" customHeight="1" x14ac:dyDescent="0.25">
      <c r="A982" s="1"/>
      <c r="B982" s="1"/>
      <c r="C982" s="2"/>
      <c r="D982" s="161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168"/>
      <c r="X982" s="168"/>
      <c r="Y982" s="168"/>
      <c r="Z982" s="168"/>
      <c r="AA982" s="220"/>
      <c r="AB982" s="1"/>
      <c r="AC982" s="1"/>
      <c r="AD982" s="1"/>
      <c r="AE982" s="1"/>
      <c r="AF982" s="1"/>
      <c r="AG982" s="1"/>
    </row>
    <row r="983" spans="1:33" ht="15.75" customHeight="1" x14ac:dyDescent="0.25">
      <c r="A983" s="1"/>
      <c r="B983" s="1"/>
      <c r="C983" s="2"/>
      <c r="D983" s="161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168"/>
      <c r="X983" s="168"/>
      <c r="Y983" s="168"/>
      <c r="Z983" s="168"/>
      <c r="AA983" s="220"/>
      <c r="AB983" s="1"/>
      <c r="AC983" s="1"/>
      <c r="AD983" s="1"/>
      <c r="AE983" s="1"/>
      <c r="AF983" s="1"/>
      <c r="AG983" s="1"/>
    </row>
    <row r="984" spans="1:33" ht="15.75" customHeight="1" x14ac:dyDescent="0.25">
      <c r="A984" s="1"/>
      <c r="B984" s="1"/>
      <c r="C984" s="2"/>
      <c r="D984" s="161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168"/>
      <c r="X984" s="168"/>
      <c r="Y984" s="168"/>
      <c r="Z984" s="168"/>
      <c r="AA984" s="220"/>
      <c r="AB984" s="1"/>
      <c r="AC984" s="1"/>
      <c r="AD984" s="1"/>
      <c r="AE984" s="1"/>
      <c r="AF984" s="1"/>
      <c r="AG984" s="1"/>
    </row>
    <row r="985" spans="1:33" ht="15.75" customHeight="1" x14ac:dyDescent="0.25">
      <c r="A985" s="1"/>
      <c r="B985" s="1"/>
      <c r="C985" s="2"/>
      <c r="D985" s="161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168"/>
      <c r="X985" s="168"/>
      <c r="Y985" s="168"/>
      <c r="Z985" s="168"/>
      <c r="AA985" s="220"/>
      <c r="AB985" s="1"/>
      <c r="AC985" s="1"/>
      <c r="AD985" s="1"/>
      <c r="AE985" s="1"/>
      <c r="AF985" s="1"/>
      <c r="AG985" s="1"/>
    </row>
    <row r="986" spans="1:33" ht="15.75" customHeight="1" x14ac:dyDescent="0.25">
      <c r="A986" s="1"/>
      <c r="B986" s="1"/>
      <c r="C986" s="2"/>
      <c r="D986" s="161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168"/>
      <c r="X986" s="168"/>
      <c r="Y986" s="168"/>
      <c r="Z986" s="168"/>
      <c r="AA986" s="220"/>
      <c r="AB986" s="1"/>
      <c r="AC986" s="1"/>
      <c r="AD986" s="1"/>
      <c r="AE986" s="1"/>
      <c r="AF986" s="1"/>
      <c r="AG986" s="1"/>
    </row>
    <row r="987" spans="1:33" ht="15.75" customHeight="1" x14ac:dyDescent="0.25">
      <c r="A987" s="1"/>
      <c r="B987" s="1"/>
      <c r="C987" s="2"/>
      <c r="D987" s="161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168"/>
      <c r="X987" s="168"/>
      <c r="Y987" s="168"/>
      <c r="Z987" s="168"/>
      <c r="AA987" s="220"/>
      <c r="AB987" s="1"/>
      <c r="AC987" s="1"/>
      <c r="AD987" s="1"/>
      <c r="AE987" s="1"/>
      <c r="AF987" s="1"/>
      <c r="AG987" s="1"/>
    </row>
    <row r="988" spans="1:33" ht="15.75" customHeight="1" x14ac:dyDescent="0.25">
      <c r="A988" s="1"/>
      <c r="B988" s="1"/>
      <c r="C988" s="2"/>
      <c r="D988" s="161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168"/>
      <c r="X988" s="168"/>
      <c r="Y988" s="168"/>
      <c r="Z988" s="168"/>
      <c r="AA988" s="220"/>
      <c r="AB988" s="1"/>
      <c r="AC988" s="1"/>
      <c r="AD988" s="1"/>
      <c r="AE988" s="1"/>
      <c r="AF988" s="1"/>
      <c r="AG988" s="1"/>
    </row>
    <row r="989" spans="1:33" ht="15.75" customHeight="1" x14ac:dyDescent="0.25">
      <c r="A989" s="1"/>
      <c r="B989" s="1"/>
      <c r="C989" s="2"/>
      <c r="D989" s="161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168"/>
      <c r="X989" s="168"/>
      <c r="Y989" s="168"/>
      <c r="Z989" s="168"/>
      <c r="AA989" s="220"/>
      <c r="AB989" s="1"/>
      <c r="AC989" s="1"/>
      <c r="AD989" s="1"/>
      <c r="AE989" s="1"/>
      <c r="AF989" s="1"/>
      <c r="AG989" s="1"/>
    </row>
    <row r="990" spans="1:33" ht="15.75" customHeight="1" x14ac:dyDescent="0.25">
      <c r="A990" s="1"/>
      <c r="B990" s="1"/>
      <c r="C990" s="2"/>
      <c r="D990" s="161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168"/>
      <c r="X990" s="168"/>
      <c r="Y990" s="168"/>
      <c r="Z990" s="168"/>
      <c r="AA990" s="220"/>
      <c r="AB990" s="1"/>
      <c r="AC990" s="1"/>
      <c r="AD990" s="1"/>
      <c r="AE990" s="1"/>
      <c r="AF990" s="1"/>
      <c r="AG990" s="1"/>
    </row>
    <row r="991" spans="1:33" ht="15.75" customHeight="1" x14ac:dyDescent="0.25">
      <c r="A991" s="1"/>
      <c r="B991" s="1"/>
      <c r="C991" s="2"/>
      <c r="D991" s="161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168"/>
      <c r="X991" s="168"/>
      <c r="Y991" s="168"/>
      <c r="Z991" s="168"/>
      <c r="AA991" s="220"/>
      <c r="AB991" s="1"/>
      <c r="AC991" s="1"/>
      <c r="AD991" s="1"/>
      <c r="AE991" s="1"/>
      <c r="AF991" s="1"/>
      <c r="AG991" s="1"/>
    </row>
    <row r="992" spans="1:33" ht="15.75" customHeight="1" x14ac:dyDescent="0.25">
      <c r="A992" s="1"/>
      <c r="B992" s="1"/>
      <c r="C992" s="2"/>
      <c r="D992" s="161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168"/>
      <c r="X992" s="168"/>
      <c r="Y992" s="168"/>
      <c r="Z992" s="168"/>
      <c r="AA992" s="220"/>
      <c r="AB992" s="1"/>
      <c r="AC992" s="1"/>
      <c r="AD992" s="1"/>
      <c r="AE992" s="1"/>
      <c r="AF992" s="1"/>
      <c r="AG992" s="1"/>
    </row>
    <row r="993" spans="1:33" ht="15.75" customHeight="1" x14ac:dyDescent="0.25">
      <c r="A993" s="1"/>
      <c r="B993" s="1"/>
      <c r="C993" s="2"/>
      <c r="D993" s="161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168"/>
      <c r="X993" s="168"/>
      <c r="Y993" s="168"/>
      <c r="Z993" s="168"/>
      <c r="AA993" s="220"/>
      <c r="AB993" s="1"/>
      <c r="AC993" s="1"/>
      <c r="AD993" s="1"/>
      <c r="AE993" s="1"/>
      <c r="AF993" s="1"/>
      <c r="AG993" s="1"/>
    </row>
    <row r="994" spans="1:33" ht="15.75" customHeight="1" x14ac:dyDescent="0.25">
      <c r="A994" s="1"/>
      <c r="B994" s="1"/>
      <c r="C994" s="2"/>
      <c r="D994" s="161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168"/>
      <c r="X994" s="168"/>
      <c r="Y994" s="168"/>
      <c r="Z994" s="168"/>
      <c r="AA994" s="220"/>
      <c r="AB994" s="1"/>
      <c r="AC994" s="1"/>
      <c r="AD994" s="1"/>
      <c r="AE994" s="1"/>
      <c r="AF994" s="1"/>
      <c r="AG994" s="1"/>
    </row>
    <row r="995" spans="1:33" ht="15.75" customHeight="1" x14ac:dyDescent="0.25">
      <c r="A995" s="1"/>
      <c r="B995" s="1"/>
      <c r="C995" s="2"/>
      <c r="D995" s="161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168"/>
      <c r="X995" s="168"/>
      <c r="Y995" s="168"/>
      <c r="Z995" s="168"/>
      <c r="AA995" s="220"/>
      <c r="AB995" s="1"/>
      <c r="AC995" s="1"/>
      <c r="AD995" s="1"/>
      <c r="AE995" s="1"/>
      <c r="AF995" s="1"/>
      <c r="AG995" s="1"/>
    </row>
    <row r="996" spans="1:33" ht="15.75" customHeight="1" x14ac:dyDescent="0.25">
      <c r="A996" s="1"/>
      <c r="B996" s="1"/>
      <c r="C996" s="2"/>
      <c r="D996" s="161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168"/>
      <c r="X996" s="168"/>
      <c r="Y996" s="168"/>
      <c r="Z996" s="168"/>
      <c r="AA996" s="220"/>
      <c r="AB996" s="1"/>
      <c r="AC996" s="1"/>
      <c r="AD996" s="1"/>
      <c r="AE996" s="1"/>
      <c r="AF996" s="1"/>
      <c r="AG996" s="1"/>
    </row>
    <row r="997" spans="1:33" ht="15.75" customHeight="1" x14ac:dyDescent="0.25">
      <c r="A997" s="1"/>
      <c r="B997" s="1"/>
      <c r="C997" s="2"/>
      <c r="D997" s="161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168"/>
      <c r="X997" s="168"/>
      <c r="Y997" s="168"/>
      <c r="Z997" s="168"/>
      <c r="AA997" s="220"/>
      <c r="AB997" s="1"/>
      <c r="AC997" s="1"/>
      <c r="AD997" s="1"/>
      <c r="AE997" s="1"/>
      <c r="AF997" s="1"/>
      <c r="AG997" s="1"/>
    </row>
    <row r="998" spans="1:33" ht="15.75" customHeight="1" x14ac:dyDescent="0.25">
      <c r="A998" s="1"/>
      <c r="B998" s="1"/>
      <c r="C998" s="2"/>
      <c r="D998" s="161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168"/>
      <c r="X998" s="168"/>
      <c r="Y998" s="168"/>
      <c r="Z998" s="168"/>
      <c r="AA998" s="220"/>
      <c r="AB998" s="1"/>
      <c r="AC998" s="1"/>
      <c r="AD998" s="1"/>
      <c r="AE998" s="1"/>
      <c r="AF998" s="1"/>
      <c r="AG998" s="1"/>
    </row>
    <row r="999" spans="1:33" ht="15.75" customHeight="1" x14ac:dyDescent="0.25">
      <c r="A999" s="1"/>
      <c r="B999" s="1"/>
      <c r="C999" s="2"/>
      <c r="D999" s="161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168"/>
      <c r="X999" s="168"/>
      <c r="Y999" s="168"/>
      <c r="Z999" s="168"/>
      <c r="AA999" s="220"/>
      <c r="AB999" s="1"/>
      <c r="AC999" s="1"/>
      <c r="AD999" s="1"/>
      <c r="AE999" s="1"/>
      <c r="AF999" s="1"/>
      <c r="AG999" s="1"/>
    </row>
    <row r="1000" spans="1:33" ht="15.75" customHeight="1" x14ac:dyDescent="0.25">
      <c r="A1000" s="1"/>
      <c r="B1000" s="1"/>
      <c r="C1000" s="2"/>
      <c r="D1000" s="161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168"/>
      <c r="X1000" s="168"/>
      <c r="Y1000" s="168"/>
      <c r="Z1000" s="168"/>
      <c r="AA1000" s="220"/>
      <c r="AB1000" s="1"/>
      <c r="AC1000" s="1"/>
      <c r="AD1000" s="1"/>
      <c r="AE1000" s="1"/>
      <c r="AF1000" s="1"/>
      <c r="AG1000" s="1"/>
    </row>
    <row r="1001" spans="1:33" ht="15.75" customHeight="1" x14ac:dyDescent="0.25">
      <c r="A1001" s="1"/>
      <c r="B1001" s="1"/>
      <c r="C1001" s="2"/>
      <c r="D1001" s="161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168"/>
      <c r="X1001" s="168"/>
      <c r="Y1001" s="168"/>
      <c r="Z1001" s="168"/>
      <c r="AA1001" s="220"/>
      <c r="AB1001" s="1"/>
      <c r="AC1001" s="1"/>
      <c r="AD1001" s="1"/>
      <c r="AE1001" s="1"/>
      <c r="AF1001" s="1"/>
      <c r="AG1001" s="1"/>
    </row>
    <row r="1002" spans="1:33" ht="15.75" customHeight="1" x14ac:dyDescent="0.25">
      <c r="A1002" s="1"/>
      <c r="B1002" s="1"/>
      <c r="C1002" s="2"/>
      <c r="D1002" s="161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168"/>
      <c r="X1002" s="168"/>
      <c r="Y1002" s="168"/>
      <c r="Z1002" s="168"/>
      <c r="AA1002" s="220"/>
      <c r="AB1002" s="1"/>
      <c r="AC1002" s="1"/>
      <c r="AD1002" s="1"/>
      <c r="AE1002" s="1"/>
      <c r="AF1002" s="1"/>
      <c r="AG1002" s="1"/>
    </row>
    <row r="1003" spans="1:33" ht="15.75" customHeight="1" x14ac:dyDescent="0.25">
      <c r="A1003" s="1"/>
      <c r="B1003" s="1"/>
      <c r="C1003" s="2"/>
      <c r="D1003" s="161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168"/>
      <c r="X1003" s="168"/>
      <c r="Y1003" s="168"/>
      <c r="Z1003" s="168"/>
      <c r="AA1003" s="220"/>
      <c r="AB1003" s="1"/>
      <c r="AC1003" s="1"/>
      <c r="AD1003" s="1"/>
      <c r="AE1003" s="1"/>
      <c r="AF1003" s="1"/>
      <c r="AG1003" s="1"/>
    </row>
    <row r="1004" spans="1:33" ht="15.75" customHeight="1" x14ac:dyDescent="0.25">
      <c r="A1004" s="1"/>
      <c r="B1004" s="1"/>
      <c r="C1004" s="2"/>
      <c r="D1004" s="161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168"/>
      <c r="X1004" s="168"/>
      <c r="Y1004" s="168"/>
      <c r="Z1004" s="168"/>
      <c r="AA1004" s="220"/>
      <c r="AB1004" s="1"/>
      <c r="AC1004" s="1"/>
      <c r="AD1004" s="1"/>
      <c r="AE1004" s="1"/>
      <c r="AF1004" s="1"/>
      <c r="AG1004" s="1"/>
    </row>
    <row r="1005" spans="1:33" ht="15.75" customHeight="1" x14ac:dyDescent="0.25">
      <c r="A1005" s="1"/>
      <c r="B1005" s="1"/>
      <c r="C1005" s="2"/>
      <c r="D1005" s="161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168"/>
      <c r="X1005" s="168"/>
      <c r="Y1005" s="168"/>
      <c r="Z1005" s="168"/>
      <c r="AA1005" s="220"/>
      <c r="AB1005" s="1"/>
      <c r="AC1005" s="1"/>
      <c r="AD1005" s="1"/>
      <c r="AE1005" s="1"/>
      <c r="AF1005" s="1"/>
      <c r="AG1005" s="1"/>
    </row>
    <row r="1006" spans="1:33" ht="15.75" customHeight="1" x14ac:dyDescent="0.25">
      <c r="A1006" s="1"/>
      <c r="B1006" s="1"/>
      <c r="C1006" s="2"/>
      <c r="D1006" s="161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168"/>
      <c r="X1006" s="168"/>
      <c r="Y1006" s="168"/>
      <c r="Z1006" s="168"/>
      <c r="AA1006" s="220"/>
      <c r="AB1006" s="1"/>
      <c r="AC1006" s="1"/>
      <c r="AD1006" s="1"/>
      <c r="AE1006" s="1"/>
      <c r="AF1006" s="1"/>
      <c r="AG1006" s="1"/>
    </row>
  </sheetData>
  <mergeCells count="27">
    <mergeCell ref="A178:C178"/>
    <mergeCell ref="H178:J178"/>
    <mergeCell ref="A1:E1"/>
    <mergeCell ref="A8:A10"/>
    <mergeCell ref="B8:B10"/>
    <mergeCell ref="C8:C10"/>
    <mergeCell ref="D8:D10"/>
    <mergeCell ref="A134:D134"/>
    <mergeCell ref="A173:C173"/>
    <mergeCell ref="A174:C174"/>
    <mergeCell ref="E53:G54"/>
    <mergeCell ref="A89:D89"/>
    <mergeCell ref="H53:J54"/>
    <mergeCell ref="E8:J8"/>
    <mergeCell ref="N9:P9"/>
    <mergeCell ref="K8:P8"/>
    <mergeCell ref="AA8:AA10"/>
    <mergeCell ref="Q9:S9"/>
    <mergeCell ref="E9:G9"/>
    <mergeCell ref="K9:M9"/>
    <mergeCell ref="H9:J9"/>
    <mergeCell ref="T9:V9"/>
    <mergeCell ref="Q8:V8"/>
    <mergeCell ref="W8:Z8"/>
    <mergeCell ref="W9:W10"/>
    <mergeCell ref="X9:X10"/>
    <mergeCell ref="Y9:Z9"/>
  </mergeCells>
  <pageMargins left="0.23622047244094491" right="0.23622047244094491" top="0.35433070866141736" bottom="0.35433070866141736" header="0.11811023622047245" footer="0.11811023622047245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Фінансування</vt:lpstr>
      <vt:lpstr>Кошторис  витрат</vt:lpstr>
      <vt:lpstr>'Кошторис  витрат'!Область_печати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Serhii Pyrozhenko</cp:lastModifiedBy>
  <cp:lastPrinted>2024-10-01T09:36:26Z</cp:lastPrinted>
  <dcterms:created xsi:type="dcterms:W3CDTF">2020-11-14T13:09:40Z</dcterms:created>
  <dcterms:modified xsi:type="dcterms:W3CDTF">2024-10-01T14:47:55Z</dcterms:modified>
</cp:coreProperties>
</file>