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ГРАНТИ\УКФ 2024\"/>
    </mc:Choice>
  </mc:AlternateContent>
  <bookViews>
    <workbookView xWindow="-120" yWindow="-120" windowWidth="13920" windowHeight="10470"/>
  </bookViews>
  <sheets>
    <sheet name="Фінансування" sheetId="1" r:id="rId1"/>
    <sheet name="Кошторис  витрат" sheetId="2" r:id="rId2"/>
  </sheets>
  <externalReferences>
    <externalReference r:id="rId3"/>
    <externalReference r:id="rId4"/>
  </externalReferences>
  <definedNames>
    <definedName name="_xlnm._FilterDatabase" localSheetId="1" hidden="1">'Кошторис  витрат'!$A$10:$AA$204</definedName>
    <definedName name="_xlnm.Print_Area" localSheetId="1">'Кошторис  витрат'!$A$1:$AA$213</definedName>
    <definedName name="_xlnm.Print_Area" localSheetId="0">Фінансування!$A$1:$N$38</definedName>
  </definedNames>
  <calcPr calcId="152511"/>
</workbook>
</file>

<file path=xl/calcChain.xml><?xml version="1.0" encoding="utf-8"?>
<calcChain xmlns="http://schemas.openxmlformats.org/spreadsheetml/2006/main">
  <c r="B30" i="1" l="1"/>
  <c r="B29" i="1"/>
  <c r="X26" i="2" l="1"/>
  <c r="X106" i="2"/>
  <c r="I28" i="1" l="1"/>
  <c r="I27" i="1"/>
  <c r="C28" i="1" l="1"/>
  <c r="C27" i="1" l="1"/>
  <c r="X204" i="2"/>
  <c r="W204" i="2"/>
  <c r="V204" i="2"/>
  <c r="S204" i="2"/>
  <c r="P204" i="2"/>
  <c r="G204" i="2" l="1"/>
  <c r="W105" i="2" l="1"/>
  <c r="Y127" i="2"/>
  <c r="X105" i="2"/>
  <c r="J105" i="2"/>
  <c r="AB118" i="2"/>
  <c r="M202" i="2" l="1"/>
  <c r="L202" i="2"/>
  <c r="O202" i="2"/>
  <c r="Q202" i="2"/>
  <c r="R202" i="2"/>
  <c r="S202" i="2"/>
  <c r="T202" i="2"/>
  <c r="U202" i="2"/>
  <c r="V202" i="2"/>
  <c r="I202" i="2" l="1"/>
  <c r="M195" i="2"/>
  <c r="G196" i="2"/>
  <c r="J195" i="2"/>
  <c r="J196" i="2"/>
  <c r="J129" i="2"/>
  <c r="J128" i="2"/>
  <c r="V122" i="2"/>
  <c r="S122" i="2"/>
  <c r="P122" i="2"/>
  <c r="M122" i="2"/>
  <c r="J122" i="2"/>
  <c r="X122" i="2" s="1"/>
  <c r="G122" i="2"/>
  <c r="W122" i="2" s="1"/>
  <c r="J74" i="2"/>
  <c r="G55" i="2"/>
  <c r="G56" i="2"/>
  <c r="G57" i="2"/>
  <c r="G45" i="2"/>
  <c r="G46" i="2"/>
  <c r="G47" i="2"/>
  <c r="G48" i="2"/>
  <c r="G49" i="2"/>
  <c r="G50" i="2"/>
  <c r="G51" i="2"/>
  <c r="G52" i="2"/>
  <c r="G53" i="2"/>
  <c r="G54" i="2"/>
  <c r="G44" i="2"/>
  <c r="J127" i="2" l="1"/>
  <c r="Y122" i="2"/>
  <c r="Z122" i="2" s="1"/>
  <c r="J41" i="2" l="1"/>
  <c r="J42" i="2"/>
  <c r="J40" i="2"/>
  <c r="G128" i="2" l="1"/>
  <c r="M128" i="2"/>
  <c r="S128" i="2"/>
  <c r="P128" i="2"/>
  <c r="V128" i="2"/>
  <c r="G129" i="2"/>
  <c r="M129" i="2"/>
  <c r="S129" i="2"/>
  <c r="M14" i="2"/>
  <c r="M15" i="2"/>
  <c r="M16" i="2"/>
  <c r="M18" i="2"/>
  <c r="M19" i="2"/>
  <c r="M20" i="2"/>
  <c r="M22" i="2"/>
  <c r="M23" i="2"/>
  <c r="M24" i="2"/>
  <c r="M30" i="2"/>
  <c r="M31" i="2"/>
  <c r="M32" i="2"/>
  <c r="M44" i="2"/>
  <c r="M45" i="2"/>
  <c r="M46" i="2"/>
  <c r="W46" i="2" s="1"/>
  <c r="M47" i="2"/>
  <c r="M48" i="2"/>
  <c r="W48" i="2" s="1"/>
  <c r="M49" i="2"/>
  <c r="M50" i="2"/>
  <c r="M51" i="2"/>
  <c r="M52" i="2"/>
  <c r="M53" i="2"/>
  <c r="M54" i="2"/>
  <c r="M55" i="2"/>
  <c r="M56" i="2"/>
  <c r="M57" i="2"/>
  <c r="M36" i="2"/>
  <c r="M37" i="2"/>
  <c r="M38" i="2"/>
  <c r="M65" i="2"/>
  <c r="M66" i="2"/>
  <c r="M62" i="2"/>
  <c r="M63" i="2"/>
  <c r="M86" i="2"/>
  <c r="M87" i="2"/>
  <c r="M88" i="2"/>
  <c r="M82" i="2"/>
  <c r="M83" i="2"/>
  <c r="M84" i="2"/>
  <c r="M78" i="2"/>
  <c r="M79" i="2"/>
  <c r="M80" i="2"/>
  <c r="M74" i="2"/>
  <c r="M75" i="2"/>
  <c r="M76" i="2"/>
  <c r="M70" i="2"/>
  <c r="M71" i="2"/>
  <c r="M72" i="2"/>
  <c r="M92" i="2"/>
  <c r="M93" i="2"/>
  <c r="M94" i="2"/>
  <c r="M96" i="2"/>
  <c r="M97" i="2"/>
  <c r="M98" i="2"/>
  <c r="M100" i="2"/>
  <c r="M101" i="2"/>
  <c r="M102" i="2"/>
  <c r="M124" i="2"/>
  <c r="M125" i="2"/>
  <c r="M126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W118" i="2" s="1"/>
  <c r="M119" i="2"/>
  <c r="M120" i="2"/>
  <c r="M121" i="2"/>
  <c r="M132" i="2"/>
  <c r="M133" i="2"/>
  <c r="M134" i="2"/>
  <c r="M135" i="2"/>
  <c r="M136" i="2"/>
  <c r="M137" i="2"/>
  <c r="M138" i="2"/>
  <c r="M139" i="2"/>
  <c r="M140" i="2"/>
  <c r="M141" i="2"/>
  <c r="M142" i="2"/>
  <c r="M145" i="2"/>
  <c r="M146" i="2"/>
  <c r="M147" i="2"/>
  <c r="M148" i="2"/>
  <c r="M149" i="2"/>
  <c r="M150" i="2"/>
  <c r="M153" i="2"/>
  <c r="M154" i="2"/>
  <c r="M155" i="2"/>
  <c r="M156" i="2"/>
  <c r="M157" i="2"/>
  <c r="M158" i="2"/>
  <c r="M161" i="2"/>
  <c r="M162" i="2"/>
  <c r="M163" i="2"/>
  <c r="M164" i="2"/>
  <c r="M165" i="2"/>
  <c r="M168" i="2"/>
  <c r="W168" i="2" s="1"/>
  <c r="M169" i="2"/>
  <c r="M172" i="2"/>
  <c r="M173" i="2"/>
  <c r="M174" i="2"/>
  <c r="M175" i="2"/>
  <c r="M193" i="2"/>
  <c r="M194" i="2"/>
  <c r="M196" i="2"/>
  <c r="W196" i="2" s="1"/>
  <c r="M197" i="2"/>
  <c r="M198" i="2"/>
  <c r="M199" i="2"/>
  <c r="M200" i="2"/>
  <c r="M189" i="2"/>
  <c r="M190" i="2"/>
  <c r="M191" i="2"/>
  <c r="M184" i="2"/>
  <c r="M185" i="2"/>
  <c r="M186" i="2"/>
  <c r="M187" i="2"/>
  <c r="M179" i="2"/>
  <c r="M180" i="2"/>
  <c r="M181" i="2"/>
  <c r="M182" i="2"/>
  <c r="G195" i="2"/>
  <c r="X61" i="2"/>
  <c r="J62" i="2"/>
  <c r="P62" i="2"/>
  <c r="V62" i="2"/>
  <c r="V60" i="2" s="1"/>
  <c r="J63" i="2"/>
  <c r="P63" i="2"/>
  <c r="G61" i="2"/>
  <c r="W61" i="2" s="1"/>
  <c r="G62" i="2"/>
  <c r="S62" i="2"/>
  <c r="G63" i="2"/>
  <c r="S44" i="2"/>
  <c r="S45" i="2"/>
  <c r="S46" i="2"/>
  <c r="S47" i="2"/>
  <c r="S48" i="2"/>
  <c r="S49" i="2"/>
  <c r="S50" i="2"/>
  <c r="W50" i="2"/>
  <c r="S51" i="2"/>
  <c r="S52" i="2"/>
  <c r="S53" i="2"/>
  <c r="S54" i="2"/>
  <c r="S55" i="2"/>
  <c r="S56" i="2"/>
  <c r="S57" i="2"/>
  <c r="J44" i="2"/>
  <c r="P44" i="2"/>
  <c r="V44" i="2"/>
  <c r="J45" i="2"/>
  <c r="P45" i="2"/>
  <c r="V45" i="2"/>
  <c r="J46" i="2"/>
  <c r="P46" i="2"/>
  <c r="V46" i="2"/>
  <c r="J47" i="2"/>
  <c r="P47" i="2"/>
  <c r="V47" i="2"/>
  <c r="J48" i="2"/>
  <c r="P48" i="2"/>
  <c r="V48" i="2"/>
  <c r="J49" i="2"/>
  <c r="P49" i="2"/>
  <c r="V49" i="2"/>
  <c r="J50" i="2"/>
  <c r="P50" i="2"/>
  <c r="V50" i="2"/>
  <c r="J51" i="2"/>
  <c r="P51" i="2"/>
  <c r="V51" i="2"/>
  <c r="J52" i="2"/>
  <c r="P52" i="2"/>
  <c r="V52" i="2"/>
  <c r="J53" i="2"/>
  <c r="P53" i="2"/>
  <c r="V53" i="2"/>
  <c r="J54" i="2"/>
  <c r="P54" i="2"/>
  <c r="V54" i="2"/>
  <c r="J55" i="2"/>
  <c r="P55" i="2"/>
  <c r="V55" i="2"/>
  <c r="J56" i="2"/>
  <c r="P56" i="2"/>
  <c r="V56" i="2"/>
  <c r="J57" i="2"/>
  <c r="P57" i="2"/>
  <c r="V57" i="2"/>
  <c r="G40" i="2"/>
  <c r="M40" i="2"/>
  <c r="G41" i="2"/>
  <c r="M41" i="2"/>
  <c r="G42" i="2"/>
  <c r="M42" i="2"/>
  <c r="P40" i="2"/>
  <c r="X40" i="2" s="1"/>
  <c r="P41" i="2"/>
  <c r="X41" i="2" s="1"/>
  <c r="P42" i="2"/>
  <c r="X42" i="2" s="1"/>
  <c r="G36" i="2"/>
  <c r="S36" i="2"/>
  <c r="G37" i="2"/>
  <c r="S37" i="2"/>
  <c r="G38" i="2"/>
  <c r="S38" i="2"/>
  <c r="J36" i="2"/>
  <c r="P36" i="2"/>
  <c r="V36" i="2"/>
  <c r="J37" i="2"/>
  <c r="P37" i="2"/>
  <c r="V37" i="2"/>
  <c r="J38" i="2"/>
  <c r="P38" i="2"/>
  <c r="V38" i="2"/>
  <c r="P15" i="2"/>
  <c r="P16" i="2"/>
  <c r="H39" i="2"/>
  <c r="J39" i="2"/>
  <c r="E39" i="2"/>
  <c r="G15" i="2"/>
  <c r="J15" i="2"/>
  <c r="G16" i="2"/>
  <c r="J16" i="2"/>
  <c r="G14" i="2"/>
  <c r="H13" i="2"/>
  <c r="J14" i="2"/>
  <c r="K13" i="2"/>
  <c r="L13" i="2"/>
  <c r="N13" i="2"/>
  <c r="O13" i="2"/>
  <c r="P14" i="2"/>
  <c r="Q13" i="2"/>
  <c r="R13" i="2"/>
  <c r="S14" i="2"/>
  <c r="T13" i="2"/>
  <c r="U13" i="2"/>
  <c r="V14" i="2"/>
  <c r="E13" i="2"/>
  <c r="E127" i="2"/>
  <c r="E123" i="2"/>
  <c r="E105" i="2" s="1"/>
  <c r="G124" i="2"/>
  <c r="G125" i="2"/>
  <c r="G126" i="2"/>
  <c r="W126" i="2" s="1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Y61" i="2"/>
  <c r="Z61" i="2" s="1"/>
  <c r="E60" i="2"/>
  <c r="E67" i="2" s="1"/>
  <c r="J18" i="2"/>
  <c r="J19" i="2"/>
  <c r="J20" i="2"/>
  <c r="P18" i="2"/>
  <c r="P19" i="2"/>
  <c r="P20" i="2"/>
  <c r="X20" i="2" s="1"/>
  <c r="V18" i="2"/>
  <c r="V19" i="2"/>
  <c r="V20" i="2"/>
  <c r="J22" i="2"/>
  <c r="J23" i="2"/>
  <c r="J24" i="2"/>
  <c r="P22" i="2"/>
  <c r="P23" i="2"/>
  <c r="P24" i="2"/>
  <c r="V22" i="2"/>
  <c r="V23" i="2"/>
  <c r="V24" i="2"/>
  <c r="J30" i="2"/>
  <c r="P30" i="2"/>
  <c r="V30" i="2"/>
  <c r="J31" i="2"/>
  <c r="P31" i="2"/>
  <c r="V31" i="2"/>
  <c r="J32" i="2"/>
  <c r="P32" i="2"/>
  <c r="V32" i="2"/>
  <c r="P74" i="2"/>
  <c r="V74" i="2"/>
  <c r="J75" i="2"/>
  <c r="P75" i="2"/>
  <c r="V75" i="2"/>
  <c r="J76" i="2"/>
  <c r="P76" i="2"/>
  <c r="V76" i="2"/>
  <c r="J86" i="2"/>
  <c r="P86" i="2"/>
  <c r="V86" i="2"/>
  <c r="J87" i="2"/>
  <c r="P87" i="2"/>
  <c r="V87" i="2"/>
  <c r="J88" i="2"/>
  <c r="P88" i="2"/>
  <c r="V88" i="2"/>
  <c r="J82" i="2"/>
  <c r="P82" i="2"/>
  <c r="V82" i="2"/>
  <c r="J83" i="2"/>
  <c r="P83" i="2"/>
  <c r="V83" i="2"/>
  <c r="J84" i="2"/>
  <c r="P84" i="2"/>
  <c r="V84" i="2"/>
  <c r="J78" i="2"/>
  <c r="P78" i="2"/>
  <c r="V78" i="2"/>
  <c r="J79" i="2"/>
  <c r="P79" i="2"/>
  <c r="V79" i="2"/>
  <c r="J80" i="2"/>
  <c r="P80" i="2"/>
  <c r="V80" i="2"/>
  <c r="J70" i="2"/>
  <c r="P70" i="2"/>
  <c r="V70" i="2"/>
  <c r="J71" i="2"/>
  <c r="J69" i="2" s="1"/>
  <c r="P71" i="2"/>
  <c r="V71" i="2"/>
  <c r="J72" i="2"/>
  <c r="P72" i="2"/>
  <c r="V72" i="2"/>
  <c r="P65" i="2"/>
  <c r="V65" i="2"/>
  <c r="P66" i="2"/>
  <c r="V66" i="2"/>
  <c r="J92" i="2"/>
  <c r="P92" i="2"/>
  <c r="V92" i="2"/>
  <c r="J93" i="2"/>
  <c r="P93" i="2"/>
  <c r="V93" i="2"/>
  <c r="J94" i="2"/>
  <c r="P94" i="2"/>
  <c r="V94" i="2"/>
  <c r="J96" i="2"/>
  <c r="P96" i="2"/>
  <c r="V96" i="2"/>
  <c r="J97" i="2"/>
  <c r="P97" i="2"/>
  <c r="V97" i="2"/>
  <c r="J98" i="2"/>
  <c r="P98" i="2"/>
  <c r="V98" i="2"/>
  <c r="J100" i="2"/>
  <c r="P100" i="2"/>
  <c r="V100" i="2"/>
  <c r="J101" i="2"/>
  <c r="P101" i="2"/>
  <c r="V101" i="2"/>
  <c r="J102" i="2"/>
  <c r="P102" i="2"/>
  <c r="V102" i="2"/>
  <c r="P129" i="2"/>
  <c r="V129" i="2"/>
  <c r="J124" i="2"/>
  <c r="P124" i="2"/>
  <c r="V124" i="2"/>
  <c r="J125" i="2"/>
  <c r="P125" i="2"/>
  <c r="V125" i="2"/>
  <c r="J126" i="2"/>
  <c r="P126" i="2"/>
  <c r="V126" i="2"/>
  <c r="P106" i="2"/>
  <c r="V106" i="2"/>
  <c r="J107" i="2"/>
  <c r="P107" i="2"/>
  <c r="V107" i="2"/>
  <c r="J108" i="2"/>
  <c r="P108" i="2"/>
  <c r="J109" i="2"/>
  <c r="P109" i="2"/>
  <c r="J110" i="2"/>
  <c r="P110" i="2"/>
  <c r="J111" i="2"/>
  <c r="P111" i="2"/>
  <c r="J112" i="2"/>
  <c r="P112" i="2"/>
  <c r="J113" i="2"/>
  <c r="P113" i="2"/>
  <c r="J114" i="2"/>
  <c r="P114" i="2"/>
  <c r="J115" i="2"/>
  <c r="P115" i="2"/>
  <c r="J116" i="2"/>
  <c r="P116" i="2"/>
  <c r="J117" i="2"/>
  <c r="P117" i="2"/>
  <c r="J118" i="2"/>
  <c r="P118" i="2"/>
  <c r="J119" i="2"/>
  <c r="P119" i="2"/>
  <c r="J120" i="2"/>
  <c r="P120" i="2"/>
  <c r="J121" i="2"/>
  <c r="P121" i="2"/>
  <c r="V121" i="2"/>
  <c r="J132" i="2"/>
  <c r="P132" i="2"/>
  <c r="V132" i="2"/>
  <c r="J133" i="2"/>
  <c r="P133" i="2"/>
  <c r="V133" i="2"/>
  <c r="J134" i="2"/>
  <c r="P134" i="2"/>
  <c r="V134" i="2"/>
  <c r="J135" i="2"/>
  <c r="P135" i="2"/>
  <c r="V135" i="2"/>
  <c r="J136" i="2"/>
  <c r="P136" i="2"/>
  <c r="V136" i="2"/>
  <c r="J137" i="2"/>
  <c r="P137" i="2"/>
  <c r="V137" i="2"/>
  <c r="J138" i="2"/>
  <c r="P138" i="2"/>
  <c r="V138" i="2"/>
  <c r="J139" i="2"/>
  <c r="P139" i="2"/>
  <c r="V139" i="2"/>
  <c r="J140" i="2"/>
  <c r="P140" i="2"/>
  <c r="V140" i="2"/>
  <c r="J141" i="2"/>
  <c r="P141" i="2"/>
  <c r="V141" i="2"/>
  <c r="J142" i="2"/>
  <c r="P142" i="2"/>
  <c r="V142" i="2"/>
  <c r="J145" i="2"/>
  <c r="P145" i="2"/>
  <c r="V145" i="2"/>
  <c r="J146" i="2"/>
  <c r="P146" i="2"/>
  <c r="V146" i="2"/>
  <c r="J147" i="2"/>
  <c r="P147" i="2"/>
  <c r="V147" i="2"/>
  <c r="J148" i="2"/>
  <c r="P148" i="2"/>
  <c r="V148" i="2"/>
  <c r="J149" i="2"/>
  <c r="P149" i="2"/>
  <c r="V149" i="2"/>
  <c r="J150" i="2"/>
  <c r="P150" i="2"/>
  <c r="V150" i="2"/>
  <c r="J153" i="2"/>
  <c r="P153" i="2"/>
  <c r="V153" i="2"/>
  <c r="J154" i="2"/>
  <c r="P154" i="2"/>
  <c r="V154" i="2"/>
  <c r="J155" i="2"/>
  <c r="P155" i="2"/>
  <c r="V155" i="2"/>
  <c r="J156" i="2"/>
  <c r="P156" i="2"/>
  <c r="V156" i="2"/>
  <c r="J157" i="2"/>
  <c r="P157" i="2"/>
  <c r="V157" i="2"/>
  <c r="J158" i="2"/>
  <c r="P158" i="2"/>
  <c r="V158" i="2"/>
  <c r="J161" i="2"/>
  <c r="P161" i="2"/>
  <c r="V161" i="2"/>
  <c r="J162" i="2"/>
  <c r="P162" i="2"/>
  <c r="V162" i="2"/>
  <c r="J163" i="2"/>
  <c r="P163" i="2"/>
  <c r="V163" i="2"/>
  <c r="J164" i="2"/>
  <c r="P164" i="2"/>
  <c r="V164" i="2"/>
  <c r="J165" i="2"/>
  <c r="P165" i="2"/>
  <c r="V165" i="2"/>
  <c r="J168" i="2"/>
  <c r="P168" i="2"/>
  <c r="P170" i="2" s="1"/>
  <c r="V168" i="2"/>
  <c r="J169" i="2"/>
  <c r="P169" i="2"/>
  <c r="V169" i="2"/>
  <c r="J172" i="2"/>
  <c r="P172" i="2"/>
  <c r="V172" i="2"/>
  <c r="J173" i="2"/>
  <c r="P173" i="2"/>
  <c r="V173" i="2"/>
  <c r="J174" i="2"/>
  <c r="P174" i="2"/>
  <c r="V174" i="2"/>
  <c r="J175" i="2"/>
  <c r="P175" i="2"/>
  <c r="V175" i="2"/>
  <c r="J193" i="2"/>
  <c r="P193" i="2"/>
  <c r="V193" i="2"/>
  <c r="J194" i="2"/>
  <c r="P194" i="2"/>
  <c r="V194" i="2"/>
  <c r="V195" i="2"/>
  <c r="X195" i="2" s="1"/>
  <c r="P196" i="2"/>
  <c r="V196" i="2"/>
  <c r="J197" i="2"/>
  <c r="P197" i="2"/>
  <c r="V197" i="2"/>
  <c r="J198" i="2"/>
  <c r="P198" i="2"/>
  <c r="V198" i="2"/>
  <c r="J199" i="2"/>
  <c r="P199" i="2"/>
  <c r="V199" i="2"/>
  <c r="J200" i="2"/>
  <c r="P200" i="2"/>
  <c r="V200" i="2"/>
  <c r="J179" i="2"/>
  <c r="P179" i="2"/>
  <c r="V179" i="2"/>
  <c r="V178" i="2" s="1"/>
  <c r="J180" i="2"/>
  <c r="P180" i="2"/>
  <c r="V180" i="2"/>
  <c r="J181" i="2"/>
  <c r="V181" i="2"/>
  <c r="J182" i="2"/>
  <c r="P182" i="2"/>
  <c r="V182" i="2"/>
  <c r="J189" i="2"/>
  <c r="P189" i="2"/>
  <c r="V189" i="2"/>
  <c r="J190" i="2"/>
  <c r="P190" i="2"/>
  <c r="V190" i="2"/>
  <c r="J191" i="2"/>
  <c r="P191" i="2"/>
  <c r="V191" i="2"/>
  <c r="J184" i="2"/>
  <c r="P184" i="2"/>
  <c r="V184" i="2"/>
  <c r="J185" i="2"/>
  <c r="P185" i="2"/>
  <c r="V185" i="2"/>
  <c r="J186" i="2"/>
  <c r="P186" i="2"/>
  <c r="V186" i="2"/>
  <c r="J187" i="2"/>
  <c r="P187" i="2"/>
  <c r="V187" i="2"/>
  <c r="G18" i="2"/>
  <c r="G19" i="2"/>
  <c r="G20" i="2"/>
  <c r="G22" i="2"/>
  <c r="G23" i="2"/>
  <c r="G24" i="2"/>
  <c r="G30" i="2"/>
  <c r="G31" i="2"/>
  <c r="G32" i="2"/>
  <c r="G43" i="2"/>
  <c r="G86" i="2"/>
  <c r="G87" i="2"/>
  <c r="G88" i="2"/>
  <c r="G82" i="2"/>
  <c r="G83" i="2"/>
  <c r="G84" i="2"/>
  <c r="G78" i="2"/>
  <c r="G79" i="2"/>
  <c r="G80" i="2"/>
  <c r="G74" i="2"/>
  <c r="G75" i="2"/>
  <c r="G76" i="2"/>
  <c r="G70" i="2"/>
  <c r="G71" i="2"/>
  <c r="G72" i="2"/>
  <c r="G92" i="2"/>
  <c r="G93" i="2"/>
  <c r="G94" i="2"/>
  <c r="G96" i="2"/>
  <c r="G97" i="2"/>
  <c r="G98" i="2"/>
  <c r="G100" i="2"/>
  <c r="G101" i="2"/>
  <c r="G102" i="2"/>
  <c r="G132" i="2"/>
  <c r="G133" i="2"/>
  <c r="G134" i="2"/>
  <c r="G135" i="2"/>
  <c r="G136" i="2"/>
  <c r="G137" i="2"/>
  <c r="W137" i="2" s="1"/>
  <c r="G138" i="2"/>
  <c r="G139" i="2"/>
  <c r="G140" i="2"/>
  <c r="G141" i="2"/>
  <c r="G142" i="2"/>
  <c r="G145" i="2"/>
  <c r="G146" i="2"/>
  <c r="G147" i="2"/>
  <c r="G148" i="2"/>
  <c r="G149" i="2"/>
  <c r="G150" i="2"/>
  <c r="G153" i="2"/>
  <c r="G154" i="2"/>
  <c r="G155" i="2"/>
  <c r="G156" i="2"/>
  <c r="G157" i="2"/>
  <c r="G158" i="2"/>
  <c r="G161" i="2"/>
  <c r="G162" i="2"/>
  <c r="G163" i="2"/>
  <c r="G164" i="2"/>
  <c r="G165" i="2"/>
  <c r="G168" i="2"/>
  <c r="G169" i="2"/>
  <c r="G172" i="2"/>
  <c r="G173" i="2"/>
  <c r="G174" i="2"/>
  <c r="G175" i="2"/>
  <c r="G193" i="2"/>
  <c r="G194" i="2"/>
  <c r="G197" i="2"/>
  <c r="G198" i="2"/>
  <c r="G199" i="2"/>
  <c r="G200" i="2"/>
  <c r="G189" i="2"/>
  <c r="G190" i="2"/>
  <c r="G191" i="2"/>
  <c r="G184" i="2"/>
  <c r="G185" i="2"/>
  <c r="G186" i="2"/>
  <c r="G187" i="2"/>
  <c r="G179" i="2"/>
  <c r="G180" i="2"/>
  <c r="G181" i="2"/>
  <c r="G182" i="2"/>
  <c r="S18" i="2"/>
  <c r="S19" i="2"/>
  <c r="S20" i="2"/>
  <c r="S22" i="2"/>
  <c r="S23" i="2"/>
  <c r="S24" i="2"/>
  <c r="S30" i="2"/>
  <c r="S31" i="2"/>
  <c r="S32" i="2"/>
  <c r="S39" i="2"/>
  <c r="S65" i="2"/>
  <c r="S66" i="2"/>
  <c r="S86" i="2"/>
  <c r="S87" i="2"/>
  <c r="S88" i="2"/>
  <c r="S82" i="2"/>
  <c r="S83" i="2"/>
  <c r="S84" i="2"/>
  <c r="S78" i="2"/>
  <c r="S79" i="2"/>
  <c r="S80" i="2"/>
  <c r="S74" i="2"/>
  <c r="S75" i="2"/>
  <c r="S76" i="2"/>
  <c r="S70" i="2"/>
  <c r="S71" i="2"/>
  <c r="S72" i="2"/>
  <c r="S92" i="2"/>
  <c r="S93" i="2"/>
  <c r="S94" i="2"/>
  <c r="S96" i="2"/>
  <c r="S97" i="2"/>
  <c r="S98" i="2"/>
  <c r="S100" i="2"/>
  <c r="S101" i="2"/>
  <c r="S102" i="2"/>
  <c r="S124" i="2"/>
  <c r="S125" i="2"/>
  <c r="S126" i="2"/>
  <c r="S106" i="2"/>
  <c r="S107" i="2"/>
  <c r="S121" i="2"/>
  <c r="S132" i="2"/>
  <c r="S133" i="2"/>
  <c r="S134" i="2"/>
  <c r="S135" i="2"/>
  <c r="S136" i="2"/>
  <c r="S137" i="2"/>
  <c r="S138" i="2"/>
  <c r="S139" i="2"/>
  <c r="S140" i="2"/>
  <c r="S141" i="2"/>
  <c r="S142" i="2"/>
  <c r="S145" i="2"/>
  <c r="S146" i="2"/>
  <c r="S147" i="2"/>
  <c r="S148" i="2"/>
  <c r="S149" i="2"/>
  <c r="S150" i="2"/>
  <c r="S153" i="2"/>
  <c r="S154" i="2"/>
  <c r="S155" i="2"/>
  <c r="S156" i="2"/>
  <c r="S157" i="2"/>
  <c r="S158" i="2"/>
  <c r="S161" i="2"/>
  <c r="S162" i="2"/>
  <c r="S163" i="2"/>
  <c r="S164" i="2"/>
  <c r="S165" i="2"/>
  <c r="S168" i="2"/>
  <c r="S169" i="2"/>
  <c r="S172" i="2"/>
  <c r="S173" i="2"/>
  <c r="S174" i="2"/>
  <c r="S175" i="2"/>
  <c r="S193" i="2"/>
  <c r="S194" i="2"/>
  <c r="S195" i="2"/>
  <c r="S196" i="2"/>
  <c r="S197" i="2"/>
  <c r="S198" i="2"/>
  <c r="S199" i="2"/>
  <c r="S200" i="2"/>
  <c r="S189" i="2"/>
  <c r="S190" i="2"/>
  <c r="S191" i="2"/>
  <c r="S184" i="2"/>
  <c r="S185" i="2"/>
  <c r="S186" i="2"/>
  <c r="S187" i="2"/>
  <c r="W187" i="2" s="1"/>
  <c r="S179" i="2"/>
  <c r="S180" i="2"/>
  <c r="S181" i="2"/>
  <c r="S182" i="2"/>
  <c r="J27" i="1"/>
  <c r="V64" i="2"/>
  <c r="J28" i="1"/>
  <c r="N28" i="1" s="1"/>
  <c r="A2" i="2"/>
  <c r="N60" i="2"/>
  <c r="H30" i="1"/>
  <c r="G30" i="1"/>
  <c r="F30" i="1"/>
  <c r="E30" i="1"/>
  <c r="D30" i="1"/>
  <c r="T192" i="2"/>
  <c r="T188" i="2"/>
  <c r="T183" i="2"/>
  <c r="T178" i="2"/>
  <c r="T176" i="2"/>
  <c r="T170" i="2"/>
  <c r="T166" i="2"/>
  <c r="T159" i="2"/>
  <c r="T151" i="2"/>
  <c r="T143" i="2"/>
  <c r="T127" i="2"/>
  <c r="T123" i="2"/>
  <c r="T105" i="2"/>
  <c r="T99" i="2"/>
  <c r="T95" i="2"/>
  <c r="T91" i="2"/>
  <c r="T85" i="2"/>
  <c r="T81" i="2"/>
  <c r="T77" i="2"/>
  <c r="T73" i="2"/>
  <c r="T69" i="2"/>
  <c r="T64" i="2"/>
  <c r="T60" i="2"/>
  <c r="T43" i="2"/>
  <c r="T39" i="2"/>
  <c r="T35" i="2"/>
  <c r="T29" i="2"/>
  <c r="T21" i="2"/>
  <c r="T17" i="2"/>
  <c r="N192" i="2"/>
  <c r="N188" i="2"/>
  <c r="N183" i="2"/>
  <c r="N178" i="2"/>
  <c r="N176" i="2"/>
  <c r="N170" i="2"/>
  <c r="N166" i="2"/>
  <c r="N159" i="2"/>
  <c r="N151" i="2"/>
  <c r="N143" i="2"/>
  <c r="N127" i="2"/>
  <c r="N123" i="2"/>
  <c r="N105" i="2"/>
  <c r="N99" i="2"/>
  <c r="N95" i="2"/>
  <c r="N91" i="2"/>
  <c r="N85" i="2"/>
  <c r="N81" i="2"/>
  <c r="N77" i="2"/>
  <c r="N73" i="2"/>
  <c r="N69" i="2"/>
  <c r="N64" i="2"/>
  <c r="N43" i="2"/>
  <c r="N39" i="2"/>
  <c r="N35" i="2"/>
  <c r="N29" i="2"/>
  <c r="N21" i="2"/>
  <c r="N17" i="2"/>
  <c r="H192" i="2"/>
  <c r="H188" i="2"/>
  <c r="H183" i="2"/>
  <c r="H178" i="2"/>
  <c r="H176" i="2"/>
  <c r="H170" i="2"/>
  <c r="H166" i="2"/>
  <c r="H159" i="2"/>
  <c r="H151" i="2"/>
  <c r="H143" i="2"/>
  <c r="H127" i="2"/>
  <c r="H123" i="2"/>
  <c r="H105" i="2" s="1"/>
  <c r="H99" i="2"/>
  <c r="H95" i="2"/>
  <c r="H91" i="2"/>
  <c r="H85" i="2"/>
  <c r="H81" i="2"/>
  <c r="H77" i="2"/>
  <c r="H73" i="2"/>
  <c r="H69" i="2"/>
  <c r="H60" i="2"/>
  <c r="H67" i="2" s="1"/>
  <c r="H43" i="2"/>
  <c r="H35" i="2"/>
  <c r="H29" i="2"/>
  <c r="H21" i="2"/>
  <c r="H17" i="2"/>
  <c r="P95" i="2"/>
  <c r="P39" i="2"/>
  <c r="E192" i="2"/>
  <c r="E95" i="2"/>
  <c r="E99" i="2"/>
  <c r="E91" i="2"/>
  <c r="Q192" i="2"/>
  <c r="K192" i="2"/>
  <c r="Q188" i="2"/>
  <c r="K188" i="2"/>
  <c r="E188" i="2"/>
  <c r="Q183" i="2"/>
  <c r="K183" i="2"/>
  <c r="E183" i="2"/>
  <c r="Q178" i="2"/>
  <c r="K178" i="2"/>
  <c r="E178" i="2"/>
  <c r="Q176" i="2"/>
  <c r="K176" i="2"/>
  <c r="E176" i="2"/>
  <c r="Q170" i="2"/>
  <c r="K170" i="2"/>
  <c r="E170" i="2"/>
  <c r="E166" i="2"/>
  <c r="Q159" i="2"/>
  <c r="K159" i="2"/>
  <c r="E159" i="2"/>
  <c r="Q151" i="2"/>
  <c r="K151" i="2"/>
  <c r="E151" i="2"/>
  <c r="Q143" i="2"/>
  <c r="K143" i="2"/>
  <c r="E143" i="2"/>
  <c r="Q127" i="2"/>
  <c r="K127" i="2"/>
  <c r="Q123" i="2"/>
  <c r="K123" i="2"/>
  <c r="Q105" i="2"/>
  <c r="K105" i="2"/>
  <c r="Q99" i="2"/>
  <c r="K99" i="2"/>
  <c r="Q95" i="2"/>
  <c r="K95" i="2"/>
  <c r="Q91" i="2"/>
  <c r="K91" i="2"/>
  <c r="Q85" i="2"/>
  <c r="K85" i="2"/>
  <c r="E85" i="2"/>
  <c r="Q81" i="2"/>
  <c r="K81" i="2"/>
  <c r="E81" i="2"/>
  <c r="Q77" i="2"/>
  <c r="K77" i="2"/>
  <c r="E77" i="2"/>
  <c r="Q73" i="2"/>
  <c r="K73" i="2"/>
  <c r="E73" i="2"/>
  <c r="Q69" i="2"/>
  <c r="K69" i="2"/>
  <c r="E69" i="2"/>
  <c r="E43" i="2"/>
  <c r="K43" i="2"/>
  <c r="Q43" i="2"/>
  <c r="Q39" i="2"/>
  <c r="K39" i="2"/>
  <c r="Q35" i="2"/>
  <c r="K35" i="2"/>
  <c r="E35" i="2"/>
  <c r="Q29" i="2"/>
  <c r="K29" i="2"/>
  <c r="E29" i="2"/>
  <c r="E21" i="2"/>
  <c r="K21" i="2"/>
  <c r="Q21" i="2"/>
  <c r="Q17" i="2"/>
  <c r="K17" i="2"/>
  <c r="E17" i="2"/>
  <c r="Q130" i="2"/>
  <c r="Q166" i="2"/>
  <c r="K166" i="2"/>
  <c r="K64" i="2"/>
  <c r="Q64" i="2"/>
  <c r="Q60" i="2"/>
  <c r="K60" i="2"/>
  <c r="W100" i="2"/>
  <c r="W76" i="2"/>
  <c r="W182" i="2"/>
  <c r="M204" i="2" l="1"/>
  <c r="N27" i="1"/>
  <c r="J30" i="1"/>
  <c r="T58" i="2"/>
  <c r="S188" i="2"/>
  <c r="J166" i="2"/>
  <c r="W198" i="2"/>
  <c r="V127" i="2"/>
  <c r="S192" i="2"/>
  <c r="W135" i="2"/>
  <c r="W191" i="2"/>
  <c r="W148" i="2"/>
  <c r="W93" i="2"/>
  <c r="W30" i="2"/>
  <c r="W23" i="2"/>
  <c r="G105" i="2"/>
  <c r="W114" i="2"/>
  <c r="W110" i="2"/>
  <c r="W189" i="2"/>
  <c r="W186" i="2"/>
  <c r="W200" i="2"/>
  <c r="W172" i="2"/>
  <c r="W136" i="2"/>
  <c r="W102" i="2"/>
  <c r="W92" i="2"/>
  <c r="W71" i="2"/>
  <c r="W84" i="2"/>
  <c r="W56" i="2"/>
  <c r="W54" i="2"/>
  <c r="Q58" i="2"/>
  <c r="E58" i="2"/>
  <c r="K201" i="2"/>
  <c r="X115" i="2"/>
  <c r="J77" i="2"/>
  <c r="V85" i="2"/>
  <c r="J73" i="2"/>
  <c r="P73" i="2"/>
  <c r="P35" i="2"/>
  <c r="W42" i="2"/>
  <c r="W40" i="2"/>
  <c r="Y40" i="2" s="1"/>
  <c r="Z40" i="2" s="1"/>
  <c r="V43" i="2"/>
  <c r="S43" i="2"/>
  <c r="K89" i="2"/>
  <c r="P77" i="2"/>
  <c r="X74" i="2"/>
  <c r="V73" i="2"/>
  <c r="E130" i="2"/>
  <c r="V35" i="2"/>
  <c r="J43" i="2"/>
  <c r="M159" i="2"/>
  <c r="W52" i="2"/>
  <c r="W44" i="2"/>
  <c r="T201" i="2"/>
  <c r="W190" i="2"/>
  <c r="W188" i="2" s="1"/>
  <c r="W195" i="2"/>
  <c r="Y195" i="2" s="1"/>
  <c r="Z195" i="2" s="1"/>
  <c r="W193" i="2"/>
  <c r="W158" i="2"/>
  <c r="W154" i="2"/>
  <c r="W150" i="2"/>
  <c r="W142" i="2"/>
  <c r="W140" i="2"/>
  <c r="W132" i="2"/>
  <c r="W80" i="2"/>
  <c r="J178" i="2"/>
  <c r="P176" i="2"/>
  <c r="V166" i="2"/>
  <c r="W63" i="2"/>
  <c r="G60" i="2"/>
  <c r="G67" i="2" s="1"/>
  <c r="M166" i="2"/>
  <c r="N67" i="2"/>
  <c r="S99" i="2"/>
  <c r="W20" i="2"/>
  <c r="Y20" i="2" s="1"/>
  <c r="Z20" i="2" s="1"/>
  <c r="W179" i="2"/>
  <c r="W184" i="2"/>
  <c r="W163" i="2"/>
  <c r="W155" i="2"/>
  <c r="W94" i="2"/>
  <c r="W91" i="2" s="1"/>
  <c r="P188" i="2"/>
  <c r="V192" i="2"/>
  <c r="J192" i="2"/>
  <c r="X119" i="2"/>
  <c r="X117" i="2"/>
  <c r="X116" i="2"/>
  <c r="V105" i="2"/>
  <c r="V130" i="2" s="1"/>
  <c r="P64" i="2"/>
  <c r="V69" i="2"/>
  <c r="W120" i="2"/>
  <c r="W116" i="2"/>
  <c r="Y116" i="2" s="1"/>
  <c r="Z116" i="2" s="1"/>
  <c r="W112" i="2"/>
  <c r="W108" i="2"/>
  <c r="W125" i="2"/>
  <c r="W180" i="2"/>
  <c r="W197" i="2"/>
  <c r="M170" i="2"/>
  <c r="W107" i="2"/>
  <c r="W101" i="2"/>
  <c r="W98" i="2"/>
  <c r="W95" i="2" s="1"/>
  <c r="W72" i="2"/>
  <c r="W86" i="2"/>
  <c r="W62" i="2"/>
  <c r="W65" i="2"/>
  <c r="W57" i="2"/>
  <c r="W55" i="2"/>
  <c r="W53" i="2"/>
  <c r="W51" i="2"/>
  <c r="W49" i="2"/>
  <c r="W47" i="2"/>
  <c r="W45" i="2"/>
  <c r="W32" i="2"/>
  <c r="S91" i="2"/>
  <c r="G166" i="2"/>
  <c r="G73" i="2"/>
  <c r="G81" i="2"/>
  <c r="X187" i="2"/>
  <c r="Y187" i="2" s="1"/>
  <c r="Z187" i="2" s="1"/>
  <c r="X185" i="2"/>
  <c r="X181" i="2"/>
  <c r="X179" i="2"/>
  <c r="X199" i="2"/>
  <c r="X197" i="2"/>
  <c r="Y197" i="2" s="1"/>
  <c r="Z197" i="2" s="1"/>
  <c r="X71" i="2"/>
  <c r="V17" i="2"/>
  <c r="T27" i="2" s="1"/>
  <c r="V27" i="2" s="1"/>
  <c r="J17" i="2"/>
  <c r="H27" i="2" s="1"/>
  <c r="J27" i="2" s="1"/>
  <c r="X18" i="2"/>
  <c r="J60" i="2"/>
  <c r="J67" i="2" s="1"/>
  <c r="W194" i="2"/>
  <c r="W157" i="2"/>
  <c r="W141" i="2"/>
  <c r="W139" i="2"/>
  <c r="W133" i="2"/>
  <c r="W82" i="2"/>
  <c r="W74" i="2"/>
  <c r="K67" i="2"/>
  <c r="P105" i="2"/>
  <c r="S95" i="2"/>
  <c r="G69" i="2"/>
  <c r="G77" i="2"/>
  <c r="G85" i="2"/>
  <c r="G29" i="2"/>
  <c r="X186" i="2"/>
  <c r="X182" i="2"/>
  <c r="Y182" i="2" s="1"/>
  <c r="Z182" i="2" s="1"/>
  <c r="X180" i="2"/>
  <c r="Y180" i="2" s="1"/>
  <c r="Z180" i="2" s="1"/>
  <c r="X200" i="2"/>
  <c r="Y200" i="2" s="1"/>
  <c r="Z200" i="2" s="1"/>
  <c r="X198" i="2"/>
  <c r="X196" i="2"/>
  <c r="X107" i="2"/>
  <c r="X72" i="2"/>
  <c r="X70" i="2"/>
  <c r="X22" i="2"/>
  <c r="P17" i="2"/>
  <c r="N27" i="2" s="1"/>
  <c r="P27" i="2" s="1"/>
  <c r="G35" i="2"/>
  <c r="P43" i="2"/>
  <c r="P58" i="2" s="1"/>
  <c r="W97" i="2"/>
  <c r="W78" i="2"/>
  <c r="W77" i="2" s="1"/>
  <c r="W88" i="2"/>
  <c r="W185" i="2"/>
  <c r="W183" i="2" s="1"/>
  <c r="W174" i="2"/>
  <c r="W156" i="2"/>
  <c r="G159" i="2"/>
  <c r="W146" i="2"/>
  <c r="W138" i="2"/>
  <c r="W134" i="2"/>
  <c r="W96" i="2"/>
  <c r="W75" i="2"/>
  <c r="W73" i="2" s="1"/>
  <c r="W79" i="2"/>
  <c r="W87" i="2"/>
  <c r="W85" i="2" s="1"/>
  <c r="W22" i="2"/>
  <c r="X184" i="2"/>
  <c r="Y184" i="2" s="1"/>
  <c r="Z184" i="2" s="1"/>
  <c r="J183" i="2"/>
  <c r="J188" i="2"/>
  <c r="V176" i="2"/>
  <c r="V151" i="2"/>
  <c r="X111" i="2"/>
  <c r="X109" i="2"/>
  <c r="X108" i="2"/>
  <c r="P123" i="2"/>
  <c r="V123" i="2"/>
  <c r="J123" i="2"/>
  <c r="P91" i="2"/>
  <c r="X66" i="2"/>
  <c r="X64" i="2" s="1"/>
  <c r="X65" i="2"/>
  <c r="P69" i="2"/>
  <c r="V77" i="2"/>
  <c r="J81" i="2"/>
  <c r="P81" i="2"/>
  <c r="X24" i="2"/>
  <c r="W119" i="2"/>
  <c r="W117" i="2"/>
  <c r="Y117" i="2" s="1"/>
  <c r="Z117" i="2" s="1"/>
  <c r="W115" i="2"/>
  <c r="Y115" i="2" s="1"/>
  <c r="Z115" i="2" s="1"/>
  <c r="W113" i="2"/>
  <c r="W111" i="2"/>
  <c r="Y111" i="2" s="1"/>
  <c r="Z111" i="2" s="1"/>
  <c r="W109" i="2"/>
  <c r="Y109" i="2" s="1"/>
  <c r="Z109" i="2" s="1"/>
  <c r="W124" i="2"/>
  <c r="W37" i="2"/>
  <c r="X128" i="2"/>
  <c r="S127" i="2"/>
  <c r="G127" i="2"/>
  <c r="E89" i="2"/>
  <c r="Q89" i="2"/>
  <c r="K130" i="2"/>
  <c r="Q201" i="2"/>
  <c r="W31" i="2"/>
  <c r="W29" i="2" s="1"/>
  <c r="W24" i="2"/>
  <c r="P183" i="2"/>
  <c r="X194" i="2"/>
  <c r="X175" i="2"/>
  <c r="X173" i="2"/>
  <c r="X165" i="2"/>
  <c r="X163" i="2"/>
  <c r="Y163" i="2" s="1"/>
  <c r="Z163" i="2" s="1"/>
  <c r="X161" i="2"/>
  <c r="X149" i="2"/>
  <c r="X147" i="2"/>
  <c r="X145" i="2"/>
  <c r="X75" i="2"/>
  <c r="M178" i="2"/>
  <c r="M95" i="2"/>
  <c r="M21" i="2"/>
  <c r="K28" i="2" s="1"/>
  <c r="M28" i="2" s="1"/>
  <c r="M13" i="2"/>
  <c r="K26" i="2" s="1"/>
  <c r="P60" i="2"/>
  <c r="W161" i="2"/>
  <c r="H89" i="2"/>
  <c r="N130" i="2"/>
  <c r="T67" i="2"/>
  <c r="V183" i="2"/>
  <c r="V67" i="2"/>
  <c r="J176" i="2"/>
  <c r="J151" i="2"/>
  <c r="S170" i="2"/>
  <c r="W165" i="2"/>
  <c r="S64" i="2"/>
  <c r="W181" i="2"/>
  <c r="W175" i="2"/>
  <c r="G170" i="2"/>
  <c r="W164" i="2"/>
  <c r="W162" i="2"/>
  <c r="W153" i="2"/>
  <c r="W149" i="2"/>
  <c r="W147" i="2"/>
  <c r="W145" i="2"/>
  <c r="X193" i="2"/>
  <c r="Y193" i="2" s="1"/>
  <c r="Z193" i="2" s="1"/>
  <c r="X174" i="2"/>
  <c r="Y174" i="2" s="1"/>
  <c r="Z174" i="2" s="1"/>
  <c r="X172" i="2"/>
  <c r="Y172" i="2" s="1"/>
  <c r="Z172" i="2" s="1"/>
  <c r="X164" i="2"/>
  <c r="X162" i="2"/>
  <c r="X150" i="2"/>
  <c r="X148" i="2"/>
  <c r="Y148" i="2" s="1"/>
  <c r="Z148" i="2" s="1"/>
  <c r="X146" i="2"/>
  <c r="X76" i="2"/>
  <c r="Y76" i="2" s="1"/>
  <c r="Z76" i="2" s="1"/>
  <c r="W16" i="2"/>
  <c r="X62" i="2"/>
  <c r="Y62" i="2" s="1"/>
  <c r="Z62" i="2" s="1"/>
  <c r="M99" i="2"/>
  <c r="M91" i="2"/>
  <c r="M17" i="2"/>
  <c r="K27" i="2" s="1"/>
  <c r="M27" i="2" s="1"/>
  <c r="W129" i="2"/>
  <c r="V170" i="2"/>
  <c r="V159" i="2"/>
  <c r="P143" i="2"/>
  <c r="V143" i="2"/>
  <c r="X120" i="2"/>
  <c r="X113" i="2"/>
  <c r="X112" i="2"/>
  <c r="X129" i="2"/>
  <c r="P99" i="2"/>
  <c r="V99" i="2"/>
  <c r="V95" i="2"/>
  <c r="V91" i="2"/>
  <c r="J85" i="2"/>
  <c r="V29" i="2"/>
  <c r="J29" i="2"/>
  <c r="P29" i="2"/>
  <c r="X63" i="2"/>
  <c r="Y63" i="2" s="1"/>
  <c r="Z63" i="2" s="1"/>
  <c r="W19" i="2"/>
  <c r="P127" i="2"/>
  <c r="K58" i="2"/>
  <c r="E201" i="2"/>
  <c r="H130" i="2"/>
  <c r="H201" i="2"/>
  <c r="N58" i="2"/>
  <c r="N89" i="2"/>
  <c r="N201" i="2"/>
  <c r="T89" i="2"/>
  <c r="T130" i="2"/>
  <c r="S166" i="2"/>
  <c r="S105" i="2"/>
  <c r="W106" i="2"/>
  <c r="S17" i="2"/>
  <c r="Q27" i="2" s="1"/>
  <c r="S27" i="2" s="1"/>
  <c r="G176" i="2"/>
  <c r="W173" i="2"/>
  <c r="G21" i="2"/>
  <c r="E28" i="2" s="1"/>
  <c r="G28" i="2" s="1"/>
  <c r="X190" i="2"/>
  <c r="V188" i="2"/>
  <c r="P178" i="2"/>
  <c r="P192" i="2"/>
  <c r="X169" i="2"/>
  <c r="J170" i="2"/>
  <c r="P166" i="2"/>
  <c r="X158" i="2"/>
  <c r="X156" i="2"/>
  <c r="X154" i="2"/>
  <c r="J159" i="2"/>
  <c r="P159" i="2"/>
  <c r="P151" i="2"/>
  <c r="X142" i="2"/>
  <c r="X140" i="2"/>
  <c r="Y140" i="2" s="1"/>
  <c r="Z140" i="2" s="1"/>
  <c r="X138" i="2"/>
  <c r="X136" i="2"/>
  <c r="Y136" i="2" s="1"/>
  <c r="Z136" i="2" s="1"/>
  <c r="X134" i="2"/>
  <c r="X132" i="2"/>
  <c r="J143" i="2"/>
  <c r="X102" i="2"/>
  <c r="Y102" i="2" s="1"/>
  <c r="Z102" i="2" s="1"/>
  <c r="X100" i="2"/>
  <c r="Y100" i="2" s="1"/>
  <c r="Z100" i="2" s="1"/>
  <c r="J99" i="2"/>
  <c r="X97" i="2"/>
  <c r="Y97" i="2" s="1"/>
  <c r="Z97" i="2" s="1"/>
  <c r="X94" i="2"/>
  <c r="X92" i="2"/>
  <c r="Y92" i="2" s="1"/>
  <c r="Z92" i="2" s="1"/>
  <c r="J91" i="2"/>
  <c r="X84" i="2"/>
  <c r="Y84" i="2" s="1"/>
  <c r="Z84" i="2" s="1"/>
  <c r="V81" i="2"/>
  <c r="X82" i="2"/>
  <c r="Y82" i="2" s="1"/>
  <c r="Z82" i="2" s="1"/>
  <c r="P85" i="2"/>
  <c r="S13" i="2"/>
  <c r="Q26" i="2" s="1"/>
  <c r="P13" i="2"/>
  <c r="J13" i="2"/>
  <c r="J26" i="2" s="1"/>
  <c r="M127" i="2"/>
  <c r="Y198" i="2"/>
  <c r="Z198" i="2" s="1"/>
  <c r="Q67" i="2"/>
  <c r="W169" i="2"/>
  <c r="J95" i="2"/>
  <c r="S178" i="2"/>
  <c r="S183" i="2"/>
  <c r="S151" i="2"/>
  <c r="S143" i="2"/>
  <c r="S123" i="2"/>
  <c r="S103" i="2"/>
  <c r="S69" i="2"/>
  <c r="W70" i="2"/>
  <c r="S77" i="2"/>
  <c r="S85" i="2"/>
  <c r="S29" i="2"/>
  <c r="S21" i="2"/>
  <c r="Q28" i="2" s="1"/>
  <c r="S28" i="2" s="1"/>
  <c r="G183" i="2"/>
  <c r="G188" i="2"/>
  <c r="W199" i="2"/>
  <c r="G143" i="2"/>
  <c r="G95" i="2"/>
  <c r="W83" i="2"/>
  <c r="G17" i="2"/>
  <c r="E27" i="2" s="1"/>
  <c r="G27" i="2" s="1"/>
  <c r="W18" i="2"/>
  <c r="W121" i="2"/>
  <c r="G123" i="2"/>
  <c r="W15" i="2"/>
  <c r="X37" i="2"/>
  <c r="J35" i="2"/>
  <c r="W36" i="2"/>
  <c r="S35" i="2"/>
  <c r="V39" i="2"/>
  <c r="S60" i="2"/>
  <c r="M188" i="2"/>
  <c r="M176" i="2"/>
  <c r="M123" i="2"/>
  <c r="M60" i="2"/>
  <c r="M64" i="2"/>
  <c r="W66" i="2"/>
  <c r="Y196" i="2"/>
  <c r="Z196" i="2" s="1"/>
  <c r="S176" i="2"/>
  <c r="S159" i="2"/>
  <c r="S73" i="2"/>
  <c r="S81" i="2"/>
  <c r="G178" i="2"/>
  <c r="G192" i="2"/>
  <c r="G151" i="2"/>
  <c r="G99" i="2"/>
  <c r="G91" i="2"/>
  <c r="X191" i="2"/>
  <c r="Y191" i="2" s="1"/>
  <c r="Z191" i="2" s="1"/>
  <c r="X189" i="2"/>
  <c r="Y189" i="2" s="1"/>
  <c r="Z189" i="2" s="1"/>
  <c r="X168" i="2"/>
  <c r="Y168" i="2" s="1"/>
  <c r="Z168" i="2" s="1"/>
  <c r="X157" i="2"/>
  <c r="X155" i="2"/>
  <c r="X153" i="2"/>
  <c r="X141" i="2"/>
  <c r="X139" i="2"/>
  <c r="X137" i="2"/>
  <c r="Y137" i="2" s="1"/>
  <c r="Z137" i="2" s="1"/>
  <c r="X135" i="2"/>
  <c r="Y135" i="2" s="1"/>
  <c r="Z135" i="2" s="1"/>
  <c r="X133" i="2"/>
  <c r="X121" i="2"/>
  <c r="X118" i="2"/>
  <c r="Y118" i="2" s="1"/>
  <c r="Z118" i="2" s="1"/>
  <c r="X114" i="2"/>
  <c r="X126" i="2"/>
  <c r="Y126" i="2" s="1"/>
  <c r="Z126" i="2" s="1"/>
  <c r="X124" i="2"/>
  <c r="Y124" i="2" s="1"/>
  <c r="Z124" i="2" s="1"/>
  <c r="X98" i="2"/>
  <c r="X96" i="2"/>
  <c r="X93" i="2"/>
  <c r="Y93" i="2" s="1"/>
  <c r="Z93" i="2" s="1"/>
  <c r="X83" i="2"/>
  <c r="P21" i="2"/>
  <c r="N28" i="2" s="1"/>
  <c r="P28" i="2" s="1"/>
  <c r="X23" i="2"/>
  <c r="X19" i="2"/>
  <c r="X38" i="2"/>
  <c r="X36" i="2"/>
  <c r="G39" i="2"/>
  <c r="G58" i="2" s="1"/>
  <c r="M192" i="2"/>
  <c r="M143" i="2"/>
  <c r="X110" i="2"/>
  <c r="X125" i="2"/>
  <c r="Y125" i="2" s="1"/>
  <c r="Z125" i="2" s="1"/>
  <c r="X101" i="2"/>
  <c r="V21" i="2"/>
  <c r="T28" i="2" s="1"/>
  <c r="V28" i="2" s="1"/>
  <c r="J21" i="2"/>
  <c r="H28" i="2" s="1"/>
  <c r="J28" i="2" s="1"/>
  <c r="V13" i="2"/>
  <c r="T26" i="2" s="1"/>
  <c r="G13" i="2"/>
  <c r="E26" i="2" s="1"/>
  <c r="G26" i="2" s="1"/>
  <c r="X13" i="2"/>
  <c r="W38" i="2"/>
  <c r="Y42" i="2"/>
  <c r="Z42" i="2" s="1"/>
  <c r="W41" i="2"/>
  <c r="Y41" i="2" s="1"/>
  <c r="Z41" i="2" s="1"/>
  <c r="H58" i="2"/>
  <c r="J58" i="2"/>
  <c r="W14" i="2"/>
  <c r="Y14" i="2" s="1"/>
  <c r="Z14" i="2" s="1"/>
  <c r="P103" i="2"/>
  <c r="X79" i="2"/>
  <c r="Y79" i="2" s="1"/>
  <c r="Z79" i="2" s="1"/>
  <c r="X87" i="2"/>
  <c r="X32" i="2"/>
  <c r="Y16" i="2"/>
  <c r="Z16" i="2" s="1"/>
  <c r="X80" i="2"/>
  <c r="X78" i="2"/>
  <c r="X88" i="2"/>
  <c r="Y88" i="2" s="1"/>
  <c r="Z88" i="2" s="1"/>
  <c r="X86" i="2"/>
  <c r="X31" i="2"/>
  <c r="X56" i="2"/>
  <c r="X54" i="2"/>
  <c r="Y54" i="2" s="1"/>
  <c r="Z54" i="2" s="1"/>
  <c r="X52" i="2"/>
  <c r="Y52" i="2" s="1"/>
  <c r="Z52" i="2" s="1"/>
  <c r="X50" i="2"/>
  <c r="Y50" i="2" s="1"/>
  <c r="Z50" i="2" s="1"/>
  <c r="X48" i="2"/>
  <c r="Y48" i="2" s="1"/>
  <c r="Z48" i="2" s="1"/>
  <c r="X46" i="2"/>
  <c r="Y46" i="2" s="1"/>
  <c r="Z46" i="2" s="1"/>
  <c r="X44" i="2"/>
  <c r="M183" i="2"/>
  <c r="M151" i="2"/>
  <c r="M73" i="2"/>
  <c r="M81" i="2"/>
  <c r="M35" i="2"/>
  <c r="M43" i="2"/>
  <c r="W128" i="2"/>
  <c r="X57" i="2"/>
  <c r="Y57" i="2" s="1"/>
  <c r="Z57" i="2" s="1"/>
  <c r="X55" i="2"/>
  <c r="X53" i="2"/>
  <c r="Y53" i="2" s="1"/>
  <c r="Z53" i="2" s="1"/>
  <c r="X51" i="2"/>
  <c r="X49" i="2"/>
  <c r="Y49" i="2" s="1"/>
  <c r="Z49" i="2" s="1"/>
  <c r="X47" i="2"/>
  <c r="X45" i="2"/>
  <c r="Y45" i="2" s="1"/>
  <c r="Z45" i="2" s="1"/>
  <c r="M105" i="2"/>
  <c r="M69" i="2"/>
  <c r="M77" i="2"/>
  <c r="M85" i="2"/>
  <c r="M39" i="2"/>
  <c r="M29" i="2"/>
  <c r="P202" i="2" l="1"/>
  <c r="X28" i="2"/>
  <c r="Y113" i="2"/>
  <c r="Z113" i="2" s="1"/>
  <c r="Y32" i="2"/>
  <c r="Z32" i="2" s="1"/>
  <c r="H202" i="2"/>
  <c r="Y19" i="2"/>
  <c r="Z19" i="2" s="1"/>
  <c r="Y98" i="2"/>
  <c r="Z98" i="2" s="1"/>
  <c r="Y141" i="2"/>
  <c r="Z141" i="2" s="1"/>
  <c r="Y155" i="2"/>
  <c r="Z155" i="2" s="1"/>
  <c r="V58" i="2"/>
  <c r="Y37" i="2"/>
  <c r="Z37" i="2" s="1"/>
  <c r="Y142" i="2"/>
  <c r="Z142" i="2" s="1"/>
  <c r="Y154" i="2"/>
  <c r="Z154" i="2" s="1"/>
  <c r="J201" i="2"/>
  <c r="Y138" i="2"/>
  <c r="Z138" i="2" s="1"/>
  <c r="Y133" i="2"/>
  <c r="Z133" i="2" s="1"/>
  <c r="X127" i="2"/>
  <c r="Y110" i="2"/>
  <c r="Z110" i="2" s="1"/>
  <c r="Y56" i="2"/>
  <c r="Z56" i="2" s="1"/>
  <c r="J130" i="2"/>
  <c r="Y112" i="2"/>
  <c r="Z112" i="2" s="1"/>
  <c r="Y108" i="2"/>
  <c r="Z108" i="2" s="1"/>
  <c r="Y114" i="2"/>
  <c r="Z114" i="2" s="1"/>
  <c r="M130" i="2"/>
  <c r="Y47" i="2"/>
  <c r="Z47" i="2" s="1"/>
  <c r="Y51" i="2"/>
  <c r="Z51" i="2" s="1"/>
  <c r="Y55" i="2"/>
  <c r="Z55" i="2" s="1"/>
  <c r="S58" i="2"/>
  <c r="Y132" i="2"/>
  <c r="Z132" i="2" s="1"/>
  <c r="Y190" i="2"/>
  <c r="Z190" i="2" s="1"/>
  <c r="Y120" i="2"/>
  <c r="Z120" i="2" s="1"/>
  <c r="P67" i="2"/>
  <c r="Y185" i="2"/>
  <c r="Z185" i="2" s="1"/>
  <c r="W123" i="2"/>
  <c r="Y65" i="2"/>
  <c r="Z65" i="2" s="1"/>
  <c r="X69" i="2"/>
  <c r="Y107" i="2"/>
  <c r="Z107" i="2" s="1"/>
  <c r="Y186" i="2"/>
  <c r="Z186" i="2" s="1"/>
  <c r="Y71" i="2"/>
  <c r="Z71" i="2" s="1"/>
  <c r="W43" i="2"/>
  <c r="W99" i="2"/>
  <c r="Y119" i="2"/>
  <c r="Z119" i="2" s="1"/>
  <c r="W166" i="2"/>
  <c r="X73" i="2"/>
  <c r="Y73" i="2" s="1"/>
  <c r="Z73" i="2" s="1"/>
  <c r="W60" i="2"/>
  <c r="W159" i="2"/>
  <c r="M201" i="2"/>
  <c r="Y80" i="2"/>
  <c r="Z80" i="2" s="1"/>
  <c r="X81" i="2"/>
  <c r="H25" i="2"/>
  <c r="Y101" i="2"/>
  <c r="Z101" i="2" s="1"/>
  <c r="Y139" i="2"/>
  <c r="Z139" i="2" s="1"/>
  <c r="Y153" i="2"/>
  <c r="Z153" i="2" s="1"/>
  <c r="Y157" i="2"/>
  <c r="Z157" i="2" s="1"/>
  <c r="Y94" i="2"/>
  <c r="Z94" i="2" s="1"/>
  <c r="P89" i="2"/>
  <c r="V89" i="2"/>
  <c r="Y134" i="2"/>
  <c r="Z134" i="2" s="1"/>
  <c r="Y158" i="2"/>
  <c r="Z158" i="2" s="1"/>
  <c r="V201" i="2"/>
  <c r="X183" i="2"/>
  <c r="Y173" i="2"/>
  <c r="Z173" i="2" s="1"/>
  <c r="J89" i="2"/>
  <c r="Y146" i="2"/>
  <c r="Z146" i="2" s="1"/>
  <c r="Y150" i="2"/>
  <c r="Z150" i="2" s="1"/>
  <c r="Y149" i="2"/>
  <c r="Z149" i="2" s="1"/>
  <c r="Y75" i="2"/>
  <c r="Z75" i="2" s="1"/>
  <c r="Y24" i="2"/>
  <c r="Z24" i="2" s="1"/>
  <c r="Y22" i="2"/>
  <c r="Z22" i="2" s="1"/>
  <c r="Y72" i="2"/>
  <c r="Z72" i="2" s="1"/>
  <c r="X178" i="2"/>
  <c r="Y74" i="2"/>
  <c r="Z74" i="2" s="1"/>
  <c r="W143" i="2"/>
  <c r="X17" i="2"/>
  <c r="X27" i="2"/>
  <c r="Y179" i="2"/>
  <c r="Z179" i="2" s="1"/>
  <c r="G201" i="2"/>
  <c r="Y183" i="2"/>
  <c r="Z183" i="2" s="1"/>
  <c r="X151" i="2"/>
  <c r="Y87" i="2"/>
  <c r="Z87" i="2" s="1"/>
  <c r="X188" i="2"/>
  <c r="Y188" i="2" s="1"/>
  <c r="Z188" i="2" s="1"/>
  <c r="E25" i="2"/>
  <c r="Y38" i="2"/>
  <c r="Z38" i="2" s="1"/>
  <c r="X35" i="2"/>
  <c r="X21" i="2"/>
  <c r="G103" i="2"/>
  <c r="M67" i="2"/>
  <c r="Y156" i="2"/>
  <c r="Z156" i="2" s="1"/>
  <c r="P130" i="2"/>
  <c r="V103" i="2"/>
  <c r="M103" i="2"/>
  <c r="Y147" i="2"/>
  <c r="Z147" i="2" s="1"/>
  <c r="Y164" i="2"/>
  <c r="Z164" i="2" s="1"/>
  <c r="Y175" i="2"/>
  <c r="Z175" i="2" s="1"/>
  <c r="Y194" i="2"/>
  <c r="Z194" i="2" s="1"/>
  <c r="G89" i="2"/>
  <c r="Y129" i="2"/>
  <c r="Z129" i="2" s="1"/>
  <c r="M26" i="2"/>
  <c r="M25" i="2" s="1"/>
  <c r="K25" i="2"/>
  <c r="X166" i="2"/>
  <c r="Y166" i="2" s="1"/>
  <c r="Z166" i="2" s="1"/>
  <c r="X176" i="2"/>
  <c r="X192" i="2"/>
  <c r="X60" i="2"/>
  <c r="X67" i="2" s="1"/>
  <c r="Y31" i="2"/>
  <c r="Z31" i="2" s="1"/>
  <c r="W13" i="2"/>
  <c r="Y13" i="2" s="1"/>
  <c r="Z13" i="2" s="1"/>
  <c r="X123" i="2"/>
  <c r="X159" i="2"/>
  <c r="Y159" i="2" s="1"/>
  <c r="Z159" i="2" s="1"/>
  <c r="S67" i="2"/>
  <c r="Y15" i="2"/>
  <c r="Z15" i="2" s="1"/>
  <c r="G130" i="2"/>
  <c r="W27" i="2"/>
  <c r="Y27" i="2" s="1"/>
  <c r="Z27" i="2" s="1"/>
  <c r="S89" i="2"/>
  <c r="S130" i="2"/>
  <c r="W176" i="2"/>
  <c r="X170" i="2"/>
  <c r="W28" i="2"/>
  <c r="W151" i="2"/>
  <c r="Y151" i="2" s="1"/>
  <c r="Z151" i="2" s="1"/>
  <c r="Y145" i="2"/>
  <c r="Z145" i="2" s="1"/>
  <c r="Y162" i="2"/>
  <c r="Z162" i="2" s="1"/>
  <c r="Y181" i="2"/>
  <c r="Z181" i="2" s="1"/>
  <c r="W178" i="2"/>
  <c r="Y165" i="2"/>
  <c r="Z165" i="2" s="1"/>
  <c r="Y161" i="2"/>
  <c r="Z161" i="2" s="1"/>
  <c r="W21" i="2"/>
  <c r="Y21" i="2" s="1"/>
  <c r="Z21" i="2" s="1"/>
  <c r="V26" i="2"/>
  <c r="V25" i="2" s="1"/>
  <c r="V33" i="2" s="1"/>
  <c r="T25" i="2"/>
  <c r="X95" i="2"/>
  <c r="Y96" i="2"/>
  <c r="Z96" i="2" s="1"/>
  <c r="Y66" i="2"/>
  <c r="Z66" i="2" s="1"/>
  <c r="W64" i="2"/>
  <c r="Y199" i="2"/>
  <c r="Z199" i="2" s="1"/>
  <c r="W192" i="2"/>
  <c r="Y169" i="2"/>
  <c r="Z169" i="2" s="1"/>
  <c r="W170" i="2"/>
  <c r="Y95" i="2"/>
  <c r="Z95" i="2" s="1"/>
  <c r="W103" i="2"/>
  <c r="N26" i="2"/>
  <c r="S26" i="2"/>
  <c r="S25" i="2" s="1"/>
  <c r="S33" i="2" s="1"/>
  <c r="Q25" i="2"/>
  <c r="Y23" i="2"/>
  <c r="Z23" i="2" s="1"/>
  <c r="X77" i="2"/>
  <c r="Y77" i="2" s="1"/>
  <c r="Z77" i="2" s="1"/>
  <c r="X91" i="2"/>
  <c r="X39" i="2"/>
  <c r="X99" i="2"/>
  <c r="Y99" i="2" s="1"/>
  <c r="Z99" i="2" s="1"/>
  <c r="X143" i="2"/>
  <c r="W35" i="2"/>
  <c r="Y36" i="2"/>
  <c r="Z36" i="2" s="1"/>
  <c r="Y121" i="2"/>
  <c r="Z121" i="2" s="1"/>
  <c r="W17" i="2"/>
  <c r="Y17" i="2" s="1"/>
  <c r="Z17" i="2" s="1"/>
  <c r="Y18" i="2"/>
  <c r="Z18" i="2" s="1"/>
  <c r="W81" i="2"/>
  <c r="Y83" i="2"/>
  <c r="Z83" i="2" s="1"/>
  <c r="W69" i="2"/>
  <c r="Y69" i="2" s="1"/>
  <c r="Z69" i="2" s="1"/>
  <c r="Y70" i="2"/>
  <c r="Z70" i="2" s="1"/>
  <c r="S201" i="2"/>
  <c r="J103" i="2"/>
  <c r="P201" i="2"/>
  <c r="Y106" i="2"/>
  <c r="J25" i="2"/>
  <c r="J33" i="2" s="1"/>
  <c r="G25" i="2"/>
  <c r="G33" i="2" s="1"/>
  <c r="W127" i="2"/>
  <c r="Y128" i="2"/>
  <c r="Z128" i="2" s="1"/>
  <c r="M58" i="2"/>
  <c r="X29" i="2"/>
  <c r="Y29" i="2" s="1"/>
  <c r="Z29" i="2" s="1"/>
  <c r="Y30" i="2"/>
  <c r="Z30" i="2" s="1"/>
  <c r="M89" i="2"/>
  <c r="M33" i="2"/>
  <c r="X43" i="2"/>
  <c r="Y44" i="2"/>
  <c r="Z44" i="2" s="1"/>
  <c r="W39" i="2"/>
  <c r="X85" i="2"/>
  <c r="Y86" i="2"/>
  <c r="Z86" i="2" s="1"/>
  <c r="Y78" i="2"/>
  <c r="Z78" i="2" s="1"/>
  <c r="Z106" i="2" l="1"/>
  <c r="Y105" i="2"/>
  <c r="J202" i="2"/>
  <c r="Y28" i="2"/>
  <c r="Z28" i="2" s="1"/>
  <c r="Y60" i="2"/>
  <c r="Z60" i="2" s="1"/>
  <c r="Y178" i="2"/>
  <c r="Z178" i="2" s="1"/>
  <c r="Y143" i="2"/>
  <c r="Z143" i="2" s="1"/>
  <c r="Z105" i="2"/>
  <c r="G202" i="2"/>
  <c r="Y123" i="2"/>
  <c r="Z123" i="2" s="1"/>
  <c r="Y35" i="2"/>
  <c r="Z35" i="2" s="1"/>
  <c r="X130" i="2"/>
  <c r="Y39" i="2"/>
  <c r="Z39" i="2" s="1"/>
  <c r="X58" i="2"/>
  <c r="Y170" i="2"/>
  <c r="Z170" i="2" s="1"/>
  <c r="X201" i="2"/>
  <c r="X103" i="2"/>
  <c r="Y103" i="2" s="1"/>
  <c r="Z103" i="2" s="1"/>
  <c r="Y91" i="2"/>
  <c r="Z91" i="2" s="1"/>
  <c r="Y176" i="2"/>
  <c r="Z176" i="2" s="1"/>
  <c r="W89" i="2"/>
  <c r="P26" i="2"/>
  <c r="N25" i="2"/>
  <c r="Y81" i="2"/>
  <c r="Z81" i="2" s="1"/>
  <c r="Y192" i="2"/>
  <c r="Z192" i="2" s="1"/>
  <c r="W201" i="2"/>
  <c r="Y64" i="2"/>
  <c r="Z64" i="2" s="1"/>
  <c r="W67" i="2"/>
  <c r="Y67" i="2" s="1"/>
  <c r="Z67" i="2" s="1"/>
  <c r="W26" i="2"/>
  <c r="W58" i="2"/>
  <c r="X89" i="2"/>
  <c r="Y85" i="2"/>
  <c r="Z85" i="2" s="1"/>
  <c r="Y43" i="2"/>
  <c r="W130" i="2"/>
  <c r="W202" i="2" s="1"/>
  <c r="Z127" i="2"/>
  <c r="J204" i="2" l="1"/>
  <c r="Y130" i="2"/>
  <c r="Z130" i="2" s="1"/>
  <c r="L30" i="1"/>
  <c r="Y89" i="2"/>
  <c r="Z89" i="2" s="1"/>
  <c r="Y201" i="2"/>
  <c r="B27" i="1"/>
  <c r="P25" i="2"/>
  <c r="P33" i="2" s="1"/>
  <c r="X25" i="2"/>
  <c r="X33" i="2" s="1"/>
  <c r="X202" i="2" s="1"/>
  <c r="W25" i="2"/>
  <c r="Y58" i="2"/>
  <c r="Z58" i="2" s="1"/>
  <c r="Z43" i="2"/>
  <c r="N29" i="1" l="1"/>
  <c r="C30" i="1"/>
  <c r="B28" i="1"/>
  <c r="Z201" i="2"/>
  <c r="K28" i="1"/>
  <c r="K27" i="1"/>
  <c r="Y26" i="2"/>
  <c r="Z26" i="2" s="1"/>
  <c r="Y25" i="2"/>
  <c r="Z25" i="2" s="1"/>
  <c r="W33" i="2"/>
  <c r="I29" i="1" l="1"/>
  <c r="I30" i="1" s="1"/>
  <c r="M29" i="1"/>
  <c r="K29" i="1"/>
  <c r="K30" i="1" s="1"/>
  <c r="N30" i="1"/>
  <c r="Y33" i="2"/>
  <c r="Y202" i="2" s="1"/>
  <c r="M30" i="1" l="1"/>
  <c r="Z33" i="2"/>
  <c r="Z202" i="2"/>
</calcChain>
</file>

<file path=xl/sharedStrings.xml><?xml version="1.0" encoding="utf-8"?>
<sst xmlns="http://schemas.openxmlformats.org/spreadsheetml/2006/main" count="749" uniqueCount="411">
  <si>
    <t xml:space="preserve">
</t>
  </si>
  <si>
    <t>Назва ЛОТ-у:</t>
  </si>
  <si>
    <t>Власні кошти організації-заявника</t>
  </si>
  <si>
    <t>(посада)</t>
  </si>
  <si>
    <t>(підпис, печатка)</t>
  </si>
  <si>
    <t>(ПІБ)</t>
  </si>
  <si>
    <t>№</t>
  </si>
  <si>
    <t>Найменування витрат</t>
  </si>
  <si>
    <t>Одиниця виміру</t>
  </si>
  <si>
    <t>Витрати за рахунок гранту УКФ</t>
  </si>
  <si>
    <t>Планові витрати відповідно до заявки</t>
  </si>
  <si>
    <t>Кількість/
Період</t>
  </si>
  <si>
    <t>Вартість за одиницю, грн</t>
  </si>
  <si>
    <t>Вартість за одиницю, грн.</t>
  </si>
  <si>
    <t>ВИТРАТИ:</t>
  </si>
  <si>
    <t>Стаття:</t>
  </si>
  <si>
    <t>Підстаття:</t>
  </si>
  <si>
    <t>1.1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</si>
  <si>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</si>
  <si>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</si>
  <si>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</si>
  <si>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</si>
  <si>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</si>
  <si>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</si>
  <si>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</si>
  <si>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</si>
  <si>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</si>
  <si>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</si>
  <si>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</si>
  <si>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</si>
  <si>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</si>
  <si>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</si>
  <si>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</si>
  <si>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</si>
  <si>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</si>
  <si>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</si>
  <si>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</si>
  <si>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</si>
  <si>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</si>
  <si>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</si>
  <si>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строковими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</si>
  <si>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</si>
  <si>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</si>
  <si>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</si>
  <si>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</si>
  <si>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</si>
  <si>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</si>
  <si>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</si>
  <si>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</si>
  <si>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</si>
  <si>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</si>
  <si>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</si>
  <si>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</si>
  <si>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</si>
  <si>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</si>
  <si>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</si>
  <si>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</si>
  <si>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</si>
  <si>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</si>
  <si>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</si>
  <si>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</si>
  <si>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</si>
  <si>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</si>
  <si>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</si>
  <si>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</si>
  <si>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</si>
  <si>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2.3.2</t>
  </si>
  <si>
    <t>2.3.3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</si>
  <si>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</si>
  <si>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</si>
  <si>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</si>
  <si>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</si>
  <si>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</si>
  <si>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</si>
  <si>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</si>
  <si>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</si>
  <si>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</si>
  <si>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</si>
  <si>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</si>
  <si>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</si>
  <si>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</si>
  <si>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</si>
  <si>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</si>
  <si>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</si>
  <si>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</si>
  <si>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</si>
  <si>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</si>
  <si>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</si>
  <si>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</si>
  <si>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</si>
  <si>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</si>
  <si>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</si>
  <si>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</si>
  <si>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</si>
  <si>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</si>
  <si>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</si>
  <si>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</si>
  <si>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</si>
  <si>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</si>
  <si>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</si>
  <si>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</si>
  <si>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</si>
  <si>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</si>
  <si>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</si>
  <si>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</si>
  <si>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</si>
  <si>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</si>
  <si>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</si>
  <si>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</si>
  <si>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</si>
  <si>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4.,4.2</t>
  </si>
  <si>
    <t>4.4,3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</si>
  <si>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</si>
  <si>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</si>
  <si>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</si>
  <si>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</si>
  <si>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</si>
  <si>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</si>
  <si>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</si>
  <si>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</si>
  <si>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</si>
  <si>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</si>
  <si>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</si>
  <si>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</si>
  <si>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</si>
  <si>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</si>
  <si>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</si>
  <si>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</si>
  <si>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</si>
  <si>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</si>
  <si>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</si>
  <si>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</si>
  <si>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</si>
  <si>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</si>
  <si>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</si>
  <si>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</si>
  <si>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</si>
  <si>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</si>
  <si>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</si>
  <si>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</si>
  <si>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</si>
  <si>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</si>
  <si>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</si>
  <si>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</si>
  <si>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</si>
  <si>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</si>
  <si>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</si>
  <si>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</si>
  <si>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</si>
  <si>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</si>
  <si>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</si>
  <si>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</si>
  <si>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</si>
  <si>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</si>
  <si>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</si>
  <si>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</si>
  <si>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</si>
  <si>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</si>
  <si>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</si>
  <si>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</si>
  <si>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</si>
  <si>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</si>
  <si>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</si>
  <si>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</si>
  <si>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</si>
  <si>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</si>
  <si>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</si>
  <si>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</si>
  <si>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</si>
  <si>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</si>
  <si>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</si>
  <si>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</si>
  <si>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</si>
  <si>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</si>
  <si>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</si>
  <si>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</si>
  <si>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</si>
  <si>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</si>
  <si>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</si>
  <si>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</si>
  <si>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</si>
  <si>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</si>
  <si>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</si>
  <si>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</si>
  <si>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</si>
  <si>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</si>
  <si>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</si>
  <si>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</si>
  <si>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</si>
  <si>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</si>
  <si>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</si>
  <si>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</si>
  <si>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</si>
  <si>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</si>
  <si>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</si>
  <si>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</si>
  <si>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</si>
  <si>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</si>
  <si>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</si>
  <si>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</si>
  <si>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</si>
  <si>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</si>
  <si>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</si>
  <si>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Всього по статті 12 "Послуги з перекладу":</t>
  </si>
  <si>
    <t>Інші прямі витрати</t>
  </si>
  <si>
    <t>13.2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</si>
  <si>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</si>
  <si>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</si>
  <si>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</si>
  <si>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</si>
  <si>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</si>
  <si>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</si>
  <si>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</si>
  <si>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</si>
  <si>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</si>
  <si>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</si>
  <si>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</si>
  <si>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</si>
  <si>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</si>
  <si>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</si>
  <si>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</si>
  <si>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</si>
  <si>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</si>
  <si>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</si>
  <si>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</si>
  <si>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</si>
  <si>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</si>
  <si>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</si>
  <si>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</si>
  <si>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</si>
  <si>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</si>
  <si>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</si>
  <si>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</si>
  <si>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</si>
  <si>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</si>
  <si>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</si>
  <si>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</si>
  <si>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</si>
  <si>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</si>
  <si>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</si>
  <si>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</si>
  <si>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</si>
  <si>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</si>
  <si>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Всього по статті 2 "Витрати пов'язані з відрядженнями":</t>
  </si>
  <si>
    <t xml:space="preserve">Соціальні внески за договорами ЦПХ з підрядниками (ЄСВ) розділу "Поліграфічні послуги" </t>
  </si>
  <si>
    <t>Витрати за рахунок співфінансування</t>
  </si>
  <si>
    <t>Витрати за рахунок  реінвестиції</t>
  </si>
  <si>
    <t xml:space="preserve">Витрати учасників проєкту, які беруть участь у заходах проєкту та не отримують оплату праці та/або винагороду </t>
  </si>
  <si>
    <t>Інші прямі витрати (деталізувати кожний вид витрат)</t>
  </si>
  <si>
    <t>Послуги інтернет-провайдера (вказати період надання послуг)</t>
  </si>
  <si>
    <t>Письмовий переклад (зазначити, з якої на яку мову)</t>
  </si>
  <si>
    <t xml:space="preserve">Витрати з обслуговування сайту </t>
  </si>
  <si>
    <t>Фотофіксація</t>
  </si>
  <si>
    <t>Відеофіксація</t>
  </si>
  <si>
    <t>Рекламні витрати (зазначити конкретну назву рекламних послуг)</t>
  </si>
  <si>
    <t xml:space="preserve">Друк журналів </t>
  </si>
  <si>
    <t xml:space="preserve">Винагорода членам команди проєкту </t>
  </si>
  <si>
    <t>Оплата праці штатних працівників  організації- заявника (лише у вигляді премії)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</si>
  <si>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</si>
  <si>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шт. (діб)</t>
  </si>
  <si>
    <t>Загальна сума, грн. (=5*6)</t>
  </si>
  <si>
    <t>Соціальні внески за договорами ЦПХ з підрядниками (ЄСВ) розділу "Послуги з перекладу"</t>
  </si>
  <si>
    <t>Розділ:
Стаття: 
Підстаття:
Пункт:</t>
  </si>
  <si>
    <t>Фактичні витрати відповідно до заявки</t>
  </si>
  <si>
    <t xml:space="preserve">Загальна  сума витрат по проекту, грн. </t>
  </si>
  <si>
    <t>різниця</t>
  </si>
  <si>
    <t xml:space="preserve">грн. </t>
  </si>
  <si>
    <t>%</t>
  </si>
  <si>
    <t>планова, грн. (=7+13+19)</t>
  </si>
  <si>
    <t>фактична, грн. (=10+16+22)</t>
  </si>
  <si>
    <t xml:space="preserve">  ЗВІТ</t>
  </si>
  <si>
    <t>Загальна сума гранту</t>
  </si>
  <si>
    <t>Загальна сума співфінансування</t>
  </si>
  <si>
    <t>Кошти інших інстутиційних донорів</t>
  </si>
  <si>
    <t>Кошти приватних донорів</t>
  </si>
  <si>
    <t>Загальна сума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</si>
  <si>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</si>
  <si>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</si>
  <si>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</si>
  <si>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</si>
  <si>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</si>
  <si>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</si>
  <si>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</si>
  <si>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</si>
  <si>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</si>
  <si>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</si>
  <si>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</si>
  <si>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</si>
  <si>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</si>
  <si>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</si>
  <si>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</si>
  <si>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</si>
  <si>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</si>
  <si>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</si>
  <si>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</si>
  <si>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</si>
  <si>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</si>
  <si>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</si>
  <si>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</si>
  <si>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</si>
  <si>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</si>
  <si>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</si>
  <si>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</si>
  <si>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</si>
  <si>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>Загальна сума, грн. (=8*9)</t>
  </si>
  <si>
    <t>Звіт про надходження та використання коштів для реалізації проекту</t>
  </si>
  <si>
    <t>Примітки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</si>
  <si>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</si>
  <si>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</si>
  <si>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Загальна сума реінвестицій
(дохід отриманий від реалізації книг, квитків, програм та інше)</t>
  </si>
  <si>
    <t xml:space="preserve">про надходження та використання коштів для реалізації проєкту </t>
  </si>
  <si>
    <t>Загальна сума всього проєкту</t>
  </si>
  <si>
    <t>Розділ ІІ:</t>
  </si>
  <si>
    <t>Хомазюк Ігор Олегович, звукооператор</t>
  </si>
  <si>
    <t>Марущак Микола Богданович, художник по світлу</t>
  </si>
  <si>
    <t>Янковський Анатолій Мечиславович, водій</t>
  </si>
  <si>
    <t>діб</t>
  </si>
  <si>
    <t>Тканина фліс</t>
  </si>
  <si>
    <t>6.1.4</t>
  </si>
  <si>
    <t>6.1.5</t>
  </si>
  <si>
    <t>Ножиці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</si>
  <si>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</si>
  <si>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</si>
  <si>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</si>
  <si>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</si>
  <si>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</si>
  <si>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</si>
  <si>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</si>
  <si>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</si>
  <si>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</si>
  <si>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</si>
  <si>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шт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</si>
  <si>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</si>
  <si>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</si>
  <si>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</si>
  <si>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</si>
  <si>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</si>
  <si>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</si>
  <si>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</si>
  <si>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</si>
  <si>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</si>
  <si>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</si>
  <si>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</si>
  <si>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Директор-художній керівник</t>
  </si>
  <si>
    <t>В. І. Данилюк</t>
  </si>
  <si>
    <t>Назва конкурсної програми: Розвиток кінопроєкту</t>
  </si>
  <si>
    <t>Назва Грантоотримувача: Комунальний заклад "Рівненський академічний обласний театр ляльок" Рівненської обласної ради</t>
  </si>
  <si>
    <t>3.1.1</t>
  </si>
  <si>
    <t>головний бухгалтер</t>
  </si>
  <si>
    <t>Берун М. Д.</t>
  </si>
  <si>
    <t>6.1.16</t>
  </si>
  <si>
    <t>Ткачук Олена Миколаївна, артист-ляльковод провідний майстер сцени</t>
  </si>
  <si>
    <t>Микитюк Лариса Аркадіївна, артист-ляльковод провідний майстер сцени</t>
  </si>
  <si>
    <t>Дзигальчук Ірина Володимирівна, артист-ляльковод вищої категорії</t>
  </si>
  <si>
    <t>Подолець Віктор Миколайович, артист-ляльковод провідний майстер сцени</t>
  </si>
  <si>
    <t>Гуріна Наталія Володимирівна, головний художник</t>
  </si>
  <si>
    <t>Самчук Марія Миколаївна, художник-оформлювач</t>
  </si>
  <si>
    <t>Стеблюк Давид Андрійович, артист-ляльковод першої категорії</t>
  </si>
  <si>
    <t>Вашук Олександр Петрович, начальник технічного відділу</t>
  </si>
  <si>
    <t>Бикова Тетяна Петрівна, головний адміністратор, організатор глядачів</t>
  </si>
  <si>
    <t>Демидюк Корній Степанович, керівник музичної частини</t>
  </si>
  <si>
    <t>Микитюк Роман Анатолійович, заступник директора, менеджер проєкту</t>
  </si>
  <si>
    <t>Найменування інвентаря (з деталізацією технічних характеристик)</t>
  </si>
  <si>
    <t>Найменування техніки (з деталізацією технічних характеристик)</t>
  </si>
  <si>
    <t>6.1.17</t>
  </si>
  <si>
    <t>Тканина оксамит</t>
  </si>
  <si>
    <t>Поролон 25 кг/м, 20 мм</t>
  </si>
  <si>
    <t>Поролон 22 кг/м, 30 мм</t>
  </si>
  <si>
    <t>Клейовий пістолет</t>
  </si>
  <si>
    <t>Клей типу Bonikol</t>
  </si>
  <si>
    <t>Фанера 20 мм</t>
  </si>
  <si>
    <t>Тканина хутро штучне</t>
  </si>
  <si>
    <t xml:space="preserve">Взуття для акторів кеди </t>
  </si>
  <si>
    <t>Паперові стаканчики</t>
  </si>
  <si>
    <t>Дерев'яні палички</t>
  </si>
  <si>
    <t>Кольоровий картон</t>
  </si>
  <si>
    <t>Клей</t>
  </si>
  <si>
    <t>Кольорові маркери</t>
  </si>
  <si>
    <t>Пальчикові ляльки для майстер-класів</t>
  </si>
  <si>
    <t>Заготовки очей</t>
  </si>
  <si>
    <t>Дизельне паливо   Проїзд учасників власними транспортом Nissan Primastar ВК5186 ВО</t>
  </si>
  <si>
    <t>Дизельне паливо   Проїзд учасників власними транспортом Mercedes Benz ВК 1485 АС з причіпом "Палич" ВК 1505XF</t>
  </si>
  <si>
    <t>Друк афіш формат А3</t>
  </si>
  <si>
    <t>Друк фотозони - 2 м на 3м</t>
  </si>
  <si>
    <t>Виготовлення інформаційних банерів щодо розкладання сміття, замінування лісів тощо - розмір 1м на 1,8 м</t>
  </si>
  <si>
    <t>Інші послуги</t>
  </si>
  <si>
    <t>Інші послуги банку (відповідно до тарифів обслуговуючого банку)</t>
  </si>
  <si>
    <t>Ткачук Олена Миколаївна, керівниця проекту, режисерка вистави</t>
  </si>
  <si>
    <t>Микитюк Роман Анатолійович, менеджер проєкту</t>
  </si>
  <si>
    <t>Берун Марія Дмитрівна, бухгалтерка</t>
  </si>
  <si>
    <t>Кульчицька Інесса Олександрівна, художник-постановник вистави</t>
  </si>
  <si>
    <t xml:space="preserve"> Ковтунець Олена Олександрівна , PR-менеджерка</t>
  </si>
  <si>
    <t>Назва проєкту:</t>
  </si>
  <si>
    <t>Дата початку Проєкту:</t>
  </si>
  <si>
    <t>Дата завершення Проєкту:</t>
  </si>
  <si>
    <t>Арт проєкт “Чао Какао - привіт чистий світ”</t>
  </si>
  <si>
    <t>серпень 2024</t>
  </si>
  <si>
    <t>В зв'язку з економією коштів 324,00грн перенесено на пункт 6.1.17</t>
  </si>
  <si>
    <t>В зв'язку з економією коштів перенесено з пунктів 6.3.1, 324грн, 6.3.2 36грн</t>
  </si>
  <si>
    <t>В зв'язку з економією коштів 432,00грн перенесено на пункти 6.1.10-0,40грн, 6.1.11-0,40грн, 6.1.12-0,40грн, 6.1.13-0,80грн, 6.1.14-1,60грн, 6.1.15-0,40грн, 6.1.16-392грн, 6.1.17-36грн</t>
  </si>
  <si>
    <t>В зв'язку з економією коштів перенесено з пункту 6.3.2-392грн</t>
  </si>
  <si>
    <t>В зв'язку з економією коштів перенесено з пункту 6.3.2-0,40грн</t>
  </si>
  <si>
    <t>В зв'язку з економією коштів перенесено з пункту 6.3.2-0,80грн</t>
  </si>
  <si>
    <t>В зв'язку з економією коштів перенесено з пункту 6.3.2-1,60грн</t>
  </si>
  <si>
    <t>Назва проєкту: Арт проєкт “Чао Какао - привіт чистий світ”</t>
  </si>
  <si>
    <t>Дата початку проєкту: 08.2024р.</t>
  </si>
  <si>
    <t>Дата завершення проєкту: 30.09.2024</t>
  </si>
  <si>
    <t>до Договору про надання гранту №_7RCA21-06069__</t>
  </si>
  <si>
    <t>від 01 серпня 2024 року</t>
  </si>
  <si>
    <t>Додаток № 4</t>
  </si>
  <si>
    <t>за період з 01 серпня по 30 вересня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</si>
</sst>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₴_-;\-* #,##0.00\ _₴_-;_-* &quot;-&quot;??\ _₴_-;_-@"/>
    <numFmt numFmtId="165" formatCode="&quot;$&quot;#,##0"/>
    <numFmt numFmtId="166" formatCode="d\.m"/>
    <numFmt numFmtId="167" formatCode="#,##0.000"/>
  </numFmts>
  <fonts count="60" x14ac:knownFonts="1">
    <font>
      <sz val="11"/>
      <color theme="1"/>
      <name val="Arial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vertAlign val="superscript"/>
      <sz val="10"/>
      <color indexed="8"/>
      <name val="Arial"/>
      <family val="2"/>
      <charset val="204"/>
    </font>
    <font>
      <i/>
      <vertAlign val="superscript"/>
      <sz val="10"/>
      <color indexed="8"/>
      <name val="Arial"/>
      <family val="2"/>
      <charset val="204"/>
    </font>
    <font>
      <i/>
      <vertAlign val="superscript"/>
      <sz val="10"/>
      <color indexed="8"/>
      <name val="Arial"/>
      <family val="2"/>
      <charset val="204"/>
    </font>
    <font>
      <i/>
      <vertAlign val="superscript"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i/>
      <vertAlign val="superscript"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vertAlign val="superscript"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i/>
      <vertAlign val="superscript"/>
      <sz val="12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i/>
      <sz val="9"/>
      <color indexed="10"/>
      <name val="Arial"/>
      <family val="2"/>
      <charset val="204"/>
    </font>
    <font>
      <b/>
      <sz val="9"/>
      <color indexed="10"/>
      <name val="Times New Roman"/>
      <family val="1"/>
      <charset val="204"/>
    </font>
    <font>
      <sz val="9"/>
      <color indexed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51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wrapText="1"/>
    </xf>
    <xf numFmtId="4" fontId="13" fillId="0" borderId="0" xfId="0" applyNumberFormat="1" applyFont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/>
    </xf>
    <xf numFmtId="4" fontId="16" fillId="4" borderId="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4" fontId="2" fillId="6" borderId="13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13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20" fillId="0" borderId="0" xfId="0" applyFont="1"/>
    <xf numFmtId="4" fontId="21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/>
    <xf numFmtId="0" fontId="0" fillId="0" borderId="0" xfId="0" applyNumberFormat="1" applyFont="1" applyAlignment="1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0" fontId="1" fillId="0" borderId="0" xfId="0" applyNumberFormat="1" applyFont="1" applyAlignme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 vertical="center"/>
    </xf>
    <xf numFmtId="4" fontId="22" fillId="2" borderId="45" xfId="0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23" fillId="0" borderId="0" xfId="0" applyNumberFormat="1" applyFont="1" applyAlignment="1">
      <alignment vertical="center"/>
    </xf>
    <xf numFmtId="0" fontId="23" fillId="0" borderId="0" xfId="0" applyNumberFormat="1" applyFont="1" applyAlignment="1"/>
    <xf numFmtId="0" fontId="23" fillId="0" borderId="0" xfId="0" applyFont="1" applyAlignment="1">
      <alignment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5" fillId="4" borderId="45" xfId="0" applyFont="1" applyFill="1" applyBorder="1" applyAlignment="1">
      <alignment vertical="center" wrapText="1"/>
    </xf>
    <xf numFmtId="0" fontId="23" fillId="5" borderId="46" xfId="0" applyFont="1" applyFill="1" applyBorder="1" applyAlignment="1">
      <alignment vertical="center"/>
    </xf>
    <xf numFmtId="0" fontId="24" fillId="6" borderId="13" xfId="0" applyFont="1" applyFill="1" applyBorder="1" applyAlignment="1">
      <alignment vertical="top" wrapText="1"/>
    </xf>
    <xf numFmtId="0" fontId="23" fillId="0" borderId="26" xfId="0" applyFont="1" applyBorder="1" applyAlignment="1">
      <alignment vertical="top" wrapText="1"/>
    </xf>
    <xf numFmtId="0" fontId="24" fillId="6" borderId="31" xfId="0" applyFont="1" applyFill="1" applyBorder="1" applyAlignment="1">
      <alignment vertical="top" wrapText="1"/>
    </xf>
    <xf numFmtId="0" fontId="23" fillId="0" borderId="36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4" fillId="7" borderId="3" xfId="0" applyFont="1" applyFill="1" applyBorder="1" applyAlignment="1">
      <alignment vertical="center" wrapText="1"/>
    </xf>
    <xf numFmtId="0" fontId="23" fillId="0" borderId="31" xfId="0" applyFont="1" applyBorder="1" applyAlignment="1">
      <alignment vertical="top" wrapText="1"/>
    </xf>
    <xf numFmtId="0" fontId="23" fillId="0" borderId="69" xfId="0" applyFont="1" applyBorder="1" applyAlignment="1">
      <alignment vertical="top" wrapText="1"/>
    </xf>
    <xf numFmtId="0" fontId="23" fillId="0" borderId="70" xfId="0" applyFont="1" applyBorder="1" applyAlignment="1">
      <alignment vertical="top" wrapText="1"/>
    </xf>
    <xf numFmtId="0" fontId="24" fillId="6" borderId="65" xfId="0" applyFont="1" applyFill="1" applyBorder="1" applyAlignment="1">
      <alignment vertical="top" wrapText="1"/>
    </xf>
    <xf numFmtId="0" fontId="24" fillId="7" borderId="43" xfId="0" applyFont="1" applyFill="1" applyBorder="1" applyAlignment="1">
      <alignment vertical="center" wrapText="1"/>
    </xf>
    <xf numFmtId="0" fontId="24" fillId="4" borderId="43" xfId="0" applyFont="1" applyFill="1" applyBorder="1" applyAlignment="1">
      <alignment vertical="center" wrapText="1"/>
    </xf>
    <xf numFmtId="0" fontId="26" fillId="0" borderId="0" xfId="0" applyFont="1" applyAlignment="1">
      <alignment wrapText="1"/>
    </xf>
    <xf numFmtId="0" fontId="25" fillId="0" borderId="0" xfId="0" applyFont="1" applyAlignment="1"/>
    <xf numFmtId="165" fontId="2" fillId="2" borderId="72" xfId="0" applyNumberFormat="1" applyFont="1" applyFill="1" applyBorder="1" applyAlignment="1">
      <alignment horizontal="center" vertical="center" wrapText="1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29" fillId="0" borderId="0" xfId="0" applyNumberFormat="1" applyFont="1"/>
    <xf numFmtId="4" fontId="29" fillId="0" borderId="0" xfId="0" applyNumberFormat="1" applyFont="1"/>
    <xf numFmtId="0" fontId="30" fillId="0" borderId="0" xfId="0" applyFont="1" applyAlignment="1">
      <alignment horizontal="center" vertical="center" wrapText="1"/>
    </xf>
    <xf numFmtId="14" fontId="0" fillId="0" borderId="0" xfId="0" applyNumberFormat="1" applyFont="1" applyAlignment="1"/>
    <xf numFmtId="0" fontId="29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1" xfId="0" applyFont="1" applyBorder="1"/>
    <xf numFmtId="10" fontId="32" fillId="0" borderId="0" xfId="0" applyNumberFormat="1" applyFont="1"/>
    <xf numFmtId="0" fontId="29" fillId="0" borderId="0" xfId="0" applyFont="1" applyAlignment="1">
      <alignment horizontal="right"/>
    </xf>
    <xf numFmtId="0" fontId="29" fillId="0" borderId="0" xfId="0" applyFont="1"/>
    <xf numFmtId="4" fontId="2" fillId="2" borderId="45" xfId="0" applyNumberFormat="1" applyFont="1" applyFill="1" applyBorder="1" applyAlignment="1">
      <alignment horizontal="center" vertical="center" wrapText="1"/>
    </xf>
    <xf numFmtId="0" fontId="24" fillId="6" borderId="83" xfId="0" applyFont="1" applyFill="1" applyBorder="1" applyAlignment="1">
      <alignment vertical="top" wrapText="1"/>
    </xf>
    <xf numFmtId="0" fontId="23" fillId="0" borderId="85" xfId="0" applyFont="1" applyBorder="1" applyAlignment="1">
      <alignment vertical="top" wrapText="1"/>
    </xf>
    <xf numFmtId="0" fontId="23" fillId="0" borderId="88" xfId="0" applyFont="1" applyBorder="1" applyAlignment="1">
      <alignment vertical="top" wrapText="1"/>
    </xf>
    <xf numFmtId="0" fontId="23" fillId="5" borderId="72" xfId="0" applyFont="1" applyFill="1" applyBorder="1" applyAlignment="1">
      <alignment vertical="center"/>
    </xf>
    <xf numFmtId="0" fontId="24" fillId="7" borderId="91" xfId="0" applyFont="1" applyFill="1" applyBorder="1" applyAlignment="1">
      <alignment vertical="center" wrapText="1"/>
    </xf>
    <xf numFmtId="0" fontId="23" fillId="5" borderId="54" xfId="0" applyFont="1" applyFill="1" applyBorder="1" applyAlignment="1">
      <alignment vertical="center"/>
    </xf>
    <xf numFmtId="0" fontId="23" fillId="0" borderId="83" xfId="0" applyFont="1" applyBorder="1" applyAlignment="1">
      <alignment vertical="top" wrapText="1"/>
    </xf>
    <xf numFmtId="0" fontId="23" fillId="0" borderId="94" xfId="0" applyFont="1" applyBorder="1" applyAlignment="1">
      <alignment vertical="top" wrapText="1"/>
    </xf>
    <xf numFmtId="0" fontId="23" fillId="0" borderId="96" xfId="0" applyFont="1" applyBorder="1" applyAlignment="1">
      <alignment vertical="top" wrapText="1"/>
    </xf>
    <xf numFmtId="0" fontId="23" fillId="0" borderId="98" xfId="0" applyFont="1" applyBorder="1" applyAlignment="1">
      <alignment vertical="top" wrapText="1"/>
    </xf>
    <xf numFmtId="0" fontId="23" fillId="0" borderId="99" xfId="0" applyFont="1" applyBorder="1" applyAlignment="1">
      <alignment vertical="top" wrapText="1"/>
    </xf>
    <xf numFmtId="0" fontId="23" fillId="0" borderId="101" xfId="0" applyFont="1" applyBorder="1" applyAlignment="1">
      <alignment vertical="top" wrapText="1"/>
    </xf>
    <xf numFmtId="0" fontId="23" fillId="0" borderId="103" xfId="0" applyFont="1" applyBorder="1" applyAlignment="1">
      <alignment vertical="top" wrapText="1"/>
    </xf>
    <xf numFmtId="0" fontId="23" fillId="0" borderId="104" xfId="0" applyFont="1" applyBorder="1" applyAlignment="1">
      <alignment vertical="top" wrapText="1"/>
    </xf>
    <xf numFmtId="10" fontId="29" fillId="0" borderId="105" xfId="0" applyNumberFormat="1" applyFont="1" applyBorder="1" applyAlignment="1">
      <alignment horizontal="center" vertical="center"/>
    </xf>
    <xf numFmtId="4" fontId="29" fillId="0" borderId="106" xfId="0" applyNumberFormat="1" applyFont="1" applyBorder="1" applyAlignment="1">
      <alignment horizontal="center" vertical="center"/>
    </xf>
    <xf numFmtId="10" fontId="29" fillId="0" borderId="107" xfId="0" applyNumberFormat="1" applyFont="1" applyBorder="1" applyAlignment="1">
      <alignment horizontal="center" vertical="center"/>
    </xf>
    <xf numFmtId="4" fontId="29" fillId="0" borderId="106" xfId="0" applyNumberFormat="1" applyFont="1" applyBorder="1" applyAlignment="1">
      <alignment horizontal="center" vertical="center" wrapText="1"/>
    </xf>
    <xf numFmtId="10" fontId="30" fillId="0" borderId="105" xfId="0" applyNumberFormat="1" applyFont="1" applyBorder="1" applyAlignment="1">
      <alignment horizontal="center" vertical="center"/>
    </xf>
    <xf numFmtId="4" fontId="30" fillId="0" borderId="106" xfId="0" applyNumberFormat="1" applyFont="1" applyBorder="1" applyAlignment="1">
      <alignment horizontal="center" vertical="center"/>
    </xf>
    <xf numFmtId="10" fontId="29" fillId="0" borderId="105" xfId="0" applyNumberFormat="1" applyFont="1" applyBorder="1" applyAlignment="1">
      <alignment horizontal="center" vertical="center" wrapText="1"/>
    </xf>
    <xf numFmtId="10" fontId="29" fillId="0" borderId="107" xfId="0" applyNumberFormat="1" applyFont="1" applyBorder="1" applyAlignment="1">
      <alignment horizontal="center" vertical="center" wrapText="1"/>
    </xf>
    <xf numFmtId="0" fontId="33" fillId="0" borderId="0" xfId="0" applyNumberFormat="1" applyFont="1" applyAlignment="1">
      <alignment vertical="center"/>
    </xf>
    <xf numFmtId="0" fontId="23" fillId="0" borderId="13" xfId="0" applyFont="1" applyFill="1" applyBorder="1" applyAlignment="1">
      <alignment vertical="top" wrapText="1"/>
    </xf>
    <xf numFmtId="0" fontId="23" fillId="0" borderId="69" xfId="0" applyFont="1" applyFill="1" applyBorder="1" applyAlignment="1">
      <alignment vertical="top" wrapText="1"/>
    </xf>
    <xf numFmtId="0" fontId="0" fillId="0" borderId="0" xfId="0" applyFont="1" applyAlignment="1"/>
    <xf numFmtId="0" fontId="35" fillId="0" borderId="129" xfId="0" applyFont="1" applyBorder="1"/>
    <xf numFmtId="0" fontId="35" fillId="0" borderId="121" xfId="0" applyFont="1" applyBorder="1"/>
    <xf numFmtId="0" fontId="2" fillId="0" borderId="0" xfId="0" applyNumberFormat="1" applyFont="1" applyAlignment="1"/>
    <xf numFmtId="0" fontId="36" fillId="0" borderId="0" xfId="0" applyFont="1"/>
    <xf numFmtId="14" fontId="36" fillId="0" borderId="0" xfId="0" quotePrefix="1" applyNumberFormat="1" applyFont="1" applyAlignment="1">
      <alignment horizontal="left" vertical="top" wrapText="1"/>
    </xf>
    <xf numFmtId="14" fontId="36" fillId="0" borderId="0" xfId="0" applyNumberFormat="1" applyFont="1" applyAlignment="1">
      <alignment horizontal="left" vertical="top" wrapText="1"/>
    </xf>
    <xf numFmtId="0" fontId="23" fillId="0" borderId="74" xfId="0" applyFont="1" applyFill="1" applyBorder="1" applyAlignment="1">
      <alignment vertical="top" wrapText="1"/>
    </xf>
    <xf numFmtId="4" fontId="1" fillId="0" borderId="0" xfId="0" applyNumberFormat="1" applyFont="1" applyAlignment="1">
      <alignment vertical="top"/>
    </xf>
    <xf numFmtId="0" fontId="15" fillId="5" borderId="7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vertical="center"/>
    </xf>
    <xf numFmtId="0" fontId="37" fillId="5" borderId="5" xfId="0" applyFont="1" applyFill="1" applyBorder="1" applyAlignment="1">
      <alignment horizontal="center" vertical="center"/>
    </xf>
    <xf numFmtId="4" fontId="37" fillId="5" borderId="5" xfId="0" applyNumberFormat="1" applyFont="1" applyFill="1" applyBorder="1" applyAlignment="1">
      <alignment horizontal="right" vertical="center"/>
    </xf>
    <xf numFmtId="4" fontId="16" fillId="5" borderId="5" xfId="0" applyNumberFormat="1" applyFont="1" applyFill="1" applyBorder="1" applyAlignment="1">
      <alignment horizontal="right" vertical="center"/>
    </xf>
    <xf numFmtId="164" fontId="15" fillId="6" borderId="8" xfId="0" applyNumberFormat="1" applyFont="1" applyFill="1" applyBorder="1" applyAlignment="1">
      <alignment vertical="top"/>
    </xf>
    <xf numFmtId="49" fontId="15" fillId="6" borderId="9" xfId="0" applyNumberFormat="1" applyFont="1" applyFill="1" applyBorder="1" applyAlignment="1">
      <alignment horizontal="center" vertical="top"/>
    </xf>
    <xf numFmtId="0" fontId="38" fillId="6" borderId="1" xfId="0" applyFont="1" applyFill="1" applyBorder="1" applyAlignment="1">
      <alignment vertical="top" wrapText="1"/>
    </xf>
    <xf numFmtId="0" fontId="15" fillId="6" borderId="10" xfId="0" applyFont="1" applyFill="1" applyBorder="1" applyAlignment="1">
      <alignment horizontal="center" vertical="top"/>
    </xf>
    <xf numFmtId="164" fontId="15" fillId="0" borderId="15" xfId="0" applyNumberFormat="1" applyFont="1" applyBorder="1" applyAlignment="1">
      <alignment vertical="top"/>
    </xf>
    <xf numFmtId="49" fontId="15" fillId="0" borderId="16" xfId="0" applyNumberFormat="1" applyFont="1" applyBorder="1" applyAlignment="1">
      <alignment horizontal="center" vertical="top"/>
    </xf>
    <xf numFmtId="0" fontId="39" fillId="0" borderId="118" xfId="0" applyFont="1" applyFill="1" applyBorder="1" applyAlignment="1">
      <alignment vertical="top" wrapText="1"/>
    </xf>
    <xf numFmtId="0" fontId="35" fillId="0" borderId="123" xfId="0" applyFont="1" applyBorder="1" applyAlignment="1">
      <alignment horizontal="center" vertical="top"/>
    </xf>
    <xf numFmtId="0" fontId="35" fillId="0" borderId="126" xfId="0" applyFont="1" applyBorder="1" applyAlignment="1">
      <alignment horizontal="center" vertical="top"/>
    </xf>
    <xf numFmtId="0" fontId="38" fillId="6" borderId="28" xfId="0" applyFont="1" applyFill="1" applyBorder="1" applyAlignment="1">
      <alignment vertical="top" wrapText="1"/>
    </xf>
    <xf numFmtId="0" fontId="15" fillId="6" borderId="8" xfId="0" applyFont="1" applyFill="1" applyBorder="1" applyAlignment="1">
      <alignment horizontal="center" vertical="top"/>
    </xf>
    <xf numFmtId="0" fontId="37" fillId="0" borderId="17" xfId="0" applyFont="1" applyBorder="1" applyAlignment="1">
      <alignment vertical="top" wrapText="1"/>
    </xf>
    <xf numFmtId="0" fontId="37" fillId="0" borderId="15" xfId="0" applyFont="1" applyBorder="1" applyAlignment="1">
      <alignment horizontal="center" vertical="top"/>
    </xf>
    <xf numFmtId="164" fontId="15" fillId="0" borderId="33" xfId="0" applyNumberFormat="1" applyFont="1" applyBorder="1" applyAlignment="1">
      <alignment vertical="top"/>
    </xf>
    <xf numFmtId="49" fontId="15" fillId="0" borderId="23" xfId="0" applyNumberFormat="1" applyFont="1" applyBorder="1" applyAlignment="1">
      <alignment horizontal="center" vertical="top"/>
    </xf>
    <xf numFmtId="0" fontId="37" fillId="0" borderId="33" xfId="0" applyFont="1" applyBorder="1" applyAlignment="1">
      <alignment horizontal="center" vertical="top"/>
    </xf>
    <xf numFmtId="164" fontId="15" fillId="0" borderId="22" xfId="0" applyNumberFormat="1" applyFont="1" applyBorder="1" applyAlignment="1">
      <alignment vertical="top"/>
    </xf>
    <xf numFmtId="49" fontId="15" fillId="0" borderId="37" xfId="0" applyNumberFormat="1" applyFont="1" applyBorder="1" applyAlignment="1">
      <alignment horizontal="center" vertical="top"/>
    </xf>
    <xf numFmtId="0" fontId="37" fillId="0" borderId="22" xfId="0" applyFont="1" applyBorder="1" applyAlignment="1">
      <alignment horizontal="center" vertical="top"/>
    </xf>
    <xf numFmtId="164" fontId="15" fillId="0" borderId="10" xfId="0" applyNumberFormat="1" applyFont="1" applyBorder="1" applyAlignment="1">
      <alignment vertical="top"/>
    </xf>
    <xf numFmtId="49" fontId="15" fillId="0" borderId="38" xfId="0" applyNumberFormat="1" applyFont="1" applyBorder="1" applyAlignment="1">
      <alignment horizontal="center" vertical="top"/>
    </xf>
    <xf numFmtId="0" fontId="37" fillId="0" borderId="10" xfId="0" applyFont="1" applyBorder="1" applyAlignment="1">
      <alignment horizontal="center" vertical="top"/>
    </xf>
    <xf numFmtId="0" fontId="37" fillId="0" borderId="39" xfId="0" applyFont="1" applyBorder="1" applyAlignment="1">
      <alignment vertical="top" wrapText="1"/>
    </xf>
    <xf numFmtId="164" fontId="38" fillId="7" borderId="60" xfId="0" applyNumberFormat="1" applyFont="1" applyFill="1" applyBorder="1" applyAlignment="1">
      <alignment vertical="center"/>
    </xf>
    <xf numFmtId="164" fontId="15" fillId="7" borderId="61" xfId="0" applyNumberFormat="1" applyFont="1" applyFill="1" applyBorder="1" applyAlignment="1">
      <alignment horizontal="center" vertical="center"/>
    </xf>
    <xf numFmtId="0" fontId="15" fillId="7" borderId="61" xfId="0" applyFont="1" applyFill="1" applyBorder="1" applyAlignment="1">
      <alignment vertical="center" wrapText="1"/>
    </xf>
    <xf numFmtId="0" fontId="15" fillId="7" borderId="62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vertical="center"/>
    </xf>
    <xf numFmtId="0" fontId="37" fillId="5" borderId="48" xfId="0" applyFont="1" applyFill="1" applyBorder="1" applyAlignment="1">
      <alignment horizontal="center" vertical="center"/>
    </xf>
    <xf numFmtId="0" fontId="39" fillId="0" borderId="118" xfId="0" applyFont="1" applyBorder="1" applyAlignment="1">
      <alignment vertical="top" wrapText="1"/>
    </xf>
    <xf numFmtId="0" fontId="35" fillId="0" borderId="118" xfId="0" applyFont="1" applyBorder="1" applyAlignment="1">
      <alignment vertical="top" wrapText="1"/>
    </xf>
    <xf numFmtId="0" fontId="39" fillId="0" borderId="119" xfId="0" applyFont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0" fontId="35" fillId="0" borderId="122" xfId="0" applyFont="1" applyBorder="1" applyAlignment="1">
      <alignment vertical="top" wrapText="1"/>
    </xf>
    <xf numFmtId="0" fontId="37" fillId="0" borderId="15" xfId="0" applyFont="1" applyBorder="1" applyAlignment="1">
      <alignment horizontal="center" vertical="top" wrapText="1"/>
    </xf>
    <xf numFmtId="0" fontId="35" fillId="0" borderId="118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7" fillId="0" borderId="39" xfId="0" applyFont="1" applyBorder="1" applyAlignment="1">
      <alignment horizontal="left" vertical="top" wrapText="1"/>
    </xf>
    <xf numFmtId="164" fontId="38" fillId="7" borderId="4" xfId="0" applyNumberFormat="1" applyFont="1" applyFill="1" applyBorder="1" applyAlignment="1">
      <alignment vertical="center"/>
    </xf>
    <xf numFmtId="164" fontId="15" fillId="7" borderId="5" xfId="0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vertical="center" wrapText="1"/>
    </xf>
    <xf numFmtId="0" fontId="15" fillId="7" borderId="46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5" fillId="5" borderId="43" xfId="0" applyFont="1" applyFill="1" applyBorder="1" applyAlignment="1">
      <alignment horizontal="center" vertical="center"/>
    </xf>
    <xf numFmtId="0" fontId="37" fillId="0" borderId="49" xfId="0" applyFont="1" applyBorder="1" applyAlignment="1">
      <alignment vertical="top" wrapText="1"/>
    </xf>
    <xf numFmtId="0" fontId="15" fillId="6" borderId="71" xfId="0" applyFont="1" applyFill="1" applyBorder="1" applyAlignment="1">
      <alignment horizontal="center" vertical="top"/>
    </xf>
    <xf numFmtId="49" fontId="15" fillId="6" borderId="56" xfId="0" applyNumberFormat="1" applyFont="1" applyFill="1" applyBorder="1" applyAlignment="1">
      <alignment horizontal="center" vertical="top"/>
    </xf>
    <xf numFmtId="0" fontId="38" fillId="6" borderId="56" xfId="0" applyFont="1" applyFill="1" applyBorder="1" applyAlignment="1">
      <alignment vertical="top" wrapText="1"/>
    </xf>
    <xf numFmtId="0" fontId="15" fillId="6" borderId="28" xfId="0" applyFont="1" applyFill="1" applyBorder="1" applyAlignment="1">
      <alignment horizontal="center" vertical="top"/>
    </xf>
    <xf numFmtId="49" fontId="15" fillId="0" borderId="57" xfId="0" applyNumberFormat="1" applyFont="1" applyBorder="1" applyAlignment="1">
      <alignment horizontal="center" vertical="top"/>
    </xf>
    <xf numFmtId="0" fontId="37" fillId="0" borderId="57" xfId="0" applyFont="1" applyBorder="1" applyAlignment="1">
      <alignment vertical="top" wrapText="1"/>
    </xf>
    <xf numFmtId="0" fontId="37" fillId="0" borderId="17" xfId="0" applyFont="1" applyBorder="1" applyAlignment="1">
      <alignment horizontal="center" vertical="top"/>
    </xf>
    <xf numFmtId="49" fontId="15" fillId="0" borderId="59" xfId="0" applyNumberFormat="1" applyFont="1" applyBorder="1" applyAlignment="1">
      <alignment horizontal="center" vertical="top"/>
    </xf>
    <xf numFmtId="0" fontId="37" fillId="0" borderId="59" xfId="0" applyFont="1" applyBorder="1" applyAlignment="1">
      <alignment vertical="top" wrapText="1"/>
    </xf>
    <xf numFmtId="0" fontId="38" fillId="6" borderId="1" xfId="0" applyFont="1" applyFill="1" applyBorder="1" applyAlignment="1">
      <alignment horizontal="left" vertical="top" wrapText="1"/>
    </xf>
    <xf numFmtId="0" fontId="35" fillId="13" borderId="123" xfId="0" applyFont="1" applyFill="1" applyBorder="1" applyAlignment="1">
      <alignment horizontal="center" vertical="top"/>
    </xf>
    <xf numFmtId="0" fontId="39" fillId="0" borderId="122" xfId="0" applyFont="1" applyBorder="1" applyAlignment="1">
      <alignment vertical="top" wrapText="1"/>
    </xf>
    <xf numFmtId="0" fontId="35" fillId="14" borderId="123" xfId="0" applyFont="1" applyFill="1" applyBorder="1" applyAlignment="1">
      <alignment horizontal="center" vertical="top"/>
    </xf>
    <xf numFmtId="0" fontId="35" fillId="14" borderId="126" xfId="0" applyFont="1" applyFill="1" applyBorder="1" applyAlignment="1">
      <alignment horizontal="center" vertical="top"/>
    </xf>
    <xf numFmtId="0" fontId="39" fillId="0" borderId="121" xfId="0" applyFont="1" applyBorder="1" applyAlignment="1">
      <alignment vertical="top" wrapText="1"/>
    </xf>
    <xf numFmtId="0" fontId="35" fillId="13" borderId="127" xfId="0" applyFont="1" applyFill="1" applyBorder="1" applyAlignment="1">
      <alignment horizontal="center" vertical="top"/>
    </xf>
    <xf numFmtId="0" fontId="35" fillId="0" borderId="128" xfId="0" applyFont="1" applyBorder="1" applyAlignment="1">
      <alignment horizontal="center" vertical="top"/>
    </xf>
    <xf numFmtId="0" fontId="35" fillId="0" borderId="118" xfId="0" applyFont="1" applyBorder="1" applyAlignment="1">
      <alignment horizontal="center" vertical="top"/>
    </xf>
    <xf numFmtId="0" fontId="38" fillId="6" borderId="28" xfId="0" applyFont="1" applyFill="1" applyBorder="1" applyAlignment="1">
      <alignment horizontal="left" vertical="top" wrapText="1"/>
    </xf>
    <xf numFmtId="0" fontId="39" fillId="0" borderId="127" xfId="0" applyFont="1" applyBorder="1" applyAlignment="1">
      <alignment vertical="top" wrapText="1"/>
    </xf>
    <xf numFmtId="0" fontId="37" fillId="0" borderId="52" xfId="0" applyFont="1" applyBorder="1" applyAlignment="1">
      <alignment vertical="top" wrapText="1"/>
    </xf>
    <xf numFmtId="164" fontId="15" fillId="0" borderId="18" xfId="0" applyNumberFormat="1" applyFont="1" applyBorder="1" applyAlignment="1">
      <alignment vertical="top"/>
    </xf>
    <xf numFmtId="49" fontId="15" fillId="0" borderId="19" xfId="0" applyNumberFormat="1" applyFont="1" applyBorder="1" applyAlignment="1">
      <alignment horizontal="center" vertical="top"/>
    </xf>
    <xf numFmtId="164" fontId="15" fillId="0" borderId="24" xfId="0" applyNumberFormat="1" applyFont="1" applyBorder="1" applyAlignment="1">
      <alignment vertical="top"/>
    </xf>
    <xf numFmtId="49" fontId="15" fillId="0" borderId="25" xfId="0" applyNumberFormat="1" applyFont="1" applyBorder="1" applyAlignment="1">
      <alignment horizontal="center" vertical="top"/>
    </xf>
    <xf numFmtId="0" fontId="37" fillId="0" borderId="64" xfId="0" applyFont="1" applyBorder="1" applyAlignment="1">
      <alignment vertical="top" wrapText="1"/>
    </xf>
    <xf numFmtId="164" fontId="15" fillId="0" borderId="8" xfId="0" applyNumberFormat="1" applyFont="1" applyBorder="1" applyAlignment="1">
      <alignment vertical="top"/>
    </xf>
    <xf numFmtId="166" fontId="15" fillId="0" borderId="9" xfId="0" applyNumberFormat="1" applyFont="1" applyBorder="1" applyAlignment="1">
      <alignment horizontal="center" vertical="top"/>
    </xf>
    <xf numFmtId="0" fontId="37" fillId="0" borderId="28" xfId="0" applyFont="1" applyBorder="1" applyAlignment="1">
      <alignment vertical="top" wrapText="1"/>
    </xf>
    <xf numFmtId="0" fontId="37" fillId="0" borderId="9" xfId="0" applyFont="1" applyBorder="1" applyAlignment="1">
      <alignment horizontal="center" vertical="top"/>
    </xf>
    <xf numFmtId="166" fontId="15" fillId="0" borderId="16" xfId="0" applyNumberFormat="1" applyFont="1" applyBorder="1" applyAlignment="1">
      <alignment horizontal="center" vertical="top"/>
    </xf>
    <xf numFmtId="0" fontId="37" fillId="0" borderId="16" xfId="0" applyFont="1" applyBorder="1" applyAlignment="1">
      <alignment horizontal="center" vertical="top"/>
    </xf>
    <xf numFmtId="0" fontId="37" fillId="0" borderId="23" xfId="0" applyFont="1" applyBorder="1" applyAlignment="1">
      <alignment horizontal="center" vertical="top"/>
    </xf>
    <xf numFmtId="0" fontId="37" fillId="0" borderId="1" xfId="0" applyFont="1" applyBorder="1" applyAlignment="1">
      <alignment vertical="top" wrapText="1"/>
    </xf>
    <xf numFmtId="0" fontId="35" fillId="0" borderId="132" xfId="0" applyFont="1" applyBorder="1" applyAlignment="1">
      <alignment vertical="top" wrapText="1"/>
    </xf>
    <xf numFmtId="166" fontId="15" fillId="0" borderId="23" xfId="0" applyNumberFormat="1" applyFont="1" applyBorder="1" applyAlignment="1">
      <alignment horizontal="center" vertical="top"/>
    </xf>
    <xf numFmtId="166" fontId="15" fillId="0" borderId="37" xfId="0" applyNumberFormat="1" applyFont="1" applyBorder="1" applyAlignment="1">
      <alignment horizontal="center" vertical="top"/>
    </xf>
    <xf numFmtId="0" fontId="37" fillId="0" borderId="37" xfId="0" applyFont="1" applyBorder="1" applyAlignment="1">
      <alignment horizontal="center" vertical="top"/>
    </xf>
    <xf numFmtId="164" fontId="15" fillId="0" borderId="16" xfId="0" applyNumberFormat="1" applyFont="1" applyBorder="1" applyAlignment="1">
      <alignment vertical="top"/>
    </xf>
    <xf numFmtId="164" fontId="15" fillId="0" borderId="23" xfId="0" applyNumberFormat="1" applyFont="1" applyBorder="1" applyAlignment="1">
      <alignment vertical="top"/>
    </xf>
    <xf numFmtId="0" fontId="37" fillId="5" borderId="6" xfId="0" applyFont="1" applyFill="1" applyBorder="1" applyAlignment="1">
      <alignment horizontal="center" vertical="center"/>
    </xf>
    <xf numFmtId="166" fontId="15" fillId="0" borderId="38" xfId="0" applyNumberFormat="1" applyFont="1" applyBorder="1" applyAlignment="1">
      <alignment horizontal="center" vertical="top"/>
    </xf>
    <xf numFmtId="0" fontId="37" fillId="0" borderId="8" xfId="0" applyFont="1" applyBorder="1" applyAlignment="1">
      <alignment vertical="top" wrapText="1"/>
    </xf>
    <xf numFmtId="0" fontId="37" fillId="0" borderId="56" xfId="0" applyFont="1" applyBorder="1" applyAlignment="1">
      <alignment horizontal="center" vertical="top"/>
    </xf>
    <xf numFmtId="0" fontId="37" fillId="0" borderId="57" xfId="0" applyFont="1" applyBorder="1" applyAlignment="1">
      <alignment horizontal="center" vertical="top"/>
    </xf>
    <xf numFmtId="0" fontId="37" fillId="0" borderId="59" xfId="0" applyFont="1" applyBorder="1" applyAlignment="1">
      <alignment horizontal="center" vertical="top"/>
    </xf>
    <xf numFmtId="0" fontId="37" fillId="0" borderId="58" xfId="0" applyFont="1" applyBorder="1" applyAlignment="1">
      <alignment horizontal="center" vertical="top"/>
    </xf>
    <xf numFmtId="0" fontId="15" fillId="7" borderId="54" xfId="0" applyFont="1" applyFill="1" applyBorder="1" applyAlignment="1">
      <alignment horizontal="center" vertical="center"/>
    </xf>
    <xf numFmtId="0" fontId="38" fillId="6" borderId="65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vertical="top" wrapText="1"/>
    </xf>
    <xf numFmtId="0" fontId="37" fillId="0" borderId="21" xfId="0" applyFont="1" applyBorder="1" applyAlignment="1">
      <alignment vertical="top" wrapText="1"/>
    </xf>
    <xf numFmtId="49" fontId="15" fillId="0" borderId="66" xfId="0" applyNumberFormat="1" applyFont="1" applyBorder="1" applyAlignment="1">
      <alignment horizontal="center" vertical="top"/>
    </xf>
    <xf numFmtId="164" fontId="15" fillId="6" borderId="10" xfId="0" applyNumberFormat="1" applyFont="1" applyFill="1" applyBorder="1" applyAlignment="1">
      <alignment vertical="top"/>
    </xf>
    <xf numFmtId="49" fontId="15" fillId="6" borderId="67" xfId="0" applyNumberFormat="1" applyFont="1" applyFill="1" applyBorder="1" applyAlignment="1">
      <alignment horizontal="center" vertical="top"/>
    </xf>
    <xf numFmtId="0" fontId="37" fillId="0" borderId="44" xfId="0" applyFont="1" applyBorder="1" applyAlignment="1">
      <alignment vertical="top" wrapText="1"/>
    </xf>
    <xf numFmtId="49" fontId="15" fillId="6" borderId="68" xfId="0" applyNumberFormat="1" applyFont="1" applyFill="1" applyBorder="1" applyAlignment="1">
      <alignment horizontal="center" vertical="top"/>
    </xf>
    <xf numFmtId="49" fontId="15" fillId="0" borderId="58" xfId="0" applyNumberFormat="1" applyFont="1" applyBorder="1" applyAlignment="1">
      <alignment horizontal="center" vertical="top"/>
    </xf>
    <xf numFmtId="164" fontId="38" fillId="7" borderId="2" xfId="0" applyNumberFormat="1" applyFont="1" applyFill="1" applyBorder="1" applyAlignment="1">
      <alignment vertical="center"/>
    </xf>
    <xf numFmtId="164" fontId="15" fillId="7" borderId="0" xfId="0" applyNumberFormat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vertical="center" wrapText="1"/>
    </xf>
    <xf numFmtId="0" fontId="15" fillId="7" borderId="45" xfId="0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vertical="center"/>
    </xf>
    <xf numFmtId="164" fontId="15" fillId="4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49" fontId="29" fillId="0" borderId="114" xfId="0" applyNumberFormat="1" applyFont="1" applyBorder="1" applyAlignment="1">
      <alignment horizontal="center" vertical="center" wrapText="1"/>
    </xf>
    <xf numFmtId="49" fontId="29" fillId="0" borderId="133" xfId="0" applyNumberFormat="1" applyFont="1" applyBorder="1" applyAlignment="1">
      <alignment horizontal="center" vertical="center"/>
    </xf>
    <xf numFmtId="49" fontId="29" fillId="0" borderId="134" xfId="0" applyNumberFormat="1" applyFont="1" applyBorder="1" applyAlignment="1">
      <alignment horizontal="center" vertical="center"/>
    </xf>
    <xf numFmtId="49" fontId="29" fillId="0" borderId="135" xfId="0" applyNumberFormat="1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 wrapText="1"/>
    </xf>
    <xf numFmtId="10" fontId="32" fillId="0" borderId="74" xfId="0" applyNumberFormat="1" applyFont="1" applyBorder="1" applyAlignment="1">
      <alignment horizontal="center" vertical="center"/>
    </xf>
    <xf numFmtId="4" fontId="32" fillId="0" borderId="74" xfId="0" applyNumberFormat="1" applyFont="1" applyBorder="1" applyAlignment="1">
      <alignment horizontal="center" vertical="center"/>
    </xf>
    <xf numFmtId="10" fontId="31" fillId="0" borderId="74" xfId="0" applyNumberFormat="1" applyFont="1" applyBorder="1" applyAlignment="1">
      <alignment horizontal="center" vertical="center"/>
    </xf>
    <xf numFmtId="4" fontId="31" fillId="0" borderId="74" xfId="0" applyNumberFormat="1" applyFont="1" applyBorder="1" applyAlignment="1">
      <alignment horizontal="center" vertical="center"/>
    </xf>
    <xf numFmtId="4" fontId="40" fillId="6" borderId="11" xfId="0" applyNumberFormat="1" applyFont="1" applyFill="1" applyBorder="1" applyAlignment="1">
      <alignment horizontal="right" vertical="top"/>
    </xf>
    <xf numFmtId="4" fontId="41" fillId="6" borderId="14" xfId="0" applyNumberFormat="1" applyFont="1" applyFill="1" applyBorder="1" applyAlignment="1">
      <alignment horizontal="right" vertical="top"/>
    </xf>
    <xf numFmtId="4" fontId="42" fillId="0" borderId="120" xfId="0" applyNumberFormat="1" applyFont="1" applyBorder="1" applyAlignment="1">
      <alignment horizontal="right" vertical="top"/>
    </xf>
    <xf numFmtId="4" fontId="42" fillId="0" borderId="121" xfId="0" applyNumberFormat="1" applyFont="1" applyBorder="1" applyAlignment="1">
      <alignment horizontal="right" vertical="top"/>
    </xf>
    <xf numFmtId="4" fontId="43" fillId="0" borderId="20" xfId="0" applyNumberFormat="1" applyFont="1" applyBorder="1" applyAlignment="1">
      <alignment horizontal="right" vertical="top"/>
    </xf>
    <xf numFmtId="4" fontId="43" fillId="0" borderId="18" xfId="0" applyNumberFormat="1" applyFont="1" applyBorder="1" applyAlignment="1">
      <alignment horizontal="right" vertical="top"/>
    </xf>
    <xf numFmtId="4" fontId="43" fillId="0" borderId="19" xfId="0" applyNumberFormat="1" applyFont="1" applyBorder="1" applyAlignment="1">
      <alignment horizontal="right" vertical="top"/>
    </xf>
    <xf numFmtId="4" fontId="43" fillId="0" borderId="20" xfId="0" applyNumberFormat="1" applyFont="1" applyFill="1" applyBorder="1" applyAlignment="1">
      <alignment horizontal="right" vertical="top"/>
    </xf>
    <xf numFmtId="4" fontId="41" fillId="0" borderId="21" xfId="0" applyNumberFormat="1" applyFont="1" applyBorder="1" applyAlignment="1">
      <alignment horizontal="right" vertical="top"/>
    </xf>
    <xf numFmtId="4" fontId="41" fillId="0" borderId="14" xfId="0" applyNumberFormat="1" applyFont="1" applyFill="1" applyBorder="1" applyAlignment="1">
      <alignment horizontal="right" vertical="top"/>
    </xf>
    <xf numFmtId="4" fontId="42" fillId="0" borderId="124" xfId="0" applyNumberFormat="1" applyFont="1" applyBorder="1" applyAlignment="1">
      <alignment horizontal="right" vertical="top"/>
    </xf>
    <xf numFmtId="4" fontId="40" fillId="6" borderId="29" xfId="0" applyNumberFormat="1" applyFont="1" applyFill="1" applyBorder="1" applyAlignment="1">
      <alignment horizontal="right" vertical="top"/>
    </xf>
    <xf numFmtId="4" fontId="40" fillId="6" borderId="30" xfId="0" applyNumberFormat="1" applyFont="1" applyFill="1" applyBorder="1" applyAlignment="1">
      <alignment horizontal="right" vertical="top"/>
    </xf>
    <xf numFmtId="4" fontId="40" fillId="6" borderId="31" xfId="0" applyNumberFormat="1" applyFont="1" applyFill="1" applyBorder="1" applyAlignment="1">
      <alignment horizontal="right" vertical="top"/>
    </xf>
    <xf numFmtId="4" fontId="43" fillId="6" borderId="31" xfId="0" applyNumberFormat="1" applyFont="1" applyFill="1" applyBorder="1" applyAlignment="1">
      <alignment horizontal="right" vertical="top"/>
    </xf>
    <xf numFmtId="4" fontId="43" fillId="0" borderId="34" xfId="0" applyNumberFormat="1" applyFont="1" applyBorder="1" applyAlignment="1">
      <alignment horizontal="right" vertical="top"/>
    </xf>
    <xf numFmtId="4" fontId="43" fillId="0" borderId="35" xfId="0" applyNumberFormat="1" applyFont="1" applyBorder="1" applyAlignment="1">
      <alignment horizontal="right" vertical="top"/>
    </xf>
    <xf numFmtId="4" fontId="43" fillId="0" borderId="36" xfId="0" applyNumberFormat="1" applyFont="1" applyBorder="1" applyAlignment="1">
      <alignment horizontal="right" vertical="top"/>
    </xf>
    <xf numFmtId="4" fontId="41" fillId="0" borderId="27" xfId="0" applyNumberFormat="1" applyFont="1" applyBorder="1" applyAlignment="1">
      <alignment horizontal="right" vertical="top"/>
    </xf>
    <xf numFmtId="4" fontId="43" fillId="0" borderId="24" xfId="0" applyNumberFormat="1" applyFont="1" applyBorder="1" applyAlignment="1">
      <alignment horizontal="right" vertical="top"/>
    </xf>
    <xf numFmtId="4" fontId="43" fillId="0" borderId="25" xfId="0" applyNumberFormat="1" applyFont="1" applyBorder="1" applyAlignment="1">
      <alignment horizontal="right" vertical="top"/>
    </xf>
    <xf numFmtId="4" fontId="43" fillId="0" borderId="26" xfId="0" applyNumberFormat="1" applyFont="1" applyBorder="1" applyAlignment="1">
      <alignment horizontal="right" vertical="top"/>
    </xf>
    <xf numFmtId="4" fontId="43" fillId="0" borderId="11" xfId="0" applyNumberFormat="1" applyFont="1" applyBorder="1" applyAlignment="1">
      <alignment horizontal="right" vertical="top"/>
    </xf>
    <xf numFmtId="4" fontId="43" fillId="0" borderId="12" xfId="0" applyNumberFormat="1" applyFont="1" applyBorder="1" applyAlignment="1">
      <alignment horizontal="right" vertical="top"/>
    </xf>
    <xf numFmtId="4" fontId="43" fillId="0" borderId="13" xfId="0" applyNumberFormat="1" applyFont="1" applyBorder="1" applyAlignment="1">
      <alignment horizontal="right" vertical="top"/>
    </xf>
    <xf numFmtId="4" fontId="41" fillId="0" borderId="14" xfId="0" applyNumberFormat="1" applyFont="1" applyBorder="1" applyAlignment="1">
      <alignment horizontal="right" vertical="top"/>
    </xf>
    <xf numFmtId="4" fontId="41" fillId="0" borderId="73" xfId="0" applyNumberFormat="1" applyFont="1" applyFill="1" applyBorder="1" applyAlignment="1">
      <alignment horizontal="right" vertical="top"/>
    </xf>
    <xf numFmtId="4" fontId="40" fillId="8" borderId="6" xfId="0" applyNumberFormat="1" applyFont="1" applyFill="1" applyBorder="1" applyAlignment="1">
      <alignment horizontal="right" vertical="center"/>
    </xf>
    <xf numFmtId="4" fontId="40" fillId="7" borderId="40" xfId="0" applyNumberFormat="1" applyFont="1" applyFill="1" applyBorder="1" applyAlignment="1">
      <alignment horizontal="right" vertical="center"/>
    </xf>
    <xf numFmtId="4" fontId="40" fillId="7" borderId="47" xfId="0" applyNumberFormat="1" applyFont="1" applyFill="1" applyBorder="1" applyAlignment="1">
      <alignment horizontal="right" vertical="center"/>
    </xf>
    <xf numFmtId="4" fontId="40" fillId="7" borderId="75" xfId="0" applyNumberFormat="1" applyFont="1" applyFill="1" applyBorder="1" applyAlignment="1">
      <alignment horizontal="right" vertical="center"/>
    </xf>
    <xf numFmtId="4" fontId="40" fillId="7" borderId="71" xfId="0" applyNumberFormat="1" applyFont="1" applyFill="1" applyBorder="1" applyAlignment="1">
      <alignment horizontal="right" vertical="center"/>
    </xf>
    <xf numFmtId="4" fontId="43" fillId="5" borderId="5" xfId="0" applyNumberFormat="1" applyFont="1" applyFill="1" applyBorder="1" applyAlignment="1">
      <alignment horizontal="right" vertical="center"/>
    </xf>
    <xf numFmtId="4" fontId="41" fillId="5" borderId="5" xfId="0" applyNumberFormat="1" applyFont="1" applyFill="1" applyBorder="1" applyAlignment="1">
      <alignment horizontal="right" vertical="center"/>
    </xf>
    <xf numFmtId="4" fontId="41" fillId="12" borderId="73" xfId="0" applyNumberFormat="1" applyFont="1" applyFill="1" applyBorder="1" applyAlignment="1">
      <alignment horizontal="right" vertical="top"/>
    </xf>
    <xf numFmtId="4" fontId="40" fillId="6" borderId="12" xfId="0" applyNumberFormat="1" applyFont="1" applyFill="1" applyBorder="1" applyAlignment="1">
      <alignment horizontal="right" vertical="top"/>
    </xf>
    <xf numFmtId="4" fontId="40" fillId="6" borderId="13" xfId="0" applyNumberFormat="1" applyFont="1" applyFill="1" applyBorder="1" applyAlignment="1">
      <alignment horizontal="right" vertical="top"/>
    </xf>
    <xf numFmtId="4" fontId="40" fillId="6" borderId="76" xfId="0" applyNumberFormat="1" applyFont="1" applyFill="1" applyBorder="1" applyAlignment="1">
      <alignment horizontal="right" vertical="top"/>
    </xf>
    <xf numFmtId="4" fontId="40" fillId="6" borderId="78" xfId="0" applyNumberFormat="1" applyFont="1" applyFill="1" applyBorder="1" applyAlignment="1">
      <alignment horizontal="right" vertical="top"/>
    </xf>
    <xf numFmtId="4" fontId="41" fillId="6" borderId="30" xfId="0" applyNumberFormat="1" applyFont="1" applyFill="1" applyBorder="1" applyAlignment="1">
      <alignment horizontal="right" vertical="top"/>
    </xf>
    <xf numFmtId="4" fontId="40" fillId="0" borderId="11" xfId="0" applyNumberFormat="1" applyFont="1" applyFill="1" applyBorder="1" applyAlignment="1">
      <alignment horizontal="right" vertical="top"/>
    </xf>
    <xf numFmtId="4" fontId="40" fillId="0" borderId="12" xfId="0" applyNumberFormat="1" applyFont="1" applyFill="1" applyBorder="1" applyAlignment="1">
      <alignment horizontal="right" vertical="top"/>
    </xf>
    <xf numFmtId="4" fontId="40" fillId="0" borderId="13" xfId="0" applyNumberFormat="1" applyFont="1" applyFill="1" applyBorder="1" applyAlignment="1">
      <alignment horizontal="right" vertical="top"/>
    </xf>
    <xf numFmtId="4" fontId="42" fillId="13" borderId="120" xfId="0" applyNumberFormat="1" applyFont="1" applyFill="1" applyBorder="1" applyAlignment="1">
      <alignment horizontal="right" vertical="top"/>
    </xf>
    <xf numFmtId="4" fontId="40" fillId="7" borderId="41" xfId="0" applyNumberFormat="1" applyFont="1" applyFill="1" applyBorder="1" applyAlignment="1">
      <alignment horizontal="right" vertical="center"/>
    </xf>
    <xf numFmtId="4" fontId="40" fillId="7" borderId="42" xfId="0" applyNumberFormat="1" applyFont="1" applyFill="1" applyBorder="1" applyAlignment="1">
      <alignment horizontal="right" vertical="center"/>
    </xf>
    <xf numFmtId="4" fontId="41" fillId="7" borderId="45" xfId="0" applyNumberFormat="1" applyFont="1" applyFill="1" applyBorder="1" applyAlignment="1">
      <alignment horizontal="right" vertical="center"/>
    </xf>
    <xf numFmtId="4" fontId="41" fillId="10" borderId="73" xfId="0" applyNumberFormat="1" applyFont="1" applyFill="1" applyBorder="1" applyAlignment="1">
      <alignment horizontal="right" vertical="top"/>
    </xf>
    <xf numFmtId="4" fontId="41" fillId="6" borderId="79" xfId="0" applyNumberFormat="1" applyFont="1" applyFill="1" applyBorder="1" applyAlignment="1">
      <alignment horizontal="right" vertical="top"/>
    </xf>
    <xf numFmtId="4" fontId="43" fillId="0" borderId="18" xfId="0" applyNumberFormat="1" applyFont="1" applyBorder="1" applyAlignment="1">
      <alignment horizontal="right" vertical="top" wrapText="1"/>
    </xf>
    <xf numFmtId="4" fontId="43" fillId="0" borderId="19" xfId="0" applyNumberFormat="1" applyFont="1" applyBorder="1" applyAlignment="1">
      <alignment horizontal="right" vertical="top" wrapText="1"/>
    </xf>
    <xf numFmtId="4" fontId="43" fillId="0" borderId="20" xfId="0" applyNumberFormat="1" applyFont="1" applyBorder="1" applyAlignment="1">
      <alignment horizontal="right" vertical="top" wrapText="1"/>
    </xf>
    <xf numFmtId="4" fontId="43" fillId="0" borderId="24" xfId="0" applyNumberFormat="1" applyFont="1" applyBorder="1" applyAlignment="1">
      <alignment horizontal="right" vertical="top" wrapText="1"/>
    </xf>
    <xf numFmtId="4" fontId="43" fillId="0" borderId="25" xfId="0" applyNumberFormat="1" applyFont="1" applyBorder="1" applyAlignment="1">
      <alignment horizontal="right" vertical="top" wrapText="1"/>
    </xf>
    <xf numFmtId="4" fontId="43" fillId="0" borderId="26" xfId="0" applyNumberFormat="1" applyFont="1" applyBorder="1" applyAlignment="1">
      <alignment horizontal="right" vertical="top" wrapText="1"/>
    </xf>
    <xf numFmtId="4" fontId="41" fillId="7" borderId="6" xfId="0" applyNumberFormat="1" applyFont="1" applyFill="1" applyBorder="1" applyAlignment="1">
      <alignment horizontal="right" vertical="center"/>
    </xf>
    <xf numFmtId="4" fontId="41" fillId="9" borderId="71" xfId="0" applyNumberFormat="1" applyFont="1" applyFill="1" applyBorder="1" applyAlignment="1">
      <alignment horizontal="right" vertical="top"/>
    </xf>
    <xf numFmtId="4" fontId="41" fillId="10" borderId="14" xfId="0" applyNumberFormat="1" applyFont="1" applyFill="1" applyBorder="1" applyAlignment="1">
      <alignment horizontal="right" vertical="top"/>
    </xf>
    <xf numFmtId="4" fontId="41" fillId="6" borderId="32" xfId="0" applyNumberFormat="1" applyFont="1" applyFill="1" applyBorder="1" applyAlignment="1">
      <alignment horizontal="right" vertical="top"/>
    </xf>
    <xf numFmtId="4" fontId="40" fillId="6" borderId="32" xfId="0" applyNumberFormat="1" applyFont="1" applyFill="1" applyBorder="1" applyAlignment="1">
      <alignment horizontal="right" vertical="top"/>
    </xf>
    <xf numFmtId="4" fontId="42" fillId="0" borderId="130" xfId="0" applyNumberFormat="1" applyFont="1" applyBorder="1" applyAlignment="1">
      <alignment horizontal="right" vertical="top"/>
    </xf>
    <xf numFmtId="167" fontId="43" fillId="0" borderId="18" xfId="0" applyNumberFormat="1" applyFont="1" applyBorder="1" applyAlignment="1">
      <alignment horizontal="right" vertical="top"/>
    </xf>
    <xf numFmtId="4" fontId="41" fillId="7" borderId="89" xfId="0" applyNumberFormat="1" applyFont="1" applyFill="1" applyBorder="1" applyAlignment="1">
      <alignment horizontal="right" vertical="center"/>
    </xf>
    <xf numFmtId="4" fontId="41" fillId="7" borderId="90" xfId="0" applyNumberFormat="1" applyFont="1" applyFill="1" applyBorder="1" applyAlignment="1">
      <alignment horizontal="right" vertical="center"/>
    </xf>
    <xf numFmtId="4" fontId="41" fillId="5" borderId="0" xfId="0" applyNumberFormat="1" applyFont="1" applyFill="1" applyBorder="1" applyAlignment="1">
      <alignment horizontal="right" vertical="center"/>
    </xf>
    <xf numFmtId="4" fontId="43" fillId="0" borderId="49" xfId="0" applyNumberFormat="1" applyFont="1" applyBorder="1" applyAlignment="1">
      <alignment horizontal="right" vertical="top"/>
    </xf>
    <xf numFmtId="4" fontId="41" fillId="0" borderId="92" xfId="0" applyNumberFormat="1" applyFont="1" applyBorder="1" applyAlignment="1">
      <alignment horizontal="right" vertical="top"/>
    </xf>
    <xf numFmtId="4" fontId="41" fillId="0" borderId="93" xfId="0" applyNumberFormat="1" applyFont="1" applyFill="1" applyBorder="1" applyAlignment="1">
      <alignment horizontal="right" vertical="top"/>
    </xf>
    <xf numFmtId="4" fontId="43" fillId="0" borderId="18" xfId="0" applyNumberFormat="1" applyFont="1" applyFill="1" applyBorder="1" applyAlignment="1">
      <alignment horizontal="right" vertical="top"/>
    </xf>
    <xf numFmtId="4" fontId="43" fillId="0" borderId="19" xfId="0" applyNumberFormat="1" applyFont="1" applyFill="1" applyBorder="1" applyAlignment="1">
      <alignment horizontal="right" vertical="top"/>
    </xf>
    <xf numFmtId="4" fontId="41" fillId="0" borderId="84" xfId="0" applyNumberFormat="1" applyFont="1" applyBorder="1" applyAlignment="1">
      <alignment horizontal="right" vertical="top"/>
    </xf>
    <xf numFmtId="4" fontId="43" fillId="0" borderId="64" xfId="0" applyNumberFormat="1" applyFont="1" applyBorder="1" applyAlignment="1">
      <alignment horizontal="right" vertical="top"/>
    </xf>
    <xf numFmtId="4" fontId="41" fillId="0" borderId="86" xfId="0" applyNumberFormat="1" applyFont="1" applyBorder="1" applyAlignment="1">
      <alignment horizontal="right" vertical="top"/>
    </xf>
    <xf numFmtId="4" fontId="41" fillId="0" borderId="87" xfId="0" applyNumberFormat="1" applyFont="1" applyFill="1" applyBorder="1" applyAlignment="1">
      <alignment horizontal="right" vertical="top"/>
    </xf>
    <xf numFmtId="4" fontId="41" fillId="0" borderId="95" xfId="0" applyNumberFormat="1" applyFont="1" applyBorder="1" applyAlignment="1">
      <alignment horizontal="right" vertical="top"/>
    </xf>
    <xf numFmtId="4" fontId="40" fillId="7" borderId="6" xfId="0" applyNumberFormat="1" applyFont="1" applyFill="1" applyBorder="1" applyAlignment="1">
      <alignment horizontal="right" vertical="center"/>
    </xf>
    <xf numFmtId="4" fontId="41" fillId="5" borderId="48" xfId="0" applyNumberFormat="1" applyFont="1" applyFill="1" applyBorder="1" applyAlignment="1">
      <alignment horizontal="right" vertical="center"/>
    </xf>
    <xf numFmtId="4" fontId="43" fillId="0" borderId="32" xfId="0" applyNumberFormat="1" applyFont="1" applyBorder="1" applyAlignment="1">
      <alignment horizontal="right" vertical="top"/>
    </xf>
    <xf numFmtId="4" fontId="43" fillId="0" borderId="30" xfId="0" applyNumberFormat="1" applyFont="1" applyBorder="1" applyAlignment="1">
      <alignment horizontal="right" vertical="top"/>
    </xf>
    <xf numFmtId="4" fontId="43" fillId="0" borderId="31" xfId="0" applyNumberFormat="1" applyFont="1" applyBorder="1" applyAlignment="1">
      <alignment horizontal="right" vertical="top"/>
    </xf>
    <xf numFmtId="4" fontId="43" fillId="0" borderId="29" xfId="0" applyNumberFormat="1" applyFont="1" applyBorder="1" applyAlignment="1">
      <alignment horizontal="right" vertical="top"/>
    </xf>
    <xf numFmtId="4" fontId="41" fillId="0" borderId="32" xfId="0" applyNumberFormat="1" applyFont="1" applyBorder="1" applyAlignment="1">
      <alignment horizontal="right" vertical="top"/>
    </xf>
    <xf numFmtId="4" fontId="43" fillId="0" borderId="21" xfId="0" applyNumberFormat="1" applyFont="1" applyBorder="1" applyAlignment="1">
      <alignment horizontal="right" vertical="top"/>
    </xf>
    <xf numFmtId="4" fontId="43" fillId="0" borderId="14" xfId="0" applyNumberFormat="1" applyFont="1" applyBorder="1" applyAlignment="1">
      <alignment horizontal="right" vertical="top"/>
    </xf>
    <xf numFmtId="4" fontId="43" fillId="0" borderId="27" xfId="0" applyNumberFormat="1" applyFont="1" applyBorder="1" applyAlignment="1">
      <alignment horizontal="right" vertical="top"/>
    </xf>
    <xf numFmtId="4" fontId="43" fillId="0" borderId="76" xfId="0" applyNumberFormat="1" applyFont="1" applyBorder="1" applyAlignment="1">
      <alignment horizontal="right" vertical="top"/>
    </xf>
    <xf numFmtId="4" fontId="41" fillId="0" borderId="81" xfId="0" applyNumberFormat="1" applyFont="1" applyBorder="1" applyAlignment="1">
      <alignment horizontal="right" vertical="top"/>
    </xf>
    <xf numFmtId="4" fontId="41" fillId="0" borderId="97" xfId="0" applyNumberFormat="1" applyFont="1" applyBorder="1" applyAlignment="1">
      <alignment horizontal="right" vertical="top"/>
    </xf>
    <xf numFmtId="4" fontId="41" fillId="0" borderId="100" xfId="0" applyNumberFormat="1" applyFont="1" applyBorder="1" applyAlignment="1">
      <alignment horizontal="right" vertical="top"/>
    </xf>
    <xf numFmtId="4" fontId="41" fillId="0" borderId="102" xfId="0" applyNumberFormat="1" applyFont="1" applyBorder="1" applyAlignment="1">
      <alignment horizontal="right" vertical="top"/>
    </xf>
    <xf numFmtId="4" fontId="40" fillId="6" borderId="80" xfId="0" applyNumberFormat="1" applyFont="1" applyFill="1" applyBorder="1" applyAlignment="1">
      <alignment horizontal="right" vertical="top"/>
    </xf>
    <xf numFmtId="4" fontId="40" fillId="6" borderId="81" xfId="0" applyNumberFormat="1" applyFont="1" applyFill="1" applyBorder="1" applyAlignment="1">
      <alignment horizontal="right" vertical="top"/>
    </xf>
    <xf numFmtId="4" fontId="40" fillId="6" borderId="82" xfId="0" applyNumberFormat="1" applyFont="1" applyFill="1" applyBorder="1" applyAlignment="1">
      <alignment horizontal="right" vertical="top"/>
    </xf>
    <xf numFmtId="4" fontId="43" fillId="0" borderId="35" xfId="0" applyNumberFormat="1" applyFont="1" applyFill="1" applyBorder="1" applyAlignment="1">
      <alignment horizontal="right" vertical="top"/>
    </xf>
    <xf numFmtId="4" fontId="43" fillId="0" borderId="52" xfId="0" applyNumberFormat="1" applyFont="1" applyBorder="1" applyAlignment="1">
      <alignment horizontal="right" vertical="top"/>
    </xf>
    <xf numFmtId="4" fontId="43" fillId="0" borderId="24" xfId="0" applyNumberFormat="1" applyFont="1" applyFill="1" applyBorder="1" applyAlignment="1">
      <alignment horizontal="right" vertical="top"/>
    </xf>
    <xf numFmtId="4" fontId="40" fillId="7" borderId="53" xfId="0" applyNumberFormat="1" applyFont="1" applyFill="1" applyBorder="1" applyAlignment="1">
      <alignment horizontal="right" vertical="center"/>
    </xf>
    <xf numFmtId="4" fontId="40" fillId="4" borderId="4" xfId="0" applyNumberFormat="1" applyFont="1" applyFill="1" applyBorder="1" applyAlignment="1">
      <alignment horizontal="right" vertical="center"/>
    </xf>
    <xf numFmtId="4" fontId="40" fillId="4" borderId="46" xfId="0" applyNumberFormat="1" applyFont="1" applyFill="1" applyBorder="1" applyAlignment="1">
      <alignment horizontal="right" vertical="center"/>
    </xf>
    <xf numFmtId="4" fontId="43" fillId="0" borderId="0" xfId="0" applyNumberFormat="1" applyFont="1" applyAlignment="1">
      <alignment horizontal="right" vertical="center"/>
    </xf>
    <xf numFmtId="4" fontId="41" fillId="0" borderId="0" xfId="0" applyNumberFormat="1" applyFont="1" applyAlignment="1">
      <alignment horizontal="right" vertical="center"/>
    </xf>
    <xf numFmtId="4" fontId="40" fillId="4" borderId="55" xfId="0" applyNumberFormat="1" applyFont="1" applyFill="1" applyBorder="1" applyAlignment="1">
      <alignment horizontal="right" vertical="center"/>
    </xf>
    <xf numFmtId="4" fontId="41" fillId="4" borderId="55" xfId="0" applyNumberFormat="1" applyFont="1" applyFill="1" applyBorder="1" applyAlignment="1">
      <alignment horizontal="right" vertical="center"/>
    </xf>
    <xf numFmtId="4" fontId="40" fillId="4" borderId="48" xfId="0" applyNumberFormat="1" applyFont="1" applyFill="1" applyBorder="1" applyAlignment="1">
      <alignment horizontal="right" vertical="center"/>
    </xf>
    <xf numFmtId="0" fontId="24" fillId="4" borderId="54" xfId="0" applyFont="1" applyFill="1" applyBorder="1" applyAlignment="1">
      <alignment vertical="center" wrapText="1"/>
    </xf>
    <xf numFmtId="4" fontId="40" fillId="4" borderId="89" xfId="0" applyNumberFormat="1" applyFont="1" applyFill="1" applyBorder="1" applyAlignment="1">
      <alignment horizontal="right" vertical="center"/>
    </xf>
    <xf numFmtId="4" fontId="40" fillId="4" borderId="90" xfId="0" applyNumberFormat="1" applyFont="1" applyFill="1" applyBorder="1" applyAlignment="1">
      <alignment horizontal="right" vertical="center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horizontal="center"/>
    </xf>
    <xf numFmtId="0" fontId="45" fillId="0" borderId="1" xfId="0" applyFont="1" applyBorder="1"/>
    <xf numFmtId="0" fontId="45" fillId="0" borderId="0" xfId="0" applyFont="1" applyAlignment="1">
      <alignment horizontal="center"/>
    </xf>
    <xf numFmtId="4" fontId="45" fillId="0" borderId="1" xfId="0" applyNumberFormat="1" applyFont="1" applyBorder="1" applyAlignment="1">
      <alignment horizontal="right"/>
    </xf>
    <xf numFmtId="4" fontId="45" fillId="0" borderId="0" xfId="0" applyNumberFormat="1" applyFont="1" applyAlignment="1">
      <alignment horizontal="right"/>
    </xf>
    <xf numFmtId="4" fontId="46" fillId="0" borderId="1" xfId="0" applyNumberFormat="1" applyFont="1" applyBorder="1" applyAlignment="1">
      <alignment horizontal="right"/>
    </xf>
    <xf numFmtId="4" fontId="47" fillId="0" borderId="0" xfId="0" applyNumberFormat="1" applyFont="1" applyAlignment="1">
      <alignment horizontal="right"/>
    </xf>
    <xf numFmtId="0" fontId="48" fillId="0" borderId="0" xfId="0" applyFont="1" applyAlignment="1">
      <alignment wrapText="1"/>
    </xf>
    <xf numFmtId="0" fontId="45" fillId="0" borderId="0" xfId="0" applyFont="1"/>
    <xf numFmtId="0" fontId="45" fillId="0" borderId="0" xfId="0" applyFont="1" applyAlignment="1">
      <alignment wrapText="1"/>
    </xf>
    <xf numFmtId="0" fontId="49" fillId="0" borderId="0" xfId="0" applyFont="1" applyAlignment="1"/>
    <xf numFmtId="4" fontId="50" fillId="6" borderId="29" xfId="0" applyNumberFormat="1" applyFont="1" applyFill="1" applyBorder="1" applyAlignment="1">
      <alignment horizontal="right" vertical="top"/>
    </xf>
    <xf numFmtId="4" fontId="50" fillId="6" borderId="30" xfId="0" applyNumberFormat="1" applyFont="1" applyFill="1" applyBorder="1" applyAlignment="1">
      <alignment horizontal="right" vertical="top"/>
    </xf>
    <xf numFmtId="4" fontId="50" fillId="6" borderId="31" xfId="0" applyNumberFormat="1" applyFont="1" applyFill="1" applyBorder="1" applyAlignment="1">
      <alignment horizontal="right" vertical="top"/>
    </xf>
    <xf numFmtId="4" fontId="51" fillId="6" borderId="30" xfId="0" applyNumberFormat="1" applyFont="1" applyFill="1" applyBorder="1" applyAlignment="1">
      <alignment horizontal="right" vertical="top"/>
    </xf>
    <xf numFmtId="4" fontId="51" fillId="6" borderId="31" xfId="0" applyNumberFormat="1" applyFont="1" applyFill="1" applyBorder="1" applyAlignment="1">
      <alignment horizontal="right" vertical="top"/>
    </xf>
    <xf numFmtId="4" fontId="50" fillId="7" borderId="42" xfId="0" applyNumberFormat="1" applyFont="1" applyFill="1" applyBorder="1" applyAlignment="1">
      <alignment horizontal="right" vertical="center"/>
    </xf>
    <xf numFmtId="4" fontId="50" fillId="7" borderId="41" xfId="0" applyNumberFormat="1" applyFont="1" applyFill="1" applyBorder="1" applyAlignment="1">
      <alignment horizontal="right" vertical="center"/>
    </xf>
    <xf numFmtId="4" fontId="50" fillId="7" borderId="40" xfId="0" applyNumberFormat="1" applyFont="1" applyFill="1" applyBorder="1" applyAlignment="1">
      <alignment horizontal="right" vertical="center"/>
    </xf>
    <xf numFmtId="4" fontId="2" fillId="4" borderId="90" xfId="0" applyNumberFormat="1" applyFont="1" applyFill="1" applyBorder="1" applyAlignment="1">
      <alignment horizontal="right" vertical="center"/>
    </xf>
    <xf numFmtId="0" fontId="52" fillId="0" borderId="0" xfId="0" applyNumberFormat="1" applyFont="1" applyAlignment="1"/>
    <xf numFmtId="3" fontId="51" fillId="3" borderId="2" xfId="0" applyNumberFormat="1" applyFont="1" applyFill="1" applyBorder="1" applyAlignment="1">
      <alignment horizontal="center" vertical="center" wrapText="1"/>
    </xf>
    <xf numFmtId="4" fontId="51" fillId="6" borderId="13" xfId="0" applyNumberFormat="1" applyFont="1" applyFill="1" applyBorder="1" applyAlignment="1">
      <alignment horizontal="right" vertical="top"/>
    </xf>
    <xf numFmtId="0" fontId="53" fillId="0" borderId="0" xfId="0" applyFont="1" applyAlignment="1"/>
    <xf numFmtId="4" fontId="54" fillId="0" borderId="0" xfId="0" applyNumberFormat="1" applyFont="1" applyAlignment="1">
      <alignment horizontal="right"/>
    </xf>
    <xf numFmtId="0" fontId="54" fillId="0" borderId="0" xfId="0" applyNumberFormat="1" applyFont="1" applyAlignment="1">
      <alignment horizontal="right" vertical="center"/>
    </xf>
    <xf numFmtId="0" fontId="54" fillId="0" borderId="0" xfId="0" applyNumberFormat="1" applyFont="1" applyAlignment="1"/>
    <xf numFmtId="4" fontId="54" fillId="0" borderId="0" xfId="0" applyNumberFormat="1" applyFont="1" applyAlignment="1">
      <alignment horizontal="right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4" fontId="36" fillId="4" borderId="6" xfId="0" applyNumberFormat="1" applyFont="1" applyFill="1" applyBorder="1" applyAlignment="1">
      <alignment horizontal="right" vertical="center"/>
    </xf>
    <xf numFmtId="4" fontId="54" fillId="5" borderId="5" xfId="0" applyNumberFormat="1" applyFont="1" applyFill="1" applyBorder="1" applyAlignment="1">
      <alignment horizontal="right" vertical="center"/>
    </xf>
    <xf numFmtId="4" fontId="10" fillId="6" borderId="11" xfId="0" applyNumberFormat="1" applyFont="1" applyFill="1" applyBorder="1" applyAlignment="1">
      <alignment horizontal="right" vertical="top"/>
    </xf>
    <xf numFmtId="4" fontId="36" fillId="0" borderId="121" xfId="0" applyNumberFormat="1" applyFont="1" applyBorder="1" applyAlignment="1">
      <alignment horizontal="right" vertical="top"/>
    </xf>
    <xf numFmtId="4" fontId="36" fillId="0" borderId="125" xfId="0" applyNumberFormat="1" applyFont="1" applyBorder="1" applyAlignment="1">
      <alignment horizontal="right" vertical="top"/>
    </xf>
    <xf numFmtId="4" fontId="10" fillId="6" borderId="30" xfId="0" applyNumberFormat="1" applyFont="1" applyFill="1" applyBorder="1" applyAlignment="1">
      <alignment horizontal="right" vertical="top"/>
    </xf>
    <xf numFmtId="4" fontId="54" fillId="0" borderId="19" xfId="0" applyNumberFormat="1" applyFont="1" applyBorder="1" applyAlignment="1">
      <alignment horizontal="right" vertical="top"/>
    </xf>
    <xf numFmtId="4" fontId="54" fillId="0" borderId="35" xfId="0" applyNumberFormat="1" applyFont="1" applyBorder="1" applyAlignment="1">
      <alignment horizontal="right" vertical="top"/>
    </xf>
    <xf numFmtId="4" fontId="54" fillId="0" borderId="25" xfId="0" applyNumberFormat="1" applyFont="1" applyBorder="1" applyAlignment="1">
      <alignment horizontal="right" vertical="top"/>
    </xf>
    <xf numFmtId="4" fontId="54" fillId="0" borderId="12" xfId="0" applyNumberFormat="1" applyFont="1" applyBorder="1" applyAlignment="1">
      <alignment horizontal="right" vertical="top"/>
    </xf>
    <xf numFmtId="4" fontId="10" fillId="7" borderId="63" xfId="0" applyNumberFormat="1" applyFont="1" applyFill="1" applyBorder="1" applyAlignment="1">
      <alignment horizontal="right" vertical="center"/>
    </xf>
    <xf numFmtId="4" fontId="10" fillId="6" borderId="12" xfId="0" applyNumberFormat="1" applyFont="1" applyFill="1" applyBorder="1" applyAlignment="1">
      <alignment horizontal="right" vertical="top"/>
    </xf>
    <xf numFmtId="4" fontId="10" fillId="6" borderId="29" xfId="0" applyNumberFormat="1" applyFont="1" applyFill="1" applyBorder="1" applyAlignment="1">
      <alignment horizontal="right" vertical="top"/>
    </xf>
    <xf numFmtId="4" fontId="36" fillId="13" borderId="121" xfId="0" applyNumberFormat="1" applyFont="1" applyFill="1" applyBorder="1" applyAlignment="1">
      <alignment horizontal="right" vertical="top"/>
    </xf>
    <xf numFmtId="4" fontId="10" fillId="7" borderId="41" xfId="0" applyNumberFormat="1" applyFont="1" applyFill="1" applyBorder="1" applyAlignment="1">
      <alignment horizontal="right" vertical="center"/>
    </xf>
    <xf numFmtId="4" fontId="54" fillId="0" borderId="19" xfId="0" applyNumberFormat="1" applyFont="1" applyBorder="1" applyAlignment="1">
      <alignment horizontal="right" vertical="top" wrapText="1"/>
    </xf>
    <xf numFmtId="4" fontId="54" fillId="0" borderId="25" xfId="0" applyNumberFormat="1" applyFont="1" applyBorder="1" applyAlignment="1">
      <alignment horizontal="right" vertical="top" wrapText="1"/>
    </xf>
    <xf numFmtId="4" fontId="10" fillId="6" borderId="13" xfId="0" applyNumberFormat="1" applyFont="1" applyFill="1" applyBorder="1" applyAlignment="1">
      <alignment horizontal="right" vertical="top"/>
    </xf>
    <xf numFmtId="4" fontId="36" fillId="0" borderId="131" xfId="0" applyNumberFormat="1" applyFont="1" applyBorder="1" applyAlignment="1">
      <alignment horizontal="right" vertical="top"/>
    </xf>
    <xf numFmtId="4" fontId="54" fillId="0" borderId="30" xfId="0" applyNumberFormat="1" applyFont="1" applyBorder="1" applyAlignment="1">
      <alignment horizontal="right" vertical="top"/>
    </xf>
    <xf numFmtId="4" fontId="54" fillId="0" borderId="35" xfId="0" applyNumberFormat="1" applyFont="1" applyFill="1" applyBorder="1" applyAlignment="1">
      <alignment horizontal="right" vertical="top"/>
    </xf>
    <xf numFmtId="4" fontId="10" fillId="4" borderId="46" xfId="0" applyNumberFormat="1" applyFont="1" applyFill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/>
    </xf>
    <xf numFmtId="4" fontId="55" fillId="0" borderId="0" xfId="0" applyNumberFormat="1" applyFont="1" applyAlignment="1">
      <alignment horizontal="left"/>
    </xf>
    <xf numFmtId="0" fontId="36" fillId="0" borderId="0" xfId="0" applyFont="1" applyAlignment="1"/>
    <xf numFmtId="4" fontId="10" fillId="0" borderId="12" xfId="0" applyNumberFormat="1" applyFont="1" applyFill="1" applyBorder="1" applyAlignment="1">
      <alignment horizontal="right" vertical="top"/>
    </xf>
    <xf numFmtId="4" fontId="10" fillId="4" borderId="90" xfId="0" applyNumberFormat="1" applyFont="1" applyFill="1" applyBorder="1" applyAlignment="1">
      <alignment horizontal="right" vertical="center"/>
    </xf>
    <xf numFmtId="4" fontId="56" fillId="0" borderId="0" xfId="0" applyNumberFormat="1" applyFont="1" applyAlignment="1">
      <alignment horizontal="right"/>
    </xf>
    <xf numFmtId="0" fontId="56" fillId="0" borderId="0" xfId="0" applyNumberFormat="1" applyFont="1" applyAlignment="1">
      <alignment horizontal="right" vertical="center"/>
    </xf>
    <xf numFmtId="0" fontId="57" fillId="0" borderId="0" xfId="0" applyNumberFormat="1" applyFont="1" applyAlignment="1">
      <alignment horizontal="right" vertical="center"/>
    </xf>
    <xf numFmtId="4" fontId="57" fillId="0" borderId="0" xfId="0" applyNumberFormat="1" applyFont="1" applyAlignment="1">
      <alignment horizontal="right" vertical="center" wrapText="1"/>
    </xf>
    <xf numFmtId="165" fontId="51" fillId="2" borderId="0" xfId="0" applyNumberFormat="1" applyFont="1" applyFill="1" applyBorder="1" applyAlignment="1">
      <alignment horizontal="center" vertical="center" wrapText="1"/>
    </xf>
    <xf numFmtId="4" fontId="56" fillId="4" borderId="6" xfId="0" applyNumberFormat="1" applyFont="1" applyFill="1" applyBorder="1" applyAlignment="1">
      <alignment horizontal="right" vertical="center"/>
    </xf>
    <xf numFmtId="4" fontId="56" fillId="5" borderId="5" xfId="0" applyNumberFormat="1" applyFont="1" applyFill="1" applyBorder="1" applyAlignment="1">
      <alignment horizontal="right" vertical="center"/>
    </xf>
    <xf numFmtId="10" fontId="56" fillId="6" borderId="14" xfId="0" applyNumberFormat="1" applyFont="1" applyFill="1" applyBorder="1" applyAlignment="1">
      <alignment horizontal="right" vertical="top"/>
    </xf>
    <xf numFmtId="10" fontId="56" fillId="0" borderId="14" xfId="0" applyNumberFormat="1" applyFont="1" applyFill="1" applyBorder="1" applyAlignment="1">
      <alignment horizontal="right" vertical="top"/>
    </xf>
    <xf numFmtId="4" fontId="52" fillId="6" borderId="31" xfId="0" applyNumberFormat="1" applyFont="1" applyFill="1" applyBorder="1" applyAlignment="1">
      <alignment horizontal="right" vertical="top"/>
    </xf>
    <xf numFmtId="4" fontId="51" fillId="7" borderId="45" xfId="0" applyNumberFormat="1" applyFont="1" applyFill="1" applyBorder="1" applyAlignment="1">
      <alignment horizontal="right" vertical="center"/>
    </xf>
    <xf numFmtId="4" fontId="51" fillId="6" borderId="77" xfId="0" applyNumberFormat="1" applyFont="1" applyFill="1" applyBorder="1" applyAlignment="1">
      <alignment horizontal="right" vertical="top"/>
    </xf>
    <xf numFmtId="4" fontId="56" fillId="6" borderId="30" xfId="0" applyNumberFormat="1" applyFont="1" applyFill="1" applyBorder="1" applyAlignment="1">
      <alignment horizontal="right" vertical="top"/>
    </xf>
    <xf numFmtId="4" fontId="56" fillId="7" borderId="45" xfId="0" applyNumberFormat="1" applyFont="1" applyFill="1" applyBorder="1" applyAlignment="1">
      <alignment horizontal="right" vertical="center"/>
    </xf>
    <xf numFmtId="4" fontId="56" fillId="9" borderId="71" xfId="0" applyNumberFormat="1" applyFont="1" applyFill="1" applyBorder="1" applyAlignment="1">
      <alignment horizontal="right" vertical="top"/>
    </xf>
    <xf numFmtId="4" fontId="56" fillId="6" borderId="32" xfId="0" applyNumberFormat="1" applyFont="1" applyFill="1" applyBorder="1" applyAlignment="1">
      <alignment horizontal="right" vertical="top"/>
    </xf>
    <xf numFmtId="10" fontId="56" fillId="0" borderId="1" xfId="0" applyNumberFormat="1" applyFont="1" applyFill="1" applyBorder="1" applyAlignment="1">
      <alignment horizontal="right" vertical="top"/>
    </xf>
    <xf numFmtId="4" fontId="56" fillId="7" borderId="90" xfId="0" applyNumberFormat="1" applyFont="1" applyFill="1" applyBorder="1" applyAlignment="1">
      <alignment horizontal="right" vertical="center"/>
    </xf>
    <xf numFmtId="4" fontId="56" fillId="5" borderId="0" xfId="0" applyNumberFormat="1" applyFont="1" applyFill="1" applyBorder="1" applyAlignment="1">
      <alignment horizontal="right" vertical="center"/>
    </xf>
    <xf numFmtId="10" fontId="56" fillId="0" borderId="93" xfId="0" applyNumberFormat="1" applyFont="1" applyFill="1" applyBorder="1" applyAlignment="1">
      <alignment horizontal="right" vertical="top"/>
    </xf>
    <xf numFmtId="10" fontId="56" fillId="0" borderId="87" xfId="0" applyNumberFormat="1" applyFont="1" applyFill="1" applyBorder="1" applyAlignment="1">
      <alignment horizontal="right" vertical="top"/>
    </xf>
    <xf numFmtId="4" fontId="56" fillId="5" borderId="48" xfId="0" applyNumberFormat="1" applyFont="1" applyFill="1" applyBorder="1" applyAlignment="1">
      <alignment horizontal="right" vertical="center"/>
    </xf>
    <xf numFmtId="10" fontId="56" fillId="0" borderId="73" xfId="0" applyNumberFormat="1" applyFont="1" applyFill="1" applyBorder="1" applyAlignment="1">
      <alignment horizontal="right" vertical="top"/>
    </xf>
    <xf numFmtId="4" fontId="51" fillId="6" borderId="82" xfId="0" applyNumberFormat="1" applyFont="1" applyFill="1" applyBorder="1" applyAlignment="1">
      <alignment horizontal="right" vertical="top"/>
    </xf>
    <xf numFmtId="10" fontId="56" fillId="11" borderId="62" xfId="0" applyNumberFormat="1" applyFont="1" applyFill="1" applyBorder="1" applyAlignment="1">
      <alignment horizontal="right" vertical="top"/>
    </xf>
    <xf numFmtId="4" fontId="56" fillId="0" borderId="0" xfId="0" applyNumberFormat="1" applyFont="1" applyAlignment="1">
      <alignment horizontal="right" vertical="center"/>
    </xf>
    <xf numFmtId="4" fontId="56" fillId="4" borderId="55" xfId="0" applyNumberFormat="1" applyFont="1" applyFill="1" applyBorder="1" applyAlignment="1">
      <alignment horizontal="right" vertical="center"/>
    </xf>
    <xf numFmtId="4" fontId="58" fillId="0" borderId="0" xfId="0" applyNumberFormat="1" applyFont="1" applyAlignment="1">
      <alignment horizontal="right"/>
    </xf>
    <xf numFmtId="4" fontId="57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14" fillId="0" borderId="1" xfId="0" applyFont="1" applyBorder="1"/>
    <xf numFmtId="0" fontId="31" fillId="0" borderId="109" xfId="0" applyFont="1" applyBorder="1" applyAlignment="1">
      <alignment horizontal="center" vertical="center" wrapText="1"/>
    </xf>
    <xf numFmtId="0" fontId="14" fillId="0" borderId="110" xfId="0" applyFont="1" applyBorder="1"/>
    <xf numFmtId="0" fontId="14" fillId="0" borderId="111" xfId="0" applyFont="1" applyBorder="1"/>
    <xf numFmtId="0" fontId="14" fillId="0" borderId="112" xfId="0" applyFont="1" applyBorder="1"/>
    <xf numFmtId="10" fontId="32" fillId="0" borderId="113" xfId="0" applyNumberFormat="1" applyFont="1" applyBorder="1" applyAlignment="1">
      <alignment horizontal="center" vertical="center"/>
    </xf>
    <xf numFmtId="0" fontId="14" fillId="0" borderId="112" xfId="0" applyFont="1" applyBorder="1" applyAlignment="1">
      <alignment vertical="center"/>
    </xf>
    <xf numFmtId="0" fontId="30" fillId="0" borderId="114" xfId="0" applyFont="1" applyBorder="1" applyAlignment="1">
      <alignment horizontal="center" vertical="center" wrapText="1"/>
    </xf>
    <xf numFmtId="0" fontId="14" fillId="0" borderId="115" xfId="0" applyFont="1" applyBorder="1"/>
    <xf numFmtId="0" fontId="14" fillId="0" borderId="116" xfId="0" applyFont="1" applyBorder="1"/>
    <xf numFmtId="0" fontId="31" fillId="0" borderId="60" xfId="0" applyFont="1" applyBorder="1" applyAlignment="1">
      <alignment horizontal="center" vertical="center" wrapText="1"/>
    </xf>
    <xf numFmtId="0" fontId="14" fillId="0" borderId="61" xfId="0" applyFont="1" applyBorder="1"/>
    <xf numFmtId="0" fontId="14" fillId="0" borderId="62" xfId="0" applyFont="1" applyBorder="1"/>
    <xf numFmtId="4" fontId="43" fillId="0" borderId="22" xfId="0" applyNumberFormat="1" applyFont="1" applyBorder="1" applyAlignment="1">
      <alignment horizontal="right" vertical="center"/>
    </xf>
    <xf numFmtId="0" fontId="44" fillId="0" borderId="39" xfId="0" applyFont="1" applyBorder="1"/>
    <xf numFmtId="0" fontId="44" fillId="0" borderId="70" xfId="0" applyFont="1" applyBorder="1"/>
    <xf numFmtId="0" fontId="44" fillId="0" borderId="50" xfId="0" applyFont="1" applyBorder="1"/>
    <xf numFmtId="0" fontId="44" fillId="0" borderId="48" xfId="0" applyFont="1" applyBorder="1"/>
    <xf numFmtId="0" fontId="44" fillId="0" borderId="54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0" fontId="14" fillId="0" borderId="5" xfId="0" applyFont="1" applyBorder="1"/>
    <xf numFmtId="0" fontId="14" fillId="0" borderId="46" xfId="0" applyFont="1" applyBorder="1"/>
    <xf numFmtId="164" fontId="15" fillId="4" borderId="4" xfId="0" applyNumberFormat="1" applyFont="1" applyFill="1" applyBorder="1" applyAlignment="1">
      <alignment horizontal="left" vertical="center"/>
    </xf>
    <xf numFmtId="164" fontId="38" fillId="7" borderId="60" xfId="0" applyNumberFormat="1" applyFont="1" applyFill="1" applyBorder="1" applyAlignment="1">
      <alignment horizontal="left" vertical="center" wrapText="1"/>
    </xf>
    <xf numFmtId="164" fontId="38" fillId="7" borderId="61" xfId="0" applyNumberFormat="1" applyFont="1" applyFill="1" applyBorder="1" applyAlignment="1">
      <alignment horizontal="left" vertical="center" wrapText="1"/>
    </xf>
    <xf numFmtId="164" fontId="38" fillId="7" borderId="62" xfId="0" applyNumberFormat="1" applyFont="1" applyFill="1" applyBorder="1" applyAlignment="1">
      <alignment horizontal="left" vertical="center" wrapText="1"/>
    </xf>
    <xf numFmtId="164" fontId="38" fillId="7" borderId="2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45" xfId="0" applyFont="1" applyBorder="1"/>
    <xf numFmtId="164" fontId="37" fillId="0" borderId="0" xfId="0" applyNumberFormat="1" applyFont="1" applyAlignment="1">
      <alignment horizontal="center" vertical="center"/>
    </xf>
    <xf numFmtId="0" fontId="35" fillId="0" borderId="0" xfId="0" applyFont="1" applyAlignment="1"/>
    <xf numFmtId="0" fontId="23" fillId="0" borderId="40" xfId="0" applyFont="1" applyFill="1" applyBorder="1" applyAlignment="1">
      <alignment horizontal="center" vertical="center" wrapText="1"/>
    </xf>
    <xf numFmtId="0" fontId="23" fillId="0" borderId="108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46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51" xfId="0" applyNumberFormat="1" applyFont="1" applyFill="1" applyBorder="1" applyAlignment="1">
      <alignment horizontal="center" vertical="center" wrapText="1"/>
    </xf>
    <xf numFmtId="165" fontId="24" fillId="2" borderId="3" xfId="0" applyNumberFormat="1" applyFont="1" applyFill="1" applyBorder="1" applyAlignment="1">
      <alignment horizontal="center" vertical="center" wrapText="1"/>
    </xf>
    <xf numFmtId="165" fontId="24" fillId="2" borderId="117" xfId="0" applyNumberFormat="1" applyFont="1" applyFill="1" applyBorder="1" applyAlignment="1">
      <alignment horizontal="center" vertical="center" wrapText="1"/>
    </xf>
    <xf numFmtId="165" fontId="24" fillId="2" borderId="5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2" fillId="2" borderId="3" xfId="0" applyFont="1" applyFill="1" applyBorder="1" applyAlignment="1">
      <alignment horizontal="center" vertical="center" wrapText="1"/>
    </xf>
    <xf numFmtId="0" fontId="14" fillId="0" borderId="117" xfId="0" applyFont="1" applyBorder="1"/>
    <xf numFmtId="0" fontId="2" fillId="2" borderId="45" xfId="0" applyFont="1" applyFill="1" applyBorder="1" applyAlignment="1">
      <alignment horizontal="center" vertical="center"/>
    </xf>
    <xf numFmtId="0" fontId="14" fillId="0" borderId="7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4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76200</xdr:rowOff>
    </xdr:from>
    <xdr:to>
      <xdr:col>1</xdr:col>
      <xdr:colOff>861060</xdr:colOff>
      <xdr:row>8</xdr:row>
      <xdr:rowOff>137160</xdr:rowOff>
    </xdr:to>
    <xdr:pic>
      <xdr:nvPicPr>
        <xdr:cNvPr id="2049" name="image1.png" descr="Mac SSD:Users:andrew:Desktop:logo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76200"/>
          <a:ext cx="1996440" cy="1554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56;&#1040;&#1053;&#1058;&#1048;/&#1059;&#1050;&#1060;%202021/&#1042;&#1089;&#1077;%20&#1110;&#1079;%20&#1089;&#1072;&#1081;&#1090;&#1091;%20&#1059;&#1050;&#1060;/&#1050;&#1086;&#1096;&#1090;&#1086;&#1088;&#1080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\Downloads\_%20&#1044;&#1086;&#1076;&#1072;&#1090;&#1086;&#1082;%204%20&#1047;&#1074;&#1110;&#1090;%20&#1087;&#1088;&#1086;%20&#1085;&#1072;&#1076;&#1093;&#1086;&#1076;&#1078;&#1077;&#1085;&#1085;&#1103;%20&#1090;&#1072;%20&#1074;&#1080;&#1082;&#1086;&#1088;&#1080;&#1089;&#1090;&#1072;&#1085;&#1085;&#1103;%20&#1082;&#1086;&#1096;&#1090;&#1110;&#1074;%20&#1076;&#1083;&#1103;%20&#1088;&#1077;&#1072;&#1083;&#1110;&#1079;&#1072;&#1094;&#1110;&#1111;%20&#1055;&#1088;&#1086;&#1108;&#1082;&#1090;&#1091;%20&#1090;&#1072;%20&#1056;&#1077;&#1108;&#1089;&#1090;&#1088;%20&#1076;&#1086;&#1082;&#1091;&#1084;&#1077;&#1085;&#1090;&#1110;&#1074;%202024_617643d72d3a3888b868e92efa4eeddc77619b70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бочий план"/>
      <sheetName val="Дохідна частина"/>
      <sheetName val="Кошторис  витрат"/>
      <sheetName val="Інструкція із заповнення"/>
    </sheetNames>
    <sheetDataSet>
      <sheetData sheetId="0" refreshError="1"/>
      <sheetData sheetId="1" refreshError="1">
        <row r="12">
          <cell r="A12" t="str">
            <v>Назва Заявника: Комунальний заклад "Рівненський академічний обласний театр ляльок" Рівненської обласної ради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ансування"/>
      <sheetName val="Кошторис  витрат"/>
      <sheetName val="Реєстр документі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000"/>
  <sheetViews>
    <sheetView tabSelected="1" view="pageBreakPreview" zoomScale="60" zoomScaleNormal="70" workbookViewId="0">
      <selection activeCell="B31" sqref="B31"/>
    </sheetView>
  </sheetViews>
  <sheetFormatPr defaultColWidth="12.625" defaultRowHeight="15" customHeight="1" x14ac:dyDescent="0.2"/>
  <cols>
    <col min="1" max="1" width="18.25" customWidth="1"/>
    <col min="2" max="2" width="16.625" customWidth="1"/>
    <col min="3" max="8" width="23.25" customWidth="1"/>
    <col min="9" max="9" width="16.625" customWidth="1"/>
    <col min="10" max="10" width="23.25" customWidth="1"/>
    <col min="11" max="11" width="16.625" customWidth="1"/>
    <col min="12" max="12" width="23.25" customWidth="1"/>
    <col min="13" max="13" width="16.625" customWidth="1"/>
    <col min="14" max="14" width="23.25" customWidth="1"/>
    <col min="15" max="23" width="5.625" customWidth="1"/>
    <col min="24" max="26" width="11" customWidth="1"/>
  </cols>
  <sheetData>
    <row r="1" spans="1:26" ht="15" customHeight="1" x14ac:dyDescent="0.2">
      <c r="A1" s="457" t="s">
        <v>0</v>
      </c>
      <c r="B1" s="456"/>
      <c r="C1" s="1"/>
      <c r="D1" s="2"/>
      <c r="E1" s="1"/>
      <c r="F1" s="1"/>
      <c r="G1" s="1"/>
      <c r="H1" s="2" t="s">
        <v>409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3"/>
      <c r="B2" s="1"/>
      <c r="C2" s="1"/>
      <c r="D2" s="2"/>
      <c r="E2" s="1"/>
      <c r="F2" s="1"/>
      <c r="G2" s="1"/>
      <c r="H2" s="457" t="s">
        <v>407</v>
      </c>
      <c r="I2" s="457"/>
      <c r="J2" s="45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3"/>
      <c r="B3" s="1"/>
      <c r="C3" s="1"/>
      <c r="D3" s="2"/>
      <c r="E3" s="1"/>
      <c r="F3" s="1"/>
      <c r="G3" s="1"/>
      <c r="H3" s="457" t="s">
        <v>408</v>
      </c>
      <c r="I3" s="457"/>
      <c r="J3" s="45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6" customFormat="1" ht="14.25" customHeight="1" x14ac:dyDescent="0.2">
      <c r="A10" s="44" t="s">
        <v>345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s="46" customFormat="1" ht="14.25" customHeight="1" x14ac:dyDescent="0.2">
      <c r="A11" s="47" t="s">
        <v>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s="46" customFormat="1" ht="14.25" customHeight="1" x14ac:dyDescent="0.2">
      <c r="A12" s="47" t="s">
        <v>346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s="46" customFormat="1" ht="14.25" customHeight="1" x14ac:dyDescent="0.2">
      <c r="A13" s="47" t="s">
        <v>404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s="46" customFormat="1" ht="14.25" customHeight="1" x14ac:dyDescent="0.2">
      <c r="A14" s="47" t="s">
        <v>405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s="46" customFormat="1" ht="14.25" customHeight="1" x14ac:dyDescent="0.2">
      <c r="A15" s="47" t="s">
        <v>406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4.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30" customHeight="1" x14ac:dyDescent="0.2"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31" ht="15.75" x14ac:dyDescent="0.25">
      <c r="A18" s="80"/>
      <c r="B18" s="458" t="s">
        <v>270</v>
      </c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81"/>
      <c r="P18" s="82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</row>
    <row r="19" spans="1:31" ht="15.75" x14ac:dyDescent="0.25">
      <c r="A19" s="80"/>
      <c r="B19" s="458" t="s">
        <v>310</v>
      </c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81"/>
      <c r="P19" s="82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</row>
    <row r="20" spans="1:31" ht="15.75" x14ac:dyDescent="0.25">
      <c r="A20" s="80"/>
      <c r="B20" s="459" t="s">
        <v>410</v>
      </c>
      <c r="C20" s="456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81"/>
      <c r="P20" s="82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</row>
    <row r="21" spans="1:31" ht="15.75" x14ac:dyDescent="0.25">
      <c r="A21" s="80"/>
      <c r="B21" s="3"/>
      <c r="C21" s="1"/>
      <c r="D21" s="83"/>
      <c r="E21" s="83"/>
      <c r="F21" s="83"/>
      <c r="G21" s="83"/>
      <c r="H21" s="83"/>
      <c r="I21" s="83"/>
      <c r="J21" s="84"/>
      <c r="K21" s="83"/>
      <c r="L21" s="84"/>
      <c r="M21" s="83"/>
      <c r="N21" s="84"/>
      <c r="O21" s="81"/>
      <c r="P21" s="82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</row>
    <row r="22" spans="1:31" ht="15.75" thickBot="1" x14ac:dyDescent="0.3">
      <c r="D22" s="85"/>
      <c r="E22" s="85"/>
      <c r="F22" s="85"/>
      <c r="G22" s="85"/>
      <c r="H22" s="85"/>
      <c r="I22" s="85"/>
      <c r="J22" s="86"/>
      <c r="K22" s="85"/>
      <c r="L22" s="86"/>
      <c r="M22" s="85"/>
      <c r="N22" s="86"/>
      <c r="O22" s="85"/>
      <c r="P22" s="86"/>
    </row>
    <row r="23" spans="1:31" ht="30" customHeight="1" thickBot="1" x14ac:dyDescent="0.25">
      <c r="A23" s="468"/>
      <c r="B23" s="462" t="s">
        <v>271</v>
      </c>
      <c r="C23" s="463"/>
      <c r="D23" s="471" t="s">
        <v>272</v>
      </c>
      <c r="E23" s="472"/>
      <c r="F23" s="472"/>
      <c r="G23" s="472"/>
      <c r="H23" s="472"/>
      <c r="I23" s="472"/>
      <c r="J23" s="473"/>
      <c r="K23" s="462" t="s">
        <v>309</v>
      </c>
      <c r="L23" s="463"/>
      <c r="M23" s="462" t="s">
        <v>311</v>
      </c>
      <c r="N23" s="463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ht="135.6" customHeight="1" thickBot="1" x14ac:dyDescent="0.25">
      <c r="A24" s="469"/>
      <c r="B24" s="464"/>
      <c r="C24" s="465"/>
      <c r="D24" s="118" t="s">
        <v>307</v>
      </c>
      <c r="E24" s="119" t="s">
        <v>308</v>
      </c>
      <c r="F24" s="119" t="s">
        <v>273</v>
      </c>
      <c r="G24" s="119" t="s">
        <v>274</v>
      </c>
      <c r="H24" s="119" t="s">
        <v>2</v>
      </c>
      <c r="I24" s="466" t="s">
        <v>275</v>
      </c>
      <c r="J24" s="467"/>
      <c r="K24" s="464"/>
      <c r="L24" s="465"/>
      <c r="M24" s="464"/>
      <c r="N24" s="465"/>
      <c r="Q24" s="88"/>
    </row>
    <row r="25" spans="1:31" ht="30.75" thickBot="1" x14ac:dyDescent="0.25">
      <c r="A25" s="470"/>
      <c r="B25" s="112" t="s">
        <v>267</v>
      </c>
      <c r="C25" s="113" t="s">
        <v>276</v>
      </c>
      <c r="D25" s="112" t="s">
        <v>276</v>
      </c>
      <c r="E25" s="114" t="s">
        <v>276</v>
      </c>
      <c r="F25" s="114" t="s">
        <v>276</v>
      </c>
      <c r="G25" s="114" t="s">
        <v>276</v>
      </c>
      <c r="H25" s="114" t="s">
        <v>276</v>
      </c>
      <c r="I25" s="114" t="s">
        <v>267</v>
      </c>
      <c r="J25" s="115" t="s">
        <v>277</v>
      </c>
      <c r="K25" s="112" t="s">
        <v>267</v>
      </c>
      <c r="L25" s="113" t="s">
        <v>276</v>
      </c>
      <c r="M25" s="116" t="s">
        <v>267</v>
      </c>
      <c r="N25" s="117" t="s">
        <v>276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ht="30" customHeight="1" x14ac:dyDescent="0.2">
      <c r="A26" s="251" t="s">
        <v>278</v>
      </c>
      <c r="B26" s="252" t="s">
        <v>279</v>
      </c>
      <c r="C26" s="253" t="s">
        <v>280</v>
      </c>
      <c r="D26" s="252" t="s">
        <v>281</v>
      </c>
      <c r="E26" s="254" t="s">
        <v>282</v>
      </c>
      <c r="F26" s="254" t="s">
        <v>283</v>
      </c>
      <c r="G26" s="254" t="s">
        <v>284</v>
      </c>
      <c r="H26" s="254" t="s">
        <v>285</v>
      </c>
      <c r="I26" s="254" t="s">
        <v>286</v>
      </c>
      <c r="J26" s="253" t="s">
        <v>287</v>
      </c>
      <c r="K26" s="252" t="s">
        <v>288</v>
      </c>
      <c r="L26" s="253" t="s">
        <v>289</v>
      </c>
      <c r="M26" s="252" t="s">
        <v>290</v>
      </c>
      <c r="N26" s="253" t="s">
        <v>291</v>
      </c>
      <c r="O26" s="90"/>
      <c r="P26" s="90"/>
      <c r="Q26" s="91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1" ht="30" customHeight="1" x14ac:dyDescent="0.2">
      <c r="A27" s="255" t="s">
        <v>292</v>
      </c>
      <c r="B27" s="256">
        <f>C27/N27</f>
        <v>0.93087847178584893</v>
      </c>
      <c r="C27" s="257">
        <f>'Кошторис  витрат'!G202</f>
        <v>296280</v>
      </c>
      <c r="D27" s="257">
        <v>0</v>
      </c>
      <c r="E27" s="257">
        <v>0</v>
      </c>
      <c r="F27" s="257">
        <v>0</v>
      </c>
      <c r="G27" s="257">
        <v>0</v>
      </c>
      <c r="H27" s="257">
        <v>22000</v>
      </c>
      <c r="I27" s="256">
        <f t="shared" ref="I27:I29" si="0">J27/N27</f>
        <v>6.912152821415106E-2</v>
      </c>
      <c r="J27" s="257">
        <f>D27+E27+F27+G27+H27</f>
        <v>22000</v>
      </c>
      <c r="K27" s="256">
        <f>L27/N27</f>
        <v>0</v>
      </c>
      <c r="L27" s="257">
        <v>0</v>
      </c>
      <c r="M27" s="258">
        <v>1</v>
      </c>
      <c r="N27" s="259">
        <f t="shared" ref="N27:N30" si="1">C27+J27+L27</f>
        <v>318280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ht="30" customHeight="1" x14ac:dyDescent="0.2">
      <c r="A28" s="255" t="s">
        <v>293</v>
      </c>
      <c r="B28" s="256">
        <f>C28/N28</f>
        <v>0.94253729206630976</v>
      </c>
      <c r="C28" s="257">
        <f>'Кошторис  витрат'!G202</f>
        <v>296280</v>
      </c>
      <c r="D28" s="257">
        <v>0</v>
      </c>
      <c r="E28" s="257">
        <v>0</v>
      </c>
      <c r="F28" s="257">
        <v>0</v>
      </c>
      <c r="G28" s="257">
        <v>0</v>
      </c>
      <c r="H28" s="257">
        <v>18063</v>
      </c>
      <c r="I28" s="256">
        <f t="shared" si="0"/>
        <v>5.7462707933690266E-2</v>
      </c>
      <c r="J28" s="257">
        <f>D28+E28+F28+G28+H28</f>
        <v>18063</v>
      </c>
      <c r="K28" s="256">
        <f>L28/N28</f>
        <v>0</v>
      </c>
      <c r="L28" s="257">
        <v>0</v>
      </c>
      <c r="M28" s="258">
        <v>1</v>
      </c>
      <c r="N28" s="259">
        <f t="shared" si="1"/>
        <v>314343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</row>
    <row r="29" spans="1:31" ht="30" customHeight="1" x14ac:dyDescent="0.2">
      <c r="A29" s="255" t="s">
        <v>294</v>
      </c>
      <c r="B29" s="256">
        <f>C29/C28</f>
        <v>0.6</v>
      </c>
      <c r="C29" s="257">
        <v>177768</v>
      </c>
      <c r="D29" s="257">
        <v>0</v>
      </c>
      <c r="E29" s="257">
        <v>0</v>
      </c>
      <c r="F29" s="257">
        <v>0</v>
      </c>
      <c r="G29" s="257">
        <v>0</v>
      </c>
      <c r="H29" s="257">
        <v>18063</v>
      </c>
      <c r="I29" s="256">
        <f t="shared" si="0"/>
        <v>9.2237694747001248E-2</v>
      </c>
      <c r="J29" s="257">
        <v>18063</v>
      </c>
      <c r="K29" s="256">
        <f>L29/N29</f>
        <v>0</v>
      </c>
      <c r="L29" s="257">
        <v>0</v>
      </c>
      <c r="M29" s="258">
        <f>(N29*M28)/N28</f>
        <v>0.62298508317347612</v>
      </c>
      <c r="N29" s="259">
        <f t="shared" si="1"/>
        <v>195831</v>
      </c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ht="30" customHeight="1" x14ac:dyDescent="0.2">
      <c r="A30" s="255" t="s">
        <v>295</v>
      </c>
      <c r="B30" s="256">
        <f>C30/C28</f>
        <v>0.4</v>
      </c>
      <c r="C30" s="257">
        <f t="shared" ref="C30" si="2">C28-C29</f>
        <v>118512</v>
      </c>
      <c r="D30" s="257">
        <f t="shared" ref="D30:L30" si="3">D28-D29</f>
        <v>0</v>
      </c>
      <c r="E30" s="257">
        <f t="shared" si="3"/>
        <v>0</v>
      </c>
      <c r="F30" s="257">
        <f t="shared" si="3"/>
        <v>0</v>
      </c>
      <c r="G30" s="257">
        <f t="shared" si="3"/>
        <v>0</v>
      </c>
      <c r="H30" s="257">
        <f t="shared" si="3"/>
        <v>0</v>
      </c>
      <c r="I30" s="256">
        <f t="shared" si="3"/>
        <v>-3.4774986813310982E-2</v>
      </c>
      <c r="J30" s="257">
        <f t="shared" si="3"/>
        <v>0</v>
      </c>
      <c r="K30" s="256">
        <f t="shared" si="3"/>
        <v>0</v>
      </c>
      <c r="L30" s="257">
        <f t="shared" si="3"/>
        <v>0</v>
      </c>
      <c r="M30" s="258">
        <f>(N30*M29)/N29</f>
        <v>0.37701491682652388</v>
      </c>
      <c r="N30" s="259">
        <f t="shared" si="1"/>
        <v>118512</v>
      </c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4" spans="1:31" ht="15.75" customHeight="1" x14ac:dyDescent="0.25">
      <c r="A34" s="92"/>
      <c r="B34" s="92" t="s">
        <v>296</v>
      </c>
      <c r="C34" s="460" t="s">
        <v>348</v>
      </c>
      <c r="D34" s="461"/>
      <c r="E34" s="461"/>
      <c r="F34" s="92"/>
      <c r="G34" s="93"/>
      <c r="H34" s="93"/>
      <c r="I34" s="94"/>
      <c r="J34" s="460" t="s">
        <v>349</v>
      </c>
      <c r="K34" s="461"/>
      <c r="L34" s="461"/>
      <c r="M34" s="461"/>
      <c r="N34" s="461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ht="15.75" customHeight="1" x14ac:dyDescent="0.25">
      <c r="D35" s="95" t="s">
        <v>297</v>
      </c>
      <c r="F35" s="96"/>
      <c r="G35" s="455" t="s">
        <v>298</v>
      </c>
      <c r="H35" s="456"/>
      <c r="I35" s="85"/>
      <c r="J35" s="455" t="s">
        <v>299</v>
      </c>
      <c r="K35" s="456"/>
      <c r="L35" s="456"/>
      <c r="M35" s="456"/>
      <c r="N35" s="456"/>
    </row>
    <row r="36" spans="1:31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G35:H35"/>
    <mergeCell ref="J35:N35"/>
    <mergeCell ref="A1:B1"/>
    <mergeCell ref="B18:N18"/>
    <mergeCell ref="B19:N19"/>
    <mergeCell ref="B20:N20"/>
    <mergeCell ref="C34:E34"/>
    <mergeCell ref="J34:N34"/>
    <mergeCell ref="M23:N24"/>
    <mergeCell ref="I24:J24"/>
    <mergeCell ref="K23:L24"/>
    <mergeCell ref="H2:J2"/>
    <mergeCell ref="H3:J3"/>
    <mergeCell ref="A23:A25"/>
    <mergeCell ref="B23:C24"/>
    <mergeCell ref="D23:J23"/>
  </mergeCells>
  <phoneticPr fontId="34" type="noConversion"/>
  <printOptions horizontalCentered="1"/>
  <pageMargins left="0" right="0" top="0.74803149606299213" bottom="0.59055118110236227" header="0" footer="0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36"/>
  <sheetViews>
    <sheetView view="pageBreakPreview" zoomScale="70" zoomScaleNormal="70" zoomScaleSheetLayoutView="70" workbookViewId="0">
      <selection activeCell="G213" sqref="G213"/>
    </sheetView>
  </sheetViews>
  <sheetFormatPr defaultColWidth="12.625" defaultRowHeight="15" customHeight="1" outlineLevelCol="1" x14ac:dyDescent="0.2"/>
  <cols>
    <col min="1" max="1" width="10.625" customWidth="1"/>
    <col min="2" max="2" width="11.625" customWidth="1"/>
    <col min="3" max="3" width="37.75" customWidth="1"/>
    <col min="4" max="4" width="9.875" customWidth="1"/>
    <col min="5" max="5" width="12" bestFit="1" customWidth="1"/>
    <col min="6" max="6" width="10.25" style="422" customWidth="1"/>
    <col min="7" max="7" width="16.125" customWidth="1"/>
    <col min="8" max="8" width="12" bestFit="1" customWidth="1"/>
    <col min="9" max="9" width="10.375" style="422" customWidth="1"/>
    <col min="10" max="10" width="13.75" customWidth="1"/>
    <col min="11" max="11" width="9.5" customWidth="1" outlineLevel="1"/>
    <col min="12" max="12" width="11.25" customWidth="1" outlineLevel="1"/>
    <col min="13" max="13" width="12.125" customWidth="1" outlineLevel="1"/>
    <col min="14" max="14" width="9.75" customWidth="1" outlineLevel="1"/>
    <col min="15" max="15" width="11.875" customWidth="1" outlineLevel="1"/>
    <col min="16" max="16" width="16.125" customWidth="1" outlineLevel="1"/>
    <col min="17" max="17" width="9.375" customWidth="1" outlineLevel="1"/>
    <col min="18" max="18" width="7.75" customWidth="1" outlineLevel="1"/>
    <col min="19" max="19" width="10" customWidth="1" outlineLevel="1"/>
    <col min="20" max="20" width="10.75" customWidth="1" outlineLevel="1"/>
    <col min="21" max="21" width="6.75" customWidth="1" outlineLevel="1"/>
    <col min="22" max="22" width="10.75" customWidth="1" outlineLevel="1"/>
    <col min="23" max="24" width="12.625" customWidth="1"/>
    <col min="25" max="25" width="10.875" customWidth="1"/>
    <col min="26" max="26" width="7.875" style="391" customWidth="1"/>
    <col min="27" max="27" width="16.625" style="78" customWidth="1"/>
    <col min="28" max="28" width="16" customWidth="1"/>
    <col min="29" max="33" width="5.875" customWidth="1"/>
  </cols>
  <sheetData>
    <row r="1" spans="1:33" ht="15.75" x14ac:dyDescent="0.25">
      <c r="A1" s="505" t="s">
        <v>305</v>
      </c>
      <c r="B1" s="456"/>
      <c r="C1" s="456"/>
      <c r="D1" s="456"/>
      <c r="E1" s="456"/>
      <c r="F1" s="392"/>
      <c r="G1" s="6"/>
      <c r="H1" s="6"/>
      <c r="I1" s="39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2"/>
      <c r="X1" s="12"/>
      <c r="Y1" s="12"/>
      <c r="Z1" s="425"/>
      <c r="AA1" s="58"/>
      <c r="AB1" s="1"/>
      <c r="AC1" s="1"/>
      <c r="AD1" s="1"/>
      <c r="AE1" s="1"/>
      <c r="AF1" s="1"/>
      <c r="AG1" s="1"/>
    </row>
    <row r="2" spans="1:33" s="46" customFormat="1" ht="19.5" customHeight="1" x14ac:dyDescent="0.2">
      <c r="A2" s="120" t="str">
        <f>'[1]Дохідна частина'!A12</f>
        <v>Назва Заявника: Комунальний заклад "Рівненський академічний обласний театр ляльок" Рівненської обласної ради</v>
      </c>
      <c r="B2" s="49"/>
      <c r="C2" s="48"/>
      <c r="D2" s="50"/>
      <c r="E2" s="51"/>
      <c r="F2" s="393"/>
      <c r="G2" s="51"/>
      <c r="H2" s="51"/>
      <c r="I2" s="393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  <c r="X2" s="52"/>
      <c r="Y2" s="52"/>
      <c r="Z2" s="426"/>
      <c r="AA2" s="59"/>
      <c r="AB2" s="53"/>
      <c r="AC2" s="53"/>
      <c r="AD2" s="53"/>
      <c r="AE2" s="53"/>
      <c r="AF2" s="53"/>
      <c r="AG2" s="53"/>
    </row>
    <row r="3" spans="1:33" s="46" customFormat="1" ht="19.5" customHeight="1" x14ac:dyDescent="0.2">
      <c r="A3" s="126" t="s">
        <v>392</v>
      </c>
      <c r="B3" s="49"/>
      <c r="C3" s="127" t="s">
        <v>395</v>
      </c>
      <c r="D3" s="50"/>
      <c r="E3" s="51"/>
      <c r="F3" s="393"/>
      <c r="G3" s="51"/>
      <c r="H3" s="51"/>
      <c r="I3" s="393"/>
      <c r="J3" s="51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55"/>
      <c r="Y3" s="55"/>
      <c r="Z3" s="427"/>
      <c r="AA3" s="59"/>
      <c r="AB3" s="53"/>
      <c r="AC3" s="53"/>
      <c r="AD3" s="53"/>
      <c r="AE3" s="53"/>
      <c r="AF3" s="53"/>
      <c r="AG3" s="53"/>
    </row>
    <row r="4" spans="1:33" s="46" customFormat="1" ht="19.5" customHeight="1" x14ac:dyDescent="0.2">
      <c r="A4" s="126" t="s">
        <v>393</v>
      </c>
      <c r="B4" s="53"/>
      <c r="C4" s="128" t="s">
        <v>396</v>
      </c>
      <c r="D4" s="53"/>
      <c r="E4" s="53"/>
      <c r="F4" s="394"/>
      <c r="G4" s="53"/>
      <c r="H4" s="53"/>
      <c r="I4" s="394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388"/>
      <c r="AA4" s="60"/>
      <c r="AB4" s="53"/>
      <c r="AC4" s="53"/>
      <c r="AD4" s="53"/>
      <c r="AE4" s="53"/>
      <c r="AF4" s="53"/>
      <c r="AG4" s="53"/>
    </row>
    <row r="5" spans="1:33" s="46" customFormat="1" ht="19.5" customHeight="1" x14ac:dyDescent="0.2">
      <c r="A5" s="126" t="s">
        <v>394</v>
      </c>
      <c r="B5" s="53"/>
      <c r="C5" s="129">
        <v>45565</v>
      </c>
      <c r="D5" s="53"/>
      <c r="E5" s="53"/>
      <c r="F5" s="394"/>
      <c r="G5" s="53"/>
      <c r="H5" s="53"/>
      <c r="I5" s="394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388"/>
      <c r="AA5" s="60"/>
      <c r="AB5" s="53"/>
      <c r="AC5" s="53"/>
      <c r="AD5" s="53"/>
      <c r="AE5" s="53"/>
      <c r="AF5" s="53"/>
      <c r="AG5" s="53"/>
    </row>
    <row r="6" spans="1:33" ht="15.75" thickBot="1" x14ac:dyDescent="0.25">
      <c r="A6" s="3"/>
      <c r="B6" s="13"/>
      <c r="C6" s="14"/>
      <c r="D6" s="15"/>
      <c r="E6" s="16"/>
      <c r="F6" s="395"/>
      <c r="G6" s="16"/>
      <c r="H6" s="16"/>
      <c r="I6" s="395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8"/>
      <c r="Y6" s="18"/>
      <c r="Z6" s="428"/>
      <c r="AA6" s="61"/>
      <c r="AB6" s="1"/>
      <c r="AC6" s="1"/>
      <c r="AD6" s="1"/>
      <c r="AE6" s="1"/>
      <c r="AF6" s="1"/>
      <c r="AG6" s="1"/>
    </row>
    <row r="7" spans="1:33" ht="26.25" customHeight="1" thickBot="1" x14ac:dyDescent="0.25">
      <c r="A7" s="506" t="s">
        <v>262</v>
      </c>
      <c r="B7" s="508" t="s">
        <v>6</v>
      </c>
      <c r="C7" s="510" t="s">
        <v>7</v>
      </c>
      <c r="D7" s="510" t="s">
        <v>8</v>
      </c>
      <c r="E7" s="494" t="s">
        <v>9</v>
      </c>
      <c r="F7" s="495"/>
      <c r="G7" s="495"/>
      <c r="H7" s="495"/>
      <c r="I7" s="495"/>
      <c r="J7" s="496"/>
      <c r="K7" s="494" t="s">
        <v>245</v>
      </c>
      <c r="L7" s="495"/>
      <c r="M7" s="495"/>
      <c r="N7" s="495"/>
      <c r="O7" s="495"/>
      <c r="P7" s="496"/>
      <c r="Q7" s="494" t="s">
        <v>246</v>
      </c>
      <c r="R7" s="495"/>
      <c r="S7" s="495"/>
      <c r="T7" s="495"/>
      <c r="U7" s="495"/>
      <c r="V7" s="496"/>
      <c r="W7" s="502" t="s">
        <v>264</v>
      </c>
      <c r="X7" s="503"/>
      <c r="Y7" s="503"/>
      <c r="Z7" s="504"/>
      <c r="AA7" s="499" t="s">
        <v>306</v>
      </c>
      <c r="AB7" s="1"/>
      <c r="AC7" s="1"/>
      <c r="AD7" s="1"/>
      <c r="AE7" s="1"/>
      <c r="AF7" s="1"/>
      <c r="AG7" s="1"/>
    </row>
    <row r="8" spans="1:33" ht="42" customHeight="1" thickBot="1" x14ac:dyDescent="0.25">
      <c r="A8" s="507"/>
      <c r="B8" s="509"/>
      <c r="C8" s="511"/>
      <c r="D8" s="511"/>
      <c r="E8" s="480" t="s">
        <v>10</v>
      </c>
      <c r="F8" s="481"/>
      <c r="G8" s="482"/>
      <c r="H8" s="480" t="s">
        <v>263</v>
      </c>
      <c r="I8" s="481"/>
      <c r="J8" s="482"/>
      <c r="K8" s="480" t="s">
        <v>10</v>
      </c>
      <c r="L8" s="481"/>
      <c r="M8" s="482"/>
      <c r="N8" s="480" t="s">
        <v>263</v>
      </c>
      <c r="O8" s="481"/>
      <c r="P8" s="482"/>
      <c r="Q8" s="480" t="s">
        <v>10</v>
      </c>
      <c r="R8" s="481"/>
      <c r="S8" s="482"/>
      <c r="T8" s="480" t="s">
        <v>263</v>
      </c>
      <c r="U8" s="481"/>
      <c r="V8" s="482"/>
      <c r="W8" s="497" t="s">
        <v>268</v>
      </c>
      <c r="X8" s="497" t="s">
        <v>269</v>
      </c>
      <c r="Y8" s="502" t="s">
        <v>265</v>
      </c>
      <c r="Z8" s="504"/>
      <c r="AA8" s="500"/>
      <c r="AB8" s="1"/>
      <c r="AC8" s="1"/>
      <c r="AD8" s="1"/>
      <c r="AE8" s="1"/>
      <c r="AF8" s="1"/>
      <c r="AG8" s="1"/>
    </row>
    <row r="9" spans="1:33" ht="68.25" customHeight="1" thickBot="1" x14ac:dyDescent="0.25">
      <c r="A9" s="507"/>
      <c r="B9" s="509"/>
      <c r="C9" s="511"/>
      <c r="D9" s="511"/>
      <c r="E9" s="19" t="s">
        <v>11</v>
      </c>
      <c r="F9" s="396" t="s">
        <v>12</v>
      </c>
      <c r="G9" s="56" t="s">
        <v>260</v>
      </c>
      <c r="H9" s="19" t="s">
        <v>11</v>
      </c>
      <c r="I9" s="396" t="s">
        <v>12</v>
      </c>
      <c r="J9" s="97" t="s">
        <v>304</v>
      </c>
      <c r="K9" s="19" t="s">
        <v>11</v>
      </c>
      <c r="L9" s="20" t="s">
        <v>13</v>
      </c>
      <c r="M9" s="97" t="s">
        <v>300</v>
      </c>
      <c r="N9" s="19" t="s">
        <v>11</v>
      </c>
      <c r="O9" s="20" t="s">
        <v>13</v>
      </c>
      <c r="P9" s="97" t="s">
        <v>301</v>
      </c>
      <c r="Q9" s="19" t="s">
        <v>11</v>
      </c>
      <c r="R9" s="20" t="s">
        <v>13</v>
      </c>
      <c r="S9" s="97" t="s">
        <v>302</v>
      </c>
      <c r="T9" s="19" t="s">
        <v>11</v>
      </c>
      <c r="U9" s="20" t="s">
        <v>13</v>
      </c>
      <c r="V9" s="97" t="s">
        <v>303</v>
      </c>
      <c r="W9" s="498"/>
      <c r="X9" s="498"/>
      <c r="Y9" s="79" t="s">
        <v>266</v>
      </c>
      <c r="Z9" s="429" t="s">
        <v>267</v>
      </c>
      <c r="AA9" s="501"/>
      <c r="AB9" s="1"/>
      <c r="AC9" s="1"/>
      <c r="AD9" s="1"/>
      <c r="AE9" s="1"/>
      <c r="AF9" s="1"/>
      <c r="AG9" s="1"/>
    </row>
    <row r="10" spans="1:33" ht="24.75" customHeight="1" thickBot="1" x14ac:dyDescent="0.25">
      <c r="A10" s="21">
        <v>1</v>
      </c>
      <c r="B10" s="21">
        <v>2</v>
      </c>
      <c r="C10" s="22">
        <v>3</v>
      </c>
      <c r="D10" s="22">
        <v>4</v>
      </c>
      <c r="E10" s="23">
        <v>5</v>
      </c>
      <c r="F10" s="397">
        <v>6</v>
      </c>
      <c r="G10" s="23">
        <v>7</v>
      </c>
      <c r="H10" s="23">
        <v>8</v>
      </c>
      <c r="I10" s="397">
        <v>9</v>
      </c>
      <c r="J10" s="23">
        <v>10</v>
      </c>
      <c r="K10" s="23">
        <v>11</v>
      </c>
      <c r="L10" s="23">
        <v>12</v>
      </c>
      <c r="M10" s="23">
        <v>13</v>
      </c>
      <c r="N10" s="23">
        <v>14</v>
      </c>
      <c r="O10" s="23">
        <v>15</v>
      </c>
      <c r="P10" s="23">
        <v>16</v>
      </c>
      <c r="Q10" s="23">
        <v>17</v>
      </c>
      <c r="R10" s="23">
        <v>18</v>
      </c>
      <c r="S10" s="23">
        <v>19</v>
      </c>
      <c r="T10" s="23">
        <v>20</v>
      </c>
      <c r="U10" s="23">
        <v>21</v>
      </c>
      <c r="V10" s="23">
        <v>22</v>
      </c>
      <c r="W10" s="23">
        <v>23</v>
      </c>
      <c r="X10" s="23">
        <v>24</v>
      </c>
      <c r="Y10" s="23">
        <v>25</v>
      </c>
      <c r="Z10" s="389">
        <v>26</v>
      </c>
      <c r="AA10" s="62">
        <v>27</v>
      </c>
      <c r="AB10" s="1"/>
      <c r="AC10" s="1"/>
      <c r="AD10" s="1"/>
      <c r="AE10" s="1"/>
      <c r="AF10" s="1"/>
      <c r="AG10" s="1"/>
    </row>
    <row r="11" spans="1:33" ht="23.25" customHeight="1" thickBot="1" x14ac:dyDescent="0.25">
      <c r="A11" s="24" t="s">
        <v>312</v>
      </c>
      <c r="B11" s="25"/>
      <c r="C11" s="26" t="s">
        <v>14</v>
      </c>
      <c r="D11" s="27"/>
      <c r="E11" s="28"/>
      <c r="F11" s="398"/>
      <c r="G11" s="28"/>
      <c r="H11" s="28"/>
      <c r="I11" s="39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9"/>
      <c r="X11" s="29"/>
      <c r="Y11" s="29"/>
      <c r="Z11" s="430"/>
      <c r="AA11" s="63"/>
      <c r="AB11" s="30"/>
      <c r="AC11" s="30"/>
      <c r="AD11" s="30"/>
      <c r="AE11" s="30"/>
      <c r="AF11" s="30"/>
      <c r="AG11" s="30"/>
    </row>
    <row r="12" spans="1:33" ht="30" customHeight="1" thickBot="1" x14ac:dyDescent="0.25">
      <c r="A12" s="132" t="s">
        <v>15</v>
      </c>
      <c r="B12" s="133">
        <v>1</v>
      </c>
      <c r="C12" s="134" t="s">
        <v>256</v>
      </c>
      <c r="D12" s="135"/>
      <c r="E12" s="136"/>
      <c r="F12" s="399"/>
      <c r="G12" s="136"/>
      <c r="H12" s="136"/>
      <c r="I12" s="399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7"/>
      <c r="X12" s="137"/>
      <c r="Y12" s="137"/>
      <c r="Z12" s="431"/>
      <c r="AA12" s="64"/>
      <c r="AB12" s="4"/>
      <c r="AC12" s="5"/>
      <c r="AD12" s="5"/>
      <c r="AE12" s="5"/>
      <c r="AF12" s="5"/>
      <c r="AG12" s="5"/>
    </row>
    <row r="13" spans="1:33" ht="30" customHeight="1" x14ac:dyDescent="0.2">
      <c r="A13" s="138" t="s">
        <v>16</v>
      </c>
      <c r="B13" s="139" t="s">
        <v>17</v>
      </c>
      <c r="C13" s="140" t="s">
        <v>257</v>
      </c>
      <c r="D13" s="141"/>
      <c r="E13" s="260">
        <f>SUM(E14:E16)</f>
        <v>6</v>
      </c>
      <c r="F13" s="400"/>
      <c r="G13" s="260">
        <f>SUM(G14:G16)</f>
        <v>66000</v>
      </c>
      <c r="H13" s="260">
        <f>SUM(H14:H16)</f>
        <v>6</v>
      </c>
      <c r="I13" s="400"/>
      <c r="J13" s="260">
        <f t="shared" ref="J13:X13" si="0">SUM(J14:J16)</f>
        <v>66000</v>
      </c>
      <c r="K13" s="260">
        <f t="shared" si="0"/>
        <v>0</v>
      </c>
      <c r="L13" s="260">
        <f t="shared" si="0"/>
        <v>0</v>
      </c>
      <c r="M13" s="260">
        <f t="shared" si="0"/>
        <v>0</v>
      </c>
      <c r="N13" s="260">
        <f t="shared" si="0"/>
        <v>0</v>
      </c>
      <c r="O13" s="260">
        <f t="shared" si="0"/>
        <v>0</v>
      </c>
      <c r="P13" s="260">
        <f t="shared" si="0"/>
        <v>0</v>
      </c>
      <c r="Q13" s="260">
        <f t="shared" si="0"/>
        <v>0</v>
      </c>
      <c r="R13" s="260">
        <f t="shared" si="0"/>
        <v>0</v>
      </c>
      <c r="S13" s="260">
        <f t="shared" si="0"/>
        <v>0</v>
      </c>
      <c r="T13" s="260">
        <f t="shared" si="0"/>
        <v>0</v>
      </c>
      <c r="U13" s="260">
        <f t="shared" si="0"/>
        <v>0</v>
      </c>
      <c r="V13" s="260">
        <f t="shared" si="0"/>
        <v>0</v>
      </c>
      <c r="W13" s="260">
        <f t="shared" si="0"/>
        <v>66000</v>
      </c>
      <c r="X13" s="260">
        <f t="shared" si="0"/>
        <v>66000</v>
      </c>
      <c r="Y13" s="261">
        <f>W13-X13</f>
        <v>0</v>
      </c>
      <c r="Z13" s="432">
        <f>Y13/W13</f>
        <v>0</v>
      </c>
      <c r="AA13" s="492"/>
      <c r="AB13" s="32"/>
      <c r="AC13" s="32"/>
      <c r="AD13" s="32"/>
      <c r="AE13" s="32"/>
      <c r="AF13" s="32"/>
      <c r="AG13" s="32"/>
    </row>
    <row r="14" spans="1:33" ht="30" customHeight="1" x14ac:dyDescent="0.2">
      <c r="A14" s="142" t="s">
        <v>18</v>
      </c>
      <c r="B14" s="143" t="s">
        <v>19</v>
      </c>
      <c r="C14" s="144" t="s">
        <v>387</v>
      </c>
      <c r="D14" s="145" t="s">
        <v>21</v>
      </c>
      <c r="E14" s="262">
        <v>2</v>
      </c>
      <c r="F14" s="401">
        <v>13000</v>
      </c>
      <c r="G14" s="264">
        <f>E14*F14</f>
        <v>26000</v>
      </c>
      <c r="H14" s="265">
        <v>2</v>
      </c>
      <c r="I14" s="404">
        <v>13000</v>
      </c>
      <c r="J14" s="267">
        <f>H14*I14</f>
        <v>26000</v>
      </c>
      <c r="K14" s="265"/>
      <c r="L14" s="266"/>
      <c r="M14" s="264">
        <f>K14*L14</f>
        <v>0</v>
      </c>
      <c r="N14" s="265"/>
      <c r="O14" s="266"/>
      <c r="P14" s="264">
        <f>N14*O14</f>
        <v>0</v>
      </c>
      <c r="Q14" s="265"/>
      <c r="R14" s="266"/>
      <c r="S14" s="264">
        <f>Q14*R14</f>
        <v>0</v>
      </c>
      <c r="T14" s="265"/>
      <c r="U14" s="266"/>
      <c r="V14" s="264">
        <f>T14*U14</f>
        <v>0</v>
      </c>
      <c r="W14" s="268">
        <f>G14+M14+S14</f>
        <v>26000</v>
      </c>
      <c r="X14" s="269">
        <v>26000</v>
      </c>
      <c r="Y14" s="269">
        <f>W14-X14</f>
        <v>0</v>
      </c>
      <c r="Z14" s="433">
        <f>Y14/W14</f>
        <v>0</v>
      </c>
      <c r="AA14" s="493"/>
      <c r="AB14" s="32"/>
      <c r="AC14" s="32"/>
      <c r="AD14" s="32"/>
      <c r="AE14" s="32"/>
      <c r="AF14" s="32"/>
      <c r="AG14" s="32"/>
    </row>
    <row r="15" spans="1:33" ht="43.9" customHeight="1" x14ac:dyDescent="0.2">
      <c r="A15" s="142" t="s">
        <v>18</v>
      </c>
      <c r="B15" s="143" t="s">
        <v>22</v>
      </c>
      <c r="C15" s="144" t="s">
        <v>388</v>
      </c>
      <c r="D15" s="145" t="s">
        <v>21</v>
      </c>
      <c r="E15" s="262">
        <v>2</v>
      </c>
      <c r="F15" s="401">
        <v>10000</v>
      </c>
      <c r="G15" s="264">
        <f>E15*F15</f>
        <v>20000</v>
      </c>
      <c r="H15" s="265">
        <v>2</v>
      </c>
      <c r="I15" s="404">
        <v>10000</v>
      </c>
      <c r="J15" s="267">
        <f t="shared" ref="J15:J16" si="1">H15*I15</f>
        <v>20000</v>
      </c>
      <c r="K15" s="265"/>
      <c r="L15" s="266"/>
      <c r="M15" s="264">
        <f t="shared" ref="M15:M16" si="2">K15*L15</f>
        <v>0</v>
      </c>
      <c r="N15" s="265"/>
      <c r="O15" s="266"/>
      <c r="P15" s="264">
        <f t="shared" ref="P15:P16" si="3">N15*O15</f>
        <v>0</v>
      </c>
      <c r="Q15" s="265"/>
      <c r="R15" s="266"/>
      <c r="S15" s="264"/>
      <c r="T15" s="265"/>
      <c r="U15" s="266"/>
      <c r="V15" s="264"/>
      <c r="W15" s="268">
        <f t="shared" ref="W15:W16" si="4">G15+M15+S15</f>
        <v>20000</v>
      </c>
      <c r="X15" s="269">
        <v>20000</v>
      </c>
      <c r="Y15" s="269">
        <f t="shared" ref="Y15:Y16" si="5">W15-X15</f>
        <v>0</v>
      </c>
      <c r="Z15" s="433">
        <f t="shared" ref="Z15:Z16" si="6">Y15/W15</f>
        <v>0</v>
      </c>
      <c r="AA15" s="493"/>
      <c r="AB15" s="32"/>
      <c r="AC15" s="32"/>
      <c r="AD15" s="32"/>
      <c r="AE15" s="32"/>
      <c r="AF15" s="32"/>
      <c r="AG15" s="32"/>
    </row>
    <row r="16" spans="1:33" ht="25.9" customHeight="1" thickBot="1" x14ac:dyDescent="0.25">
      <c r="A16" s="142" t="s">
        <v>18</v>
      </c>
      <c r="B16" s="143" t="s">
        <v>23</v>
      </c>
      <c r="C16" s="144" t="s">
        <v>389</v>
      </c>
      <c r="D16" s="146" t="s">
        <v>21</v>
      </c>
      <c r="E16" s="270">
        <v>2</v>
      </c>
      <c r="F16" s="402">
        <v>10000</v>
      </c>
      <c r="G16" s="264">
        <f t="shared" ref="G16" si="7">E16*F16</f>
        <v>20000</v>
      </c>
      <c r="H16" s="265">
        <v>2</v>
      </c>
      <c r="I16" s="404">
        <v>10000</v>
      </c>
      <c r="J16" s="267">
        <f t="shared" si="1"/>
        <v>20000</v>
      </c>
      <c r="K16" s="265"/>
      <c r="L16" s="266"/>
      <c r="M16" s="264">
        <f t="shared" si="2"/>
        <v>0</v>
      </c>
      <c r="N16" s="265"/>
      <c r="O16" s="266"/>
      <c r="P16" s="264">
        <f t="shared" si="3"/>
        <v>0</v>
      </c>
      <c r="Q16" s="265"/>
      <c r="R16" s="266"/>
      <c r="S16" s="264"/>
      <c r="T16" s="265"/>
      <c r="U16" s="266"/>
      <c r="V16" s="264"/>
      <c r="W16" s="268">
        <f t="shared" si="4"/>
        <v>20000</v>
      </c>
      <c r="X16" s="269">
        <v>20000</v>
      </c>
      <c r="Y16" s="269">
        <f t="shared" si="5"/>
        <v>0</v>
      </c>
      <c r="Z16" s="433">
        <f t="shared" si="6"/>
        <v>0</v>
      </c>
      <c r="AA16" s="493"/>
      <c r="AB16" s="32"/>
      <c r="AC16" s="32"/>
      <c r="AD16" s="32"/>
      <c r="AE16" s="32"/>
      <c r="AF16" s="32"/>
      <c r="AG16" s="32"/>
    </row>
    <row r="17" spans="1:33" ht="30" customHeight="1" x14ac:dyDescent="0.2">
      <c r="A17" s="138" t="s">
        <v>16</v>
      </c>
      <c r="B17" s="139" t="s">
        <v>24</v>
      </c>
      <c r="C17" s="147" t="s">
        <v>25</v>
      </c>
      <c r="D17" s="148"/>
      <c r="E17" s="271">
        <f>SUM(E18:E20)</f>
        <v>0</v>
      </c>
      <c r="F17" s="403"/>
      <c r="G17" s="273">
        <f>SUM(G18:G20)</f>
        <v>0</v>
      </c>
      <c r="H17" s="271">
        <f>SUM(H18:H20)</f>
        <v>0</v>
      </c>
      <c r="I17" s="403"/>
      <c r="J17" s="273">
        <f>SUM(J18:J20)</f>
        <v>0</v>
      </c>
      <c r="K17" s="271">
        <f>SUM(K18:K20)</f>
        <v>0</v>
      </c>
      <c r="L17" s="272"/>
      <c r="M17" s="273">
        <f>SUM(M18:M20)</f>
        <v>0</v>
      </c>
      <c r="N17" s="271">
        <f>SUM(N18:N20)</f>
        <v>0</v>
      </c>
      <c r="O17" s="272"/>
      <c r="P17" s="273">
        <f>SUM(P18:P20)</f>
        <v>0</v>
      </c>
      <c r="Q17" s="271">
        <f>SUM(Q18:Q20)</f>
        <v>0</v>
      </c>
      <c r="R17" s="272"/>
      <c r="S17" s="273">
        <f>SUM(S18:S20)</f>
        <v>0</v>
      </c>
      <c r="T17" s="271">
        <f>SUM(T18:T20)</f>
        <v>0</v>
      </c>
      <c r="U17" s="272"/>
      <c r="V17" s="273">
        <f>SUM(V18:V20)</f>
        <v>0</v>
      </c>
      <c r="W17" s="273">
        <f>SUM(W18:W20)</f>
        <v>0</v>
      </c>
      <c r="X17" s="274">
        <f>SUM(X18:X20)</f>
        <v>0</v>
      </c>
      <c r="Y17" s="274">
        <f t="shared" ref="Y17:Y33" si="8">W17-X17</f>
        <v>0</v>
      </c>
      <c r="Z17" s="434" t="e">
        <f t="shared" ref="Z17:Z33" si="9">Y17/W17</f>
        <v>#DIV/0!</v>
      </c>
      <c r="AA17" s="67"/>
      <c r="AB17" s="32"/>
      <c r="AC17" s="32"/>
      <c r="AD17" s="32"/>
      <c r="AE17" s="32"/>
      <c r="AF17" s="32"/>
      <c r="AG17" s="32"/>
    </row>
    <row r="18" spans="1:33" ht="30" customHeight="1" x14ac:dyDescent="0.2">
      <c r="A18" s="142" t="s">
        <v>18</v>
      </c>
      <c r="B18" s="143" t="s">
        <v>26</v>
      </c>
      <c r="C18" s="149" t="s">
        <v>20</v>
      </c>
      <c r="D18" s="150" t="s">
        <v>21</v>
      </c>
      <c r="E18" s="265"/>
      <c r="F18" s="404"/>
      <c r="G18" s="264">
        <f>E18*F18</f>
        <v>0</v>
      </c>
      <c r="H18" s="265"/>
      <c r="I18" s="404"/>
      <c r="J18" s="264">
        <f>H18*I18</f>
        <v>0</v>
      </c>
      <c r="K18" s="265"/>
      <c r="L18" s="266"/>
      <c r="M18" s="264">
        <f>K18*L18</f>
        <v>0</v>
      </c>
      <c r="N18" s="265"/>
      <c r="O18" s="266"/>
      <c r="P18" s="264">
        <f>N18*O18</f>
        <v>0</v>
      </c>
      <c r="Q18" s="265"/>
      <c r="R18" s="266"/>
      <c r="S18" s="264">
        <f>Q18*R18</f>
        <v>0</v>
      </c>
      <c r="T18" s="265"/>
      <c r="U18" s="266"/>
      <c r="V18" s="264">
        <f>T18*U18</f>
        <v>0</v>
      </c>
      <c r="W18" s="268">
        <f>G18+M18+S18</f>
        <v>0</v>
      </c>
      <c r="X18" s="269">
        <f>J18+P18+V18</f>
        <v>0</v>
      </c>
      <c r="Y18" s="269">
        <f t="shared" si="8"/>
        <v>0</v>
      </c>
      <c r="Z18" s="433" t="e">
        <f t="shared" si="9"/>
        <v>#DIV/0!</v>
      </c>
      <c r="AA18" s="57"/>
      <c r="AB18" s="34"/>
      <c r="AC18" s="34"/>
      <c r="AD18" s="34"/>
      <c r="AE18" s="34"/>
      <c r="AF18" s="34"/>
      <c r="AG18" s="34"/>
    </row>
    <row r="19" spans="1:33" ht="30" customHeight="1" x14ac:dyDescent="0.2">
      <c r="A19" s="142" t="s">
        <v>18</v>
      </c>
      <c r="B19" s="143" t="s">
        <v>27</v>
      </c>
      <c r="C19" s="149" t="s">
        <v>20</v>
      </c>
      <c r="D19" s="150" t="s">
        <v>21</v>
      </c>
      <c r="E19" s="265"/>
      <c r="F19" s="404"/>
      <c r="G19" s="264">
        <f>E19*F19</f>
        <v>0</v>
      </c>
      <c r="H19" s="265"/>
      <c r="I19" s="404"/>
      <c r="J19" s="264">
        <f>H19*I19</f>
        <v>0</v>
      </c>
      <c r="K19" s="265"/>
      <c r="L19" s="266"/>
      <c r="M19" s="264">
        <f>K19*L19</f>
        <v>0</v>
      </c>
      <c r="N19" s="265"/>
      <c r="O19" s="266"/>
      <c r="P19" s="264">
        <f>N19*O19</f>
        <v>0</v>
      </c>
      <c r="Q19" s="265"/>
      <c r="R19" s="266"/>
      <c r="S19" s="264">
        <f>Q19*R19</f>
        <v>0</v>
      </c>
      <c r="T19" s="265"/>
      <c r="U19" s="266"/>
      <c r="V19" s="264">
        <f>T19*U19</f>
        <v>0</v>
      </c>
      <c r="W19" s="268">
        <f>G19+M19+S19</f>
        <v>0</v>
      </c>
      <c r="X19" s="269">
        <f>J19+P19+V19</f>
        <v>0</v>
      </c>
      <c r="Y19" s="269">
        <f t="shared" si="8"/>
        <v>0</v>
      </c>
      <c r="Z19" s="433" t="e">
        <f t="shared" si="9"/>
        <v>#DIV/0!</v>
      </c>
      <c r="AA19" s="57"/>
      <c r="AB19" s="34"/>
      <c r="AC19" s="34"/>
      <c r="AD19" s="34"/>
      <c r="AE19" s="34"/>
      <c r="AF19" s="34"/>
      <c r="AG19" s="34"/>
    </row>
    <row r="20" spans="1:33" ht="30" customHeight="1" thickBot="1" x14ac:dyDescent="0.25">
      <c r="A20" s="151" t="s">
        <v>18</v>
      </c>
      <c r="B20" s="152" t="s">
        <v>28</v>
      </c>
      <c r="C20" s="149" t="s">
        <v>20</v>
      </c>
      <c r="D20" s="153" t="s">
        <v>21</v>
      </c>
      <c r="E20" s="275"/>
      <c r="F20" s="405"/>
      <c r="G20" s="277">
        <f>E20*F20</f>
        <v>0</v>
      </c>
      <c r="H20" s="275"/>
      <c r="I20" s="405"/>
      <c r="J20" s="277">
        <f>H20*I20</f>
        <v>0</v>
      </c>
      <c r="K20" s="275"/>
      <c r="L20" s="276"/>
      <c r="M20" s="277">
        <f>K20*L20</f>
        <v>0</v>
      </c>
      <c r="N20" s="275"/>
      <c r="O20" s="276"/>
      <c r="P20" s="277">
        <f>N20*O20</f>
        <v>0</v>
      </c>
      <c r="Q20" s="275"/>
      <c r="R20" s="276"/>
      <c r="S20" s="277">
        <f>Q20*R20</f>
        <v>0</v>
      </c>
      <c r="T20" s="275"/>
      <c r="U20" s="276"/>
      <c r="V20" s="277">
        <f>T20*U20</f>
        <v>0</v>
      </c>
      <c r="W20" s="278">
        <f>G20+M20+S20</f>
        <v>0</v>
      </c>
      <c r="X20" s="269">
        <f>J20+P20+V20</f>
        <v>0</v>
      </c>
      <c r="Y20" s="269">
        <f t="shared" si="8"/>
        <v>0</v>
      </c>
      <c r="Z20" s="433" t="e">
        <f t="shared" si="9"/>
        <v>#DIV/0!</v>
      </c>
      <c r="AA20" s="68"/>
      <c r="AB20" s="34"/>
      <c r="AC20" s="34"/>
      <c r="AD20" s="34"/>
      <c r="AE20" s="34"/>
      <c r="AF20" s="34"/>
      <c r="AG20" s="34"/>
    </row>
    <row r="21" spans="1:33" ht="30" customHeight="1" x14ac:dyDescent="0.2">
      <c r="A21" s="138" t="s">
        <v>16</v>
      </c>
      <c r="B21" s="139" t="s">
        <v>29</v>
      </c>
      <c r="C21" s="147" t="s">
        <v>30</v>
      </c>
      <c r="D21" s="148"/>
      <c r="E21" s="271">
        <f>SUM(E22:E24)</f>
        <v>2</v>
      </c>
      <c r="F21" s="403"/>
      <c r="G21" s="273">
        <f>SUM(G22:G24)</f>
        <v>26000</v>
      </c>
      <c r="H21" s="271">
        <f>SUM(H22:H24)</f>
        <v>2</v>
      </c>
      <c r="I21" s="403"/>
      <c r="J21" s="273">
        <f>SUM(J22:J24)</f>
        <v>26000</v>
      </c>
      <c r="K21" s="271">
        <f>SUM(K22:K24)</f>
        <v>0</v>
      </c>
      <c r="L21" s="272"/>
      <c r="M21" s="273">
        <f>SUM(M22:M24)</f>
        <v>0</v>
      </c>
      <c r="N21" s="271">
        <f>SUM(N22:N24)</f>
        <v>0</v>
      </c>
      <c r="O21" s="272"/>
      <c r="P21" s="273">
        <f>SUM(P22:P24)</f>
        <v>0</v>
      </c>
      <c r="Q21" s="271">
        <f>SUM(Q22:Q24)</f>
        <v>0</v>
      </c>
      <c r="R21" s="272"/>
      <c r="S21" s="273">
        <f>SUM(S22:S24)</f>
        <v>0</v>
      </c>
      <c r="T21" s="271">
        <f>SUM(T22:T24)</f>
        <v>0</v>
      </c>
      <c r="U21" s="272"/>
      <c r="V21" s="273">
        <f>SUM(V22:V24)</f>
        <v>0</v>
      </c>
      <c r="W21" s="273">
        <f>SUM(W22:W24)</f>
        <v>26000</v>
      </c>
      <c r="X21" s="273">
        <f>SUM(X22:X24)</f>
        <v>26000</v>
      </c>
      <c r="Y21" s="261">
        <f t="shared" si="8"/>
        <v>0</v>
      </c>
      <c r="Z21" s="432">
        <f t="shared" si="9"/>
        <v>0</v>
      </c>
      <c r="AA21" s="67"/>
      <c r="AB21" s="32"/>
      <c r="AC21" s="32"/>
      <c r="AD21" s="32"/>
      <c r="AE21" s="32"/>
      <c r="AF21" s="32"/>
      <c r="AG21" s="32"/>
    </row>
    <row r="22" spans="1:33" ht="30" customHeight="1" x14ac:dyDescent="0.2">
      <c r="A22" s="142" t="s">
        <v>18</v>
      </c>
      <c r="B22" s="143" t="s">
        <v>31</v>
      </c>
      <c r="C22" s="144" t="s">
        <v>390</v>
      </c>
      <c r="D22" s="145" t="s">
        <v>21</v>
      </c>
      <c r="E22" s="262">
        <v>2</v>
      </c>
      <c r="F22" s="401">
        <v>13000</v>
      </c>
      <c r="G22" s="264">
        <f>E22*F22</f>
        <v>26000</v>
      </c>
      <c r="H22" s="262">
        <v>2</v>
      </c>
      <c r="I22" s="401">
        <v>13000</v>
      </c>
      <c r="J22" s="264">
        <f>H22*I22</f>
        <v>26000</v>
      </c>
      <c r="K22" s="265"/>
      <c r="L22" s="266"/>
      <c r="M22" s="264">
        <f>K22*L22</f>
        <v>0</v>
      </c>
      <c r="N22" s="265"/>
      <c r="O22" s="266"/>
      <c r="P22" s="264">
        <f>N22*O22</f>
        <v>0</v>
      </c>
      <c r="Q22" s="265"/>
      <c r="R22" s="266"/>
      <c r="S22" s="264">
        <f>Q22*R22</f>
        <v>0</v>
      </c>
      <c r="T22" s="265"/>
      <c r="U22" s="266"/>
      <c r="V22" s="264">
        <f>T22*U22</f>
        <v>0</v>
      </c>
      <c r="W22" s="268">
        <f>G22+M22+S22</f>
        <v>26000</v>
      </c>
      <c r="X22" s="269">
        <f>J22+P22+V22</f>
        <v>26000</v>
      </c>
      <c r="Y22" s="269">
        <f t="shared" si="8"/>
        <v>0</v>
      </c>
      <c r="Z22" s="433">
        <f t="shared" si="9"/>
        <v>0</v>
      </c>
      <c r="AA22" s="57"/>
      <c r="AB22" s="34"/>
      <c r="AC22" s="34"/>
      <c r="AD22" s="34"/>
      <c r="AE22" s="34"/>
      <c r="AF22" s="34"/>
      <c r="AG22" s="34"/>
    </row>
    <row r="23" spans="1:33" ht="30" customHeight="1" x14ac:dyDescent="0.2">
      <c r="A23" s="142" t="s">
        <v>18</v>
      </c>
      <c r="B23" s="143" t="s">
        <v>33</v>
      </c>
      <c r="C23" s="149" t="s">
        <v>32</v>
      </c>
      <c r="D23" s="150" t="s">
        <v>21</v>
      </c>
      <c r="E23" s="265"/>
      <c r="F23" s="404"/>
      <c r="G23" s="264">
        <f>E23*F23</f>
        <v>0</v>
      </c>
      <c r="H23" s="265"/>
      <c r="I23" s="404"/>
      <c r="J23" s="264">
        <f>H23*I23</f>
        <v>0</v>
      </c>
      <c r="K23" s="265"/>
      <c r="L23" s="266"/>
      <c r="M23" s="264">
        <f>K23*L23</f>
        <v>0</v>
      </c>
      <c r="N23" s="265"/>
      <c r="O23" s="266"/>
      <c r="P23" s="264">
        <f>N23*O23</f>
        <v>0</v>
      </c>
      <c r="Q23" s="265"/>
      <c r="R23" s="266"/>
      <c r="S23" s="264">
        <f>Q23*R23</f>
        <v>0</v>
      </c>
      <c r="T23" s="265"/>
      <c r="U23" s="266"/>
      <c r="V23" s="264">
        <f>T23*U23</f>
        <v>0</v>
      </c>
      <c r="W23" s="268">
        <f>G23+M23+S23</f>
        <v>0</v>
      </c>
      <c r="X23" s="269">
        <f>J23+P23+V23</f>
        <v>0</v>
      </c>
      <c r="Y23" s="269">
        <f t="shared" si="8"/>
        <v>0</v>
      </c>
      <c r="Z23" s="433" t="e">
        <f t="shared" si="9"/>
        <v>#DIV/0!</v>
      </c>
      <c r="AA23" s="57"/>
      <c r="AB23" s="34"/>
      <c r="AC23" s="34"/>
      <c r="AD23" s="34"/>
      <c r="AE23" s="34"/>
      <c r="AF23" s="34"/>
      <c r="AG23" s="34"/>
    </row>
    <row r="24" spans="1:33" ht="30" customHeight="1" thickBot="1" x14ac:dyDescent="0.25">
      <c r="A24" s="154" t="s">
        <v>18</v>
      </c>
      <c r="B24" s="155" t="s">
        <v>34</v>
      </c>
      <c r="C24" s="149" t="s">
        <v>32</v>
      </c>
      <c r="D24" s="156" t="s">
        <v>21</v>
      </c>
      <c r="E24" s="279"/>
      <c r="F24" s="406"/>
      <c r="G24" s="281">
        <f>E24*F24</f>
        <v>0</v>
      </c>
      <c r="H24" s="279"/>
      <c r="I24" s="406"/>
      <c r="J24" s="281">
        <f>H24*I24</f>
        <v>0</v>
      </c>
      <c r="K24" s="275"/>
      <c r="L24" s="276"/>
      <c r="M24" s="277">
        <f>K24*L24</f>
        <v>0</v>
      </c>
      <c r="N24" s="275"/>
      <c r="O24" s="276"/>
      <c r="P24" s="277">
        <f>N24*O24</f>
        <v>0</v>
      </c>
      <c r="Q24" s="275"/>
      <c r="R24" s="276"/>
      <c r="S24" s="277">
        <f>Q24*R24</f>
        <v>0</v>
      </c>
      <c r="T24" s="275"/>
      <c r="U24" s="276"/>
      <c r="V24" s="277">
        <f>T24*U24</f>
        <v>0</v>
      </c>
      <c r="W24" s="278">
        <f>G24+M24+S24</f>
        <v>0</v>
      </c>
      <c r="X24" s="269">
        <f>J24+P24+V24</f>
        <v>0</v>
      </c>
      <c r="Y24" s="269">
        <f t="shared" si="8"/>
        <v>0</v>
      </c>
      <c r="Z24" s="433" t="e">
        <f t="shared" si="9"/>
        <v>#DIV/0!</v>
      </c>
      <c r="AA24" s="68"/>
      <c r="AB24" s="34"/>
      <c r="AC24" s="34"/>
      <c r="AD24" s="34"/>
      <c r="AE24" s="34"/>
      <c r="AF24" s="34"/>
      <c r="AG24" s="34"/>
    </row>
    <row r="25" spans="1:33" ht="30" customHeight="1" x14ac:dyDescent="0.2">
      <c r="A25" s="138" t="s">
        <v>15</v>
      </c>
      <c r="B25" s="139" t="s">
        <v>35</v>
      </c>
      <c r="C25" s="147" t="s">
        <v>36</v>
      </c>
      <c r="D25" s="148"/>
      <c r="E25" s="271">
        <f>SUM(E26:E28)</f>
        <v>92000</v>
      </c>
      <c r="F25" s="403"/>
      <c r="G25" s="273">
        <f>SUM(G26:G28)</f>
        <v>20240</v>
      </c>
      <c r="H25" s="271">
        <f>SUM(H26:H28)</f>
        <v>92000</v>
      </c>
      <c r="I25" s="403"/>
      <c r="J25" s="273">
        <f>SUM(J26:J28)</f>
        <v>20240</v>
      </c>
      <c r="K25" s="271">
        <f>SUM(K26:K28)</f>
        <v>0</v>
      </c>
      <c r="L25" s="272"/>
      <c r="M25" s="273">
        <f>SUM(M26:M28)</f>
        <v>0</v>
      </c>
      <c r="N25" s="271">
        <f>SUM(N26:N28)</f>
        <v>0</v>
      </c>
      <c r="O25" s="272"/>
      <c r="P25" s="273">
        <f>SUM(P26:P28)</f>
        <v>0</v>
      </c>
      <c r="Q25" s="271">
        <f>SUM(Q26:Q28)</f>
        <v>0</v>
      </c>
      <c r="R25" s="272"/>
      <c r="S25" s="273">
        <f>SUM(S26:S28)</f>
        <v>0</v>
      </c>
      <c r="T25" s="271">
        <f>SUM(T26:T28)</f>
        <v>0</v>
      </c>
      <c r="U25" s="272"/>
      <c r="V25" s="273">
        <f>SUM(V26:V28)</f>
        <v>0</v>
      </c>
      <c r="W25" s="273">
        <f>SUM(W26:W28)</f>
        <v>20240</v>
      </c>
      <c r="X25" s="273">
        <f>SUM(X26:X28)</f>
        <v>20240</v>
      </c>
      <c r="Y25" s="261">
        <f t="shared" si="8"/>
        <v>0</v>
      </c>
      <c r="Z25" s="432">
        <f t="shared" si="9"/>
        <v>0</v>
      </c>
      <c r="AA25" s="67"/>
      <c r="AB25" s="5"/>
      <c r="AC25" s="5"/>
      <c r="AD25" s="5"/>
      <c r="AE25" s="5"/>
      <c r="AF25" s="5"/>
      <c r="AG25" s="5"/>
    </row>
    <row r="26" spans="1:33" ht="30" customHeight="1" x14ac:dyDescent="0.2">
      <c r="A26" s="157" t="s">
        <v>18</v>
      </c>
      <c r="B26" s="158" t="s">
        <v>37</v>
      </c>
      <c r="C26" s="149" t="s">
        <v>38</v>
      </c>
      <c r="D26" s="159"/>
      <c r="E26" s="282">
        <f>G13</f>
        <v>66000</v>
      </c>
      <c r="F26" s="407">
        <v>0.22</v>
      </c>
      <c r="G26" s="284">
        <f>E26*F26</f>
        <v>14520</v>
      </c>
      <c r="H26" s="282">
        <v>66000</v>
      </c>
      <c r="I26" s="407">
        <v>0.22</v>
      </c>
      <c r="J26" s="264">
        <f>H26*I26</f>
        <v>14520</v>
      </c>
      <c r="K26" s="282">
        <f>M13</f>
        <v>0</v>
      </c>
      <c r="L26" s="283">
        <v>0.22</v>
      </c>
      <c r="M26" s="284">
        <f>K26*L26</f>
        <v>0</v>
      </c>
      <c r="N26" s="282">
        <f>P13</f>
        <v>0</v>
      </c>
      <c r="O26" s="283">
        <v>0.22</v>
      </c>
      <c r="P26" s="284">
        <f>N26*O26</f>
        <v>0</v>
      </c>
      <c r="Q26" s="282">
        <f>S13</f>
        <v>0</v>
      </c>
      <c r="R26" s="283">
        <v>0.22</v>
      </c>
      <c r="S26" s="284">
        <f>Q26*R26</f>
        <v>0</v>
      </c>
      <c r="T26" s="282">
        <f>V13</f>
        <v>0</v>
      </c>
      <c r="U26" s="283">
        <v>0.22</v>
      </c>
      <c r="V26" s="284">
        <f>T26*U26</f>
        <v>0</v>
      </c>
      <c r="W26" s="285">
        <f>G26+M26+S26</f>
        <v>14520</v>
      </c>
      <c r="X26" s="269">
        <f>J26+P26+V26</f>
        <v>14520</v>
      </c>
      <c r="Y26" s="269">
        <f t="shared" si="8"/>
        <v>0</v>
      </c>
      <c r="Z26" s="433">
        <f t="shared" si="9"/>
        <v>0</v>
      </c>
      <c r="AA26" s="69"/>
      <c r="AB26" s="33"/>
      <c r="AC26" s="34"/>
      <c r="AD26" s="34"/>
      <c r="AE26" s="34"/>
      <c r="AF26" s="34"/>
      <c r="AG26" s="34"/>
    </row>
    <row r="27" spans="1:33" ht="30" customHeight="1" x14ac:dyDescent="0.2">
      <c r="A27" s="142" t="s">
        <v>18</v>
      </c>
      <c r="B27" s="143" t="s">
        <v>39</v>
      </c>
      <c r="C27" s="149" t="s">
        <v>40</v>
      </c>
      <c r="D27" s="150"/>
      <c r="E27" s="265">
        <f>G17</f>
        <v>0</v>
      </c>
      <c r="F27" s="404">
        <v>0.22</v>
      </c>
      <c r="G27" s="264">
        <f>E27*F27</f>
        <v>0</v>
      </c>
      <c r="H27" s="265">
        <f>J17</f>
        <v>0</v>
      </c>
      <c r="I27" s="404">
        <v>0.22</v>
      </c>
      <c r="J27" s="264">
        <f>H27*I27</f>
        <v>0</v>
      </c>
      <c r="K27" s="265">
        <f>M17</f>
        <v>0</v>
      </c>
      <c r="L27" s="266">
        <v>0.22</v>
      </c>
      <c r="M27" s="264">
        <f>K27*L27</f>
        <v>0</v>
      </c>
      <c r="N27" s="265">
        <f>P17</f>
        <v>0</v>
      </c>
      <c r="O27" s="266">
        <v>0.22</v>
      </c>
      <c r="P27" s="264">
        <f>N27*O27</f>
        <v>0</v>
      </c>
      <c r="Q27" s="265">
        <f>S17</f>
        <v>0</v>
      </c>
      <c r="R27" s="266">
        <v>0.22</v>
      </c>
      <c r="S27" s="264">
        <f>Q27*R27</f>
        <v>0</v>
      </c>
      <c r="T27" s="265">
        <f>V17</f>
        <v>0</v>
      </c>
      <c r="U27" s="266">
        <v>0.22</v>
      </c>
      <c r="V27" s="264">
        <f>T27*U27</f>
        <v>0</v>
      </c>
      <c r="W27" s="268">
        <f>G27+M27+S27</f>
        <v>0</v>
      </c>
      <c r="X27" s="269">
        <f>J27+P27+V27</f>
        <v>0</v>
      </c>
      <c r="Y27" s="269">
        <f t="shared" si="8"/>
        <v>0</v>
      </c>
      <c r="Z27" s="433" t="e">
        <f t="shared" si="9"/>
        <v>#DIV/0!</v>
      </c>
      <c r="AA27" s="57"/>
      <c r="AB27" s="34"/>
      <c r="AC27" s="34"/>
      <c r="AD27" s="34"/>
      <c r="AE27" s="34"/>
      <c r="AF27" s="34"/>
      <c r="AG27" s="34"/>
    </row>
    <row r="28" spans="1:33" ht="30" customHeight="1" thickBot="1" x14ac:dyDescent="0.25">
      <c r="A28" s="154" t="s">
        <v>18</v>
      </c>
      <c r="B28" s="155" t="s">
        <v>41</v>
      </c>
      <c r="C28" s="160" t="s">
        <v>30</v>
      </c>
      <c r="D28" s="156"/>
      <c r="E28" s="279">
        <f>G21</f>
        <v>26000</v>
      </c>
      <c r="F28" s="406">
        <v>0.22</v>
      </c>
      <c r="G28" s="281">
        <f>E28*F28</f>
        <v>5720</v>
      </c>
      <c r="H28" s="279">
        <f>J21</f>
        <v>26000</v>
      </c>
      <c r="I28" s="406">
        <v>0.22</v>
      </c>
      <c r="J28" s="281">
        <f>H28*I28</f>
        <v>5720</v>
      </c>
      <c r="K28" s="279">
        <f>M21</f>
        <v>0</v>
      </c>
      <c r="L28" s="280">
        <v>0.22</v>
      </c>
      <c r="M28" s="281">
        <f>K28*L28</f>
        <v>0</v>
      </c>
      <c r="N28" s="279">
        <f>P21</f>
        <v>0</v>
      </c>
      <c r="O28" s="280">
        <v>0.22</v>
      </c>
      <c r="P28" s="281">
        <f>N28*O28</f>
        <v>0</v>
      </c>
      <c r="Q28" s="279">
        <f>S21</f>
        <v>0</v>
      </c>
      <c r="R28" s="280">
        <v>0.22</v>
      </c>
      <c r="S28" s="281">
        <f>Q28*R28</f>
        <v>0</v>
      </c>
      <c r="T28" s="279">
        <f>V21</f>
        <v>0</v>
      </c>
      <c r="U28" s="280">
        <v>0.22</v>
      </c>
      <c r="V28" s="281">
        <f>T28*U28</f>
        <v>0</v>
      </c>
      <c r="W28" s="278">
        <f>G28+M28+S28</f>
        <v>5720</v>
      </c>
      <c r="X28" s="269">
        <f>J28+P28+V28</f>
        <v>5720</v>
      </c>
      <c r="Y28" s="269">
        <f t="shared" si="8"/>
        <v>0</v>
      </c>
      <c r="Z28" s="433">
        <f t="shared" si="9"/>
        <v>0</v>
      </c>
      <c r="AA28" s="66"/>
      <c r="AB28" s="34"/>
      <c r="AC28" s="34"/>
      <c r="AD28" s="34"/>
      <c r="AE28" s="34"/>
      <c r="AF28" s="34"/>
      <c r="AG28" s="34"/>
    </row>
    <row r="29" spans="1:33" ht="30" customHeight="1" x14ac:dyDescent="0.2">
      <c r="A29" s="138" t="s">
        <v>16</v>
      </c>
      <c r="B29" s="139" t="s">
        <v>42</v>
      </c>
      <c r="C29" s="147" t="s">
        <v>43</v>
      </c>
      <c r="D29" s="148"/>
      <c r="E29" s="271">
        <f>SUM(E30:E32)</f>
        <v>2</v>
      </c>
      <c r="F29" s="403"/>
      <c r="G29" s="273">
        <f>SUM(G30:G32)</f>
        <v>30000</v>
      </c>
      <c r="H29" s="271">
        <f>SUM(H30:H32)</f>
        <v>2</v>
      </c>
      <c r="I29" s="403"/>
      <c r="J29" s="273">
        <f>SUM(J30:J32)</f>
        <v>30000</v>
      </c>
      <c r="K29" s="271">
        <f>SUM(K30:K32)</f>
        <v>0</v>
      </c>
      <c r="L29" s="272"/>
      <c r="M29" s="273">
        <f>SUM(M30:M32)</f>
        <v>0</v>
      </c>
      <c r="N29" s="271">
        <f>SUM(N30:N32)</f>
        <v>0</v>
      </c>
      <c r="O29" s="272"/>
      <c r="P29" s="273">
        <f>SUM(P30:P32)</f>
        <v>0</v>
      </c>
      <c r="Q29" s="271">
        <f>SUM(Q30:Q32)</f>
        <v>0</v>
      </c>
      <c r="R29" s="272"/>
      <c r="S29" s="273">
        <f>SUM(S30:S32)</f>
        <v>0</v>
      </c>
      <c r="T29" s="271">
        <f>SUM(T30:T32)</f>
        <v>0</v>
      </c>
      <c r="U29" s="272"/>
      <c r="V29" s="273">
        <f>SUM(V30:V32)</f>
        <v>0</v>
      </c>
      <c r="W29" s="273">
        <f>SUM(W30:W32)</f>
        <v>30000</v>
      </c>
      <c r="X29" s="273">
        <f>SUM(X30:X32)</f>
        <v>30000</v>
      </c>
      <c r="Y29" s="273">
        <f t="shared" si="8"/>
        <v>0</v>
      </c>
      <c r="Z29" s="383">
        <f t="shared" si="9"/>
        <v>0</v>
      </c>
      <c r="AA29" s="67"/>
      <c r="AB29" s="5"/>
      <c r="AC29" s="5"/>
      <c r="AD29" s="5"/>
      <c r="AE29" s="5"/>
      <c r="AF29" s="5"/>
      <c r="AG29" s="5"/>
    </row>
    <row r="30" spans="1:33" ht="30" customHeight="1" x14ac:dyDescent="0.2">
      <c r="A30" s="142" t="s">
        <v>18</v>
      </c>
      <c r="B30" s="158" t="s">
        <v>44</v>
      </c>
      <c r="C30" s="144" t="s">
        <v>391</v>
      </c>
      <c r="D30" s="145" t="s">
        <v>21</v>
      </c>
      <c r="E30" s="262">
        <v>2</v>
      </c>
      <c r="F30" s="401">
        <v>15000</v>
      </c>
      <c r="G30" s="264">
        <f>E30*F30</f>
        <v>30000</v>
      </c>
      <c r="H30" s="265">
        <v>2</v>
      </c>
      <c r="I30" s="404">
        <v>15000</v>
      </c>
      <c r="J30" s="264">
        <f>H30*I30</f>
        <v>30000</v>
      </c>
      <c r="K30" s="265"/>
      <c r="L30" s="266"/>
      <c r="M30" s="264">
        <f>K30*L30</f>
        <v>0</v>
      </c>
      <c r="N30" s="265"/>
      <c r="O30" s="266"/>
      <c r="P30" s="264">
        <f>N30*O30</f>
        <v>0</v>
      </c>
      <c r="Q30" s="265"/>
      <c r="R30" s="266"/>
      <c r="S30" s="264">
        <f>Q30*R30</f>
        <v>0</v>
      </c>
      <c r="T30" s="265"/>
      <c r="U30" s="266"/>
      <c r="V30" s="264">
        <f>T30*U30</f>
        <v>0</v>
      </c>
      <c r="W30" s="268">
        <f>G30+M30+S30</f>
        <v>30000</v>
      </c>
      <c r="X30" s="269">
        <v>30000</v>
      </c>
      <c r="Y30" s="269">
        <f t="shared" si="8"/>
        <v>0</v>
      </c>
      <c r="Z30" s="433">
        <f t="shared" si="9"/>
        <v>0</v>
      </c>
      <c r="AA30" s="57"/>
      <c r="AB30" s="5"/>
      <c r="AC30" s="5"/>
      <c r="AD30" s="5"/>
      <c r="AE30" s="5"/>
      <c r="AF30" s="5"/>
      <c r="AG30" s="5"/>
    </row>
    <row r="31" spans="1:33" ht="30" customHeight="1" x14ac:dyDescent="0.2">
      <c r="A31" s="142" t="s">
        <v>18</v>
      </c>
      <c r="B31" s="143" t="s">
        <v>45</v>
      </c>
      <c r="C31" s="149" t="s">
        <v>32</v>
      </c>
      <c r="D31" s="150" t="s">
        <v>21</v>
      </c>
      <c r="E31" s="265"/>
      <c r="F31" s="404"/>
      <c r="G31" s="264">
        <f>E31*F31</f>
        <v>0</v>
      </c>
      <c r="H31" s="265"/>
      <c r="I31" s="404"/>
      <c r="J31" s="264">
        <f>H31*I31</f>
        <v>0</v>
      </c>
      <c r="K31" s="265"/>
      <c r="L31" s="266"/>
      <c r="M31" s="264">
        <f>K31*L31</f>
        <v>0</v>
      </c>
      <c r="N31" s="265"/>
      <c r="O31" s="266"/>
      <c r="P31" s="264">
        <f>N31*O31</f>
        <v>0</v>
      </c>
      <c r="Q31" s="265"/>
      <c r="R31" s="266"/>
      <c r="S31" s="264">
        <f>Q31*R31</f>
        <v>0</v>
      </c>
      <c r="T31" s="265"/>
      <c r="U31" s="266"/>
      <c r="V31" s="264">
        <f>T31*U31</f>
        <v>0</v>
      </c>
      <c r="W31" s="268">
        <f>G31+M31+S31</f>
        <v>0</v>
      </c>
      <c r="X31" s="269">
        <f>J31+P31+V31</f>
        <v>0</v>
      </c>
      <c r="Y31" s="269">
        <f t="shared" si="8"/>
        <v>0</v>
      </c>
      <c r="Z31" s="433" t="e">
        <f t="shared" si="9"/>
        <v>#DIV/0!</v>
      </c>
      <c r="AA31" s="57"/>
      <c r="AB31" s="5"/>
      <c r="AC31" s="5"/>
      <c r="AD31" s="5"/>
      <c r="AE31" s="5"/>
      <c r="AF31" s="5"/>
      <c r="AG31" s="5"/>
    </row>
    <row r="32" spans="1:33" ht="30" customHeight="1" thickBot="1" x14ac:dyDescent="0.25">
      <c r="A32" s="154" t="s">
        <v>18</v>
      </c>
      <c r="B32" s="152" t="s">
        <v>46</v>
      </c>
      <c r="C32" s="160" t="s">
        <v>32</v>
      </c>
      <c r="D32" s="156" t="s">
        <v>21</v>
      </c>
      <c r="E32" s="279"/>
      <c r="F32" s="406"/>
      <c r="G32" s="281">
        <f>E32*F32</f>
        <v>0</v>
      </c>
      <c r="H32" s="279"/>
      <c r="I32" s="406"/>
      <c r="J32" s="281">
        <f>H32*I32</f>
        <v>0</v>
      </c>
      <c r="K32" s="275"/>
      <c r="L32" s="276"/>
      <c r="M32" s="277">
        <f>K32*L32</f>
        <v>0</v>
      </c>
      <c r="N32" s="275"/>
      <c r="O32" s="276"/>
      <c r="P32" s="277">
        <f>N32*O32</f>
        <v>0</v>
      </c>
      <c r="Q32" s="275"/>
      <c r="R32" s="276"/>
      <c r="S32" s="277">
        <f>Q32*R32</f>
        <v>0</v>
      </c>
      <c r="T32" s="275"/>
      <c r="U32" s="276"/>
      <c r="V32" s="277">
        <f>T32*U32</f>
        <v>0</v>
      </c>
      <c r="W32" s="278">
        <f>G32+M32+S32</f>
        <v>0</v>
      </c>
      <c r="X32" s="269">
        <f>J32+P32+V32</f>
        <v>0</v>
      </c>
      <c r="Y32" s="286">
        <f t="shared" si="8"/>
        <v>0</v>
      </c>
      <c r="Z32" s="433" t="e">
        <f t="shared" si="9"/>
        <v>#DIV/0!</v>
      </c>
      <c r="AA32" s="68"/>
      <c r="AB32" s="5"/>
      <c r="AC32" s="5"/>
      <c r="AD32" s="5"/>
      <c r="AE32" s="5"/>
      <c r="AF32" s="5"/>
      <c r="AG32" s="5"/>
    </row>
    <row r="33" spans="1:33" ht="21.75" customHeight="1" thickBot="1" x14ac:dyDescent="0.25">
      <c r="A33" s="161" t="s">
        <v>47</v>
      </c>
      <c r="B33" s="162"/>
      <c r="C33" s="163"/>
      <c r="D33" s="164"/>
      <c r="E33" s="287"/>
      <c r="F33" s="408"/>
      <c r="G33" s="288">
        <f>G13+G17+G21+G25+G29</f>
        <v>142240</v>
      </c>
      <c r="H33" s="287"/>
      <c r="I33" s="408"/>
      <c r="J33" s="288">
        <f>J13+J17+J21+J25+J29</f>
        <v>142240</v>
      </c>
      <c r="K33" s="287"/>
      <c r="L33" s="289"/>
      <c r="M33" s="288">
        <f>M13+M17+M21+M25+M29</f>
        <v>0</v>
      </c>
      <c r="N33" s="287"/>
      <c r="O33" s="289"/>
      <c r="P33" s="288">
        <f>P13+P17+P21+P25+P29</f>
        <v>0</v>
      </c>
      <c r="Q33" s="287"/>
      <c r="R33" s="289"/>
      <c r="S33" s="288">
        <f>S13+S17+S21+S25+S29</f>
        <v>0</v>
      </c>
      <c r="T33" s="287"/>
      <c r="U33" s="289"/>
      <c r="V33" s="288">
        <f>V13+V17+V21+V25+V29</f>
        <v>0</v>
      </c>
      <c r="W33" s="288">
        <f>W13+W17+W21+W25+W29</f>
        <v>142240</v>
      </c>
      <c r="X33" s="290">
        <f>X13+X17+X21+X25+X29</f>
        <v>142240</v>
      </c>
      <c r="Y33" s="291">
        <f t="shared" si="8"/>
        <v>0</v>
      </c>
      <c r="Z33" s="435">
        <f t="shared" si="9"/>
        <v>0</v>
      </c>
      <c r="AA33" s="70"/>
      <c r="AB33" s="4"/>
      <c r="AC33" s="5"/>
      <c r="AD33" s="5"/>
      <c r="AE33" s="5"/>
      <c r="AF33" s="5"/>
      <c r="AG33" s="5"/>
    </row>
    <row r="34" spans="1:33" ht="30" customHeight="1" thickBot="1" x14ac:dyDescent="0.25">
      <c r="A34" s="165" t="s">
        <v>15</v>
      </c>
      <c r="B34" s="166">
        <v>2</v>
      </c>
      <c r="C34" s="167" t="s">
        <v>48</v>
      </c>
      <c r="D34" s="168"/>
      <c r="E34" s="292"/>
      <c r="F34" s="399"/>
      <c r="G34" s="292"/>
      <c r="H34" s="292"/>
      <c r="I34" s="399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3"/>
      <c r="X34" s="293"/>
      <c r="Y34" s="294"/>
      <c r="Z34" s="431"/>
      <c r="AA34" s="64"/>
      <c r="AB34" s="5"/>
      <c r="AC34" s="5"/>
      <c r="AD34" s="5"/>
      <c r="AE34" s="5"/>
      <c r="AF34" s="5"/>
      <c r="AG34" s="5"/>
    </row>
    <row r="35" spans="1:33" ht="30" customHeight="1" x14ac:dyDescent="0.2">
      <c r="A35" s="138" t="s">
        <v>16</v>
      </c>
      <c r="B35" s="139" t="s">
        <v>49</v>
      </c>
      <c r="C35" s="140" t="s">
        <v>50</v>
      </c>
      <c r="D35" s="141"/>
      <c r="E35" s="260">
        <f>SUM(E36:E38)</f>
        <v>0</v>
      </c>
      <c r="F35" s="409"/>
      <c r="G35" s="296">
        <f>SUM(G36:G38)</f>
        <v>0</v>
      </c>
      <c r="H35" s="260">
        <f>SUM(H36:H38)</f>
        <v>0</v>
      </c>
      <c r="I35" s="409"/>
      <c r="J35" s="296">
        <f>SUM(J36:J38)</f>
        <v>0</v>
      </c>
      <c r="K35" s="260">
        <f>SUM(K36:K38)</f>
        <v>0</v>
      </c>
      <c r="L35" s="295"/>
      <c r="M35" s="296">
        <f>SUM(M36:M38)</f>
        <v>0</v>
      </c>
      <c r="N35" s="260">
        <f>SUM(N36:N38)</f>
        <v>0</v>
      </c>
      <c r="O35" s="295"/>
      <c r="P35" s="296">
        <f>SUM(P36:P38)</f>
        <v>0</v>
      </c>
      <c r="Q35" s="260">
        <f>SUM(Q36:Q38)</f>
        <v>0</v>
      </c>
      <c r="R35" s="295"/>
      <c r="S35" s="296">
        <f>SUM(S36:S38)</f>
        <v>0</v>
      </c>
      <c r="T35" s="260">
        <f>SUM(T36:T38)</f>
        <v>0</v>
      </c>
      <c r="U35" s="295"/>
      <c r="V35" s="296">
        <f>SUM(V36:V38)</f>
        <v>0</v>
      </c>
      <c r="W35" s="296">
        <f>SUM(W36:W38)</f>
        <v>0</v>
      </c>
      <c r="X35" s="297">
        <f>SUM(X36:X38)</f>
        <v>0</v>
      </c>
      <c r="Y35" s="298">
        <f>W35-X35</f>
        <v>0</v>
      </c>
      <c r="Z35" s="436" t="e">
        <f>Y35/W35</f>
        <v>#DIV/0!</v>
      </c>
      <c r="AA35" s="65"/>
      <c r="AB35" s="35"/>
      <c r="AC35" s="32"/>
      <c r="AD35" s="32"/>
      <c r="AE35" s="32"/>
      <c r="AF35" s="32"/>
      <c r="AG35" s="32"/>
    </row>
    <row r="36" spans="1:33" ht="30" customHeight="1" x14ac:dyDescent="0.2">
      <c r="A36" s="142" t="s">
        <v>18</v>
      </c>
      <c r="B36" s="143" t="s">
        <v>51</v>
      </c>
      <c r="C36" s="149" t="s">
        <v>52</v>
      </c>
      <c r="D36" s="150" t="s">
        <v>53</v>
      </c>
      <c r="E36" s="265"/>
      <c r="F36" s="404"/>
      <c r="G36" s="264">
        <f>E36*F36</f>
        <v>0</v>
      </c>
      <c r="H36" s="265"/>
      <c r="I36" s="404"/>
      <c r="J36" s="264">
        <f>H36*I36</f>
        <v>0</v>
      </c>
      <c r="K36" s="265"/>
      <c r="L36" s="266"/>
      <c r="M36" s="264">
        <f>K36*L36</f>
        <v>0</v>
      </c>
      <c r="N36" s="265"/>
      <c r="O36" s="266"/>
      <c r="P36" s="264">
        <f>N36*O36</f>
        <v>0</v>
      </c>
      <c r="Q36" s="265"/>
      <c r="R36" s="266"/>
      <c r="S36" s="264">
        <f>Q36*R36</f>
        <v>0</v>
      </c>
      <c r="T36" s="265"/>
      <c r="U36" s="266"/>
      <c r="V36" s="264">
        <f>T36*U36</f>
        <v>0</v>
      </c>
      <c r="W36" s="268">
        <f>G36+M36+S36</f>
        <v>0</v>
      </c>
      <c r="X36" s="269">
        <f>J36+P36+V36</f>
        <v>0</v>
      </c>
      <c r="Y36" s="269">
        <f>W36-X36</f>
        <v>0</v>
      </c>
      <c r="Z36" s="433" t="e">
        <f>Y36/W36</f>
        <v>#DIV/0!</v>
      </c>
      <c r="AA36" s="57"/>
      <c r="AB36" s="34"/>
      <c r="AC36" s="34"/>
      <c r="AD36" s="34"/>
      <c r="AE36" s="34"/>
      <c r="AF36" s="34"/>
      <c r="AG36" s="34"/>
    </row>
    <row r="37" spans="1:33" ht="30" customHeight="1" x14ac:dyDescent="0.2">
      <c r="A37" s="142" t="s">
        <v>18</v>
      </c>
      <c r="B37" s="143" t="s">
        <v>54</v>
      </c>
      <c r="C37" s="149" t="s">
        <v>52</v>
      </c>
      <c r="D37" s="150" t="s">
        <v>53</v>
      </c>
      <c r="E37" s="265"/>
      <c r="F37" s="404"/>
      <c r="G37" s="264">
        <f>E37*F37</f>
        <v>0</v>
      </c>
      <c r="H37" s="265"/>
      <c r="I37" s="404"/>
      <c r="J37" s="264">
        <f>H37*I37</f>
        <v>0</v>
      </c>
      <c r="K37" s="265"/>
      <c r="L37" s="266"/>
      <c r="M37" s="264">
        <f>K37*L37</f>
        <v>0</v>
      </c>
      <c r="N37" s="265"/>
      <c r="O37" s="266"/>
      <c r="P37" s="264">
        <f>N37*O37</f>
        <v>0</v>
      </c>
      <c r="Q37" s="265"/>
      <c r="R37" s="266"/>
      <c r="S37" s="264">
        <f>Q37*R37</f>
        <v>0</v>
      </c>
      <c r="T37" s="265"/>
      <c r="U37" s="266"/>
      <c r="V37" s="264">
        <f>T37*U37</f>
        <v>0</v>
      </c>
      <c r="W37" s="268">
        <f>G37+M37+S37</f>
        <v>0</v>
      </c>
      <c r="X37" s="269">
        <f>J37+P37+V37</f>
        <v>0</v>
      </c>
      <c r="Y37" s="269">
        <f>W37-X37</f>
        <v>0</v>
      </c>
      <c r="Z37" s="433" t="e">
        <f>Y37/W37</f>
        <v>#DIV/0!</v>
      </c>
      <c r="AA37" s="57"/>
      <c r="AB37" s="34"/>
      <c r="AC37" s="34"/>
      <c r="AD37" s="34"/>
      <c r="AE37" s="34"/>
      <c r="AF37" s="34"/>
      <c r="AG37" s="34"/>
    </row>
    <row r="38" spans="1:33" ht="30" customHeight="1" thickBot="1" x14ac:dyDescent="0.25">
      <c r="A38" s="151" t="s">
        <v>18</v>
      </c>
      <c r="B38" s="155" t="s">
        <v>55</v>
      </c>
      <c r="C38" s="149" t="s">
        <v>52</v>
      </c>
      <c r="D38" s="153" t="s">
        <v>53</v>
      </c>
      <c r="E38" s="275"/>
      <c r="F38" s="405"/>
      <c r="G38" s="277">
        <f>E38*F38</f>
        <v>0</v>
      </c>
      <c r="H38" s="275"/>
      <c r="I38" s="405"/>
      <c r="J38" s="277">
        <f>H38*I38</f>
        <v>0</v>
      </c>
      <c r="K38" s="275"/>
      <c r="L38" s="276"/>
      <c r="M38" s="277">
        <f>K38*L38</f>
        <v>0</v>
      </c>
      <c r="N38" s="275"/>
      <c r="O38" s="276"/>
      <c r="P38" s="277">
        <f>N38*O38</f>
        <v>0</v>
      </c>
      <c r="Q38" s="275"/>
      <c r="R38" s="276"/>
      <c r="S38" s="277">
        <f>Q38*R38</f>
        <v>0</v>
      </c>
      <c r="T38" s="275"/>
      <c r="U38" s="276"/>
      <c r="V38" s="277">
        <f>T38*U38</f>
        <v>0</v>
      </c>
      <c r="W38" s="278">
        <f>G38+M38+S38</f>
        <v>0</v>
      </c>
      <c r="X38" s="269">
        <f>J38+P38+V38</f>
        <v>0</v>
      </c>
      <c r="Y38" s="269">
        <f>W38-X38</f>
        <v>0</v>
      </c>
      <c r="Z38" s="433" t="e">
        <f>Y38/W38</f>
        <v>#DIV/0!</v>
      </c>
      <c r="AA38" s="68"/>
      <c r="AB38" s="34"/>
      <c r="AC38" s="34"/>
      <c r="AD38" s="34"/>
      <c r="AE38" s="34"/>
      <c r="AF38" s="34"/>
      <c r="AG38" s="34"/>
    </row>
    <row r="39" spans="1:33" ht="30" customHeight="1" x14ac:dyDescent="0.2">
      <c r="A39" s="138" t="s">
        <v>16</v>
      </c>
      <c r="B39" s="139" t="s">
        <v>56</v>
      </c>
      <c r="C39" s="147" t="s">
        <v>57</v>
      </c>
      <c r="D39" s="148"/>
      <c r="E39" s="271">
        <f>SUM(E40:E42)</f>
        <v>0</v>
      </c>
      <c r="F39" s="410"/>
      <c r="G39" s="271">
        <f>SUM(G40:G42)</f>
        <v>0</v>
      </c>
      <c r="H39" s="271">
        <f>SUM(H40:H42)</f>
        <v>0</v>
      </c>
      <c r="I39" s="410"/>
      <c r="J39" s="271">
        <f>SUM(J40:J42)</f>
        <v>0</v>
      </c>
      <c r="K39" s="379" t="e">
        <f>SUM(#REF!)</f>
        <v>#REF!</v>
      </c>
      <c r="L39" s="380"/>
      <c r="M39" s="381" t="e">
        <f>SUM(#REF!)</f>
        <v>#REF!</v>
      </c>
      <c r="N39" s="379" t="e">
        <f>SUM(#REF!)</f>
        <v>#REF!</v>
      </c>
      <c r="O39" s="380"/>
      <c r="P39" s="381" t="e">
        <f>SUM(#REF!)</f>
        <v>#REF!</v>
      </c>
      <c r="Q39" s="379" t="e">
        <f>SUM(#REF!)</f>
        <v>#REF!</v>
      </c>
      <c r="R39" s="380"/>
      <c r="S39" s="381" t="e">
        <f>SUM(#REF!)</f>
        <v>#REF!</v>
      </c>
      <c r="T39" s="379" t="e">
        <f>SUM(#REF!)</f>
        <v>#REF!</v>
      </c>
      <c r="U39" s="380"/>
      <c r="V39" s="381" t="e">
        <f>SUM(#REF!)</f>
        <v>#REF!</v>
      </c>
      <c r="W39" s="273">
        <f>SUM(W40:W42)</f>
        <v>0</v>
      </c>
      <c r="X39" s="273">
        <f>SUM(X40:X42)</f>
        <v>0</v>
      </c>
      <c r="Y39" s="299">
        <f>W39-X39</f>
        <v>0</v>
      </c>
      <c r="Z39" s="437" t="e">
        <f>Y39/W39</f>
        <v>#DIV/0!</v>
      </c>
      <c r="AA39" s="492"/>
      <c r="AB39" s="32"/>
      <c r="AC39" s="32"/>
      <c r="AD39" s="32"/>
      <c r="AE39" s="32"/>
      <c r="AF39" s="32"/>
      <c r="AG39" s="32"/>
    </row>
    <row r="40" spans="1:33" ht="30" customHeight="1" x14ac:dyDescent="0.2">
      <c r="A40" s="142" t="s">
        <v>18</v>
      </c>
      <c r="B40" s="143" t="s">
        <v>58</v>
      </c>
      <c r="C40" s="169" t="s">
        <v>59</v>
      </c>
      <c r="D40" s="150" t="s">
        <v>60</v>
      </c>
      <c r="E40" s="265"/>
      <c r="F40" s="404"/>
      <c r="G40" s="264">
        <f t="shared" ref="G40:G57" si="10">E40*F40</f>
        <v>0</v>
      </c>
      <c r="H40" s="265"/>
      <c r="I40" s="404"/>
      <c r="J40" s="264">
        <f t="shared" ref="J40:J42" si="11">H40*I40</f>
        <v>0</v>
      </c>
      <c r="K40" s="300"/>
      <c r="L40" s="301"/>
      <c r="M40" s="264">
        <f t="shared" ref="M40:M42" si="12">K40*L40</f>
        <v>0</v>
      </c>
      <c r="N40" s="300"/>
      <c r="O40" s="301"/>
      <c r="P40" s="264">
        <f t="shared" ref="P40:P42" si="13">N40*O40</f>
        <v>0</v>
      </c>
      <c r="Q40" s="300"/>
      <c r="R40" s="301"/>
      <c r="S40" s="302"/>
      <c r="T40" s="300"/>
      <c r="U40" s="301"/>
      <c r="V40" s="302"/>
      <c r="W40" s="268">
        <f t="shared" ref="W40:W42" si="14">G40+M40+S40</f>
        <v>0</v>
      </c>
      <c r="X40" s="269">
        <f t="shared" ref="X40:X42" si="15">J40+P40+V40</f>
        <v>0</v>
      </c>
      <c r="Y40" s="269">
        <f t="shared" ref="Y40:Y42" si="16">W40-X40</f>
        <v>0</v>
      </c>
      <c r="Z40" s="433" t="e">
        <f t="shared" ref="Z40:Z42" si="17">Y40/W40</f>
        <v>#DIV/0!</v>
      </c>
      <c r="AA40" s="493"/>
      <c r="AB40" s="32"/>
      <c r="AC40" s="32"/>
      <c r="AD40" s="32"/>
      <c r="AE40" s="32"/>
      <c r="AF40" s="32"/>
      <c r="AG40" s="32"/>
    </row>
    <row r="41" spans="1:33" ht="29.25" customHeight="1" x14ac:dyDescent="0.2">
      <c r="A41" s="142" t="s">
        <v>18</v>
      </c>
      <c r="B41" s="143" t="s">
        <v>61</v>
      </c>
      <c r="C41" s="170" t="s">
        <v>59</v>
      </c>
      <c r="D41" s="150" t="s">
        <v>60</v>
      </c>
      <c r="E41" s="265"/>
      <c r="F41" s="404"/>
      <c r="G41" s="264">
        <f t="shared" si="10"/>
        <v>0</v>
      </c>
      <c r="H41" s="265"/>
      <c r="I41" s="404"/>
      <c r="J41" s="264">
        <f t="shared" si="11"/>
        <v>0</v>
      </c>
      <c r="K41" s="300"/>
      <c r="L41" s="301"/>
      <c r="M41" s="264">
        <f t="shared" si="12"/>
        <v>0</v>
      </c>
      <c r="N41" s="300"/>
      <c r="O41" s="301"/>
      <c r="P41" s="264">
        <f t="shared" si="13"/>
        <v>0</v>
      </c>
      <c r="Q41" s="300"/>
      <c r="R41" s="301"/>
      <c r="S41" s="302"/>
      <c r="T41" s="300"/>
      <c r="U41" s="301"/>
      <c r="V41" s="302"/>
      <c r="W41" s="268">
        <f t="shared" si="14"/>
        <v>0</v>
      </c>
      <c r="X41" s="269">
        <f t="shared" si="15"/>
        <v>0</v>
      </c>
      <c r="Y41" s="269">
        <f t="shared" si="16"/>
        <v>0</v>
      </c>
      <c r="Z41" s="433" t="e">
        <f t="shared" si="17"/>
        <v>#DIV/0!</v>
      </c>
      <c r="AA41" s="493"/>
      <c r="AB41" s="32"/>
      <c r="AC41" s="32"/>
      <c r="AD41" s="32"/>
      <c r="AE41" s="32"/>
      <c r="AF41" s="32"/>
      <c r="AG41" s="32"/>
    </row>
    <row r="42" spans="1:33" ht="30" customHeight="1" thickBot="1" x14ac:dyDescent="0.25">
      <c r="A42" s="142" t="s">
        <v>18</v>
      </c>
      <c r="B42" s="143" t="s">
        <v>62</v>
      </c>
      <c r="C42" s="171" t="s">
        <v>59</v>
      </c>
      <c r="D42" s="150" t="s">
        <v>60</v>
      </c>
      <c r="E42" s="265"/>
      <c r="F42" s="404"/>
      <c r="G42" s="264">
        <f t="shared" si="10"/>
        <v>0</v>
      </c>
      <c r="H42" s="300"/>
      <c r="I42" s="423"/>
      <c r="J42" s="264">
        <f t="shared" si="11"/>
        <v>0</v>
      </c>
      <c r="K42" s="300"/>
      <c r="L42" s="301"/>
      <c r="M42" s="264">
        <f t="shared" si="12"/>
        <v>0</v>
      </c>
      <c r="N42" s="300"/>
      <c r="O42" s="301"/>
      <c r="P42" s="264">
        <f t="shared" si="13"/>
        <v>0</v>
      </c>
      <c r="Q42" s="300"/>
      <c r="R42" s="301"/>
      <c r="S42" s="302"/>
      <c r="T42" s="300"/>
      <c r="U42" s="301"/>
      <c r="V42" s="302"/>
      <c r="W42" s="268">
        <f t="shared" si="14"/>
        <v>0</v>
      </c>
      <c r="X42" s="269">
        <f t="shared" si="15"/>
        <v>0</v>
      </c>
      <c r="Y42" s="269">
        <f t="shared" si="16"/>
        <v>0</v>
      </c>
      <c r="Z42" s="433" t="e">
        <f t="shared" si="17"/>
        <v>#DIV/0!</v>
      </c>
      <c r="AA42" s="493"/>
      <c r="AB42" s="32"/>
      <c r="AC42" s="32"/>
      <c r="AD42" s="32"/>
      <c r="AE42" s="32"/>
      <c r="AF42" s="32"/>
      <c r="AG42" s="32"/>
    </row>
    <row r="43" spans="1:33" ht="19.5" customHeight="1" x14ac:dyDescent="0.2">
      <c r="A43" s="138" t="s">
        <v>16</v>
      </c>
      <c r="B43" s="139" t="s">
        <v>63</v>
      </c>
      <c r="C43" s="147" t="s">
        <v>64</v>
      </c>
      <c r="D43" s="148"/>
      <c r="E43" s="271">
        <f>SUM(E44:E57)</f>
        <v>140</v>
      </c>
      <c r="F43" s="403"/>
      <c r="G43" s="273">
        <f>SUM(G44:G57)</f>
        <v>42000</v>
      </c>
      <c r="H43" s="271">
        <f>SUM(H44:H57)</f>
        <v>140</v>
      </c>
      <c r="I43" s="403"/>
      <c r="J43" s="273">
        <f>SUM(J44:J57)</f>
        <v>42000</v>
      </c>
      <c r="K43" s="271">
        <f>SUM(K44:K57)</f>
        <v>0</v>
      </c>
      <c r="L43" s="272"/>
      <c r="M43" s="273">
        <f>SUM(M44:M57)</f>
        <v>0</v>
      </c>
      <c r="N43" s="271">
        <f>SUM(N44:N57)</f>
        <v>0</v>
      </c>
      <c r="O43" s="272"/>
      <c r="P43" s="273">
        <f>SUM(P44:P57)</f>
        <v>0</v>
      </c>
      <c r="Q43" s="271">
        <f>SUM(Q44:Q57)</f>
        <v>0</v>
      </c>
      <c r="R43" s="272"/>
      <c r="S43" s="273">
        <f>SUM(S44:S57)</f>
        <v>0</v>
      </c>
      <c r="T43" s="271">
        <f>SUM(T44:T57)</f>
        <v>0</v>
      </c>
      <c r="U43" s="272"/>
      <c r="V43" s="273">
        <f>SUM(V44:V57)</f>
        <v>0</v>
      </c>
      <c r="W43" s="273">
        <f>SUM(W44:W57)</f>
        <v>42000</v>
      </c>
      <c r="X43" s="273">
        <f>SUM(X44:X57)</f>
        <v>42000</v>
      </c>
      <c r="Y43" s="272">
        <f>W43-X43</f>
        <v>0</v>
      </c>
      <c r="Z43" s="382">
        <f>Y43/W43</f>
        <v>0</v>
      </c>
      <c r="AA43" s="492"/>
      <c r="AB43" s="32"/>
      <c r="AC43" s="32"/>
      <c r="AD43" s="32"/>
      <c r="AE43" s="32"/>
      <c r="AF43" s="32"/>
      <c r="AG43" s="32"/>
    </row>
    <row r="44" spans="1:33" ht="30" customHeight="1" x14ac:dyDescent="0.2">
      <c r="A44" s="142" t="s">
        <v>18</v>
      </c>
      <c r="B44" s="143" t="s">
        <v>65</v>
      </c>
      <c r="C44" s="144" t="s">
        <v>351</v>
      </c>
      <c r="D44" s="150" t="s">
        <v>60</v>
      </c>
      <c r="E44" s="262">
        <v>10</v>
      </c>
      <c r="F44" s="401">
        <v>300</v>
      </c>
      <c r="G44" s="264">
        <f t="shared" si="10"/>
        <v>3000</v>
      </c>
      <c r="H44" s="262">
        <v>10</v>
      </c>
      <c r="I44" s="401">
        <v>300</v>
      </c>
      <c r="J44" s="264">
        <f>H44*I44</f>
        <v>3000</v>
      </c>
      <c r="K44" s="265"/>
      <c r="L44" s="266"/>
      <c r="M44" s="264">
        <f>K44*L44</f>
        <v>0</v>
      </c>
      <c r="N44" s="265"/>
      <c r="O44" s="266"/>
      <c r="P44" s="264">
        <f>N44*O44</f>
        <v>0</v>
      </c>
      <c r="Q44" s="265"/>
      <c r="R44" s="266"/>
      <c r="S44" s="264">
        <f>Q44*R44</f>
        <v>0</v>
      </c>
      <c r="T44" s="265"/>
      <c r="U44" s="266"/>
      <c r="V44" s="264">
        <f>T44*U44</f>
        <v>0</v>
      </c>
      <c r="W44" s="268">
        <f>G44+M44+S44</f>
        <v>3000</v>
      </c>
      <c r="X44" s="269">
        <f>J44+P44+V44</f>
        <v>3000</v>
      </c>
      <c r="Y44" s="269">
        <f>W44-X44</f>
        <v>0</v>
      </c>
      <c r="Z44" s="433">
        <f>Y44/W44</f>
        <v>0</v>
      </c>
      <c r="AA44" s="493"/>
      <c r="AB44" s="33"/>
      <c r="AC44" s="34"/>
      <c r="AD44" s="34"/>
      <c r="AE44" s="34"/>
      <c r="AF44" s="34"/>
      <c r="AG44" s="34"/>
    </row>
    <row r="45" spans="1:33" ht="30" customHeight="1" x14ac:dyDescent="0.2">
      <c r="A45" s="142" t="s">
        <v>18</v>
      </c>
      <c r="B45" s="143" t="s">
        <v>66</v>
      </c>
      <c r="C45" s="172" t="s">
        <v>352</v>
      </c>
      <c r="D45" s="150" t="s">
        <v>60</v>
      </c>
      <c r="E45" s="303">
        <v>10</v>
      </c>
      <c r="F45" s="411">
        <v>300</v>
      </c>
      <c r="G45" s="264">
        <f t="shared" si="10"/>
        <v>3000</v>
      </c>
      <c r="H45" s="303">
        <v>10</v>
      </c>
      <c r="I45" s="411">
        <v>300</v>
      </c>
      <c r="J45" s="264">
        <f>H45*I45</f>
        <v>3000</v>
      </c>
      <c r="K45" s="265"/>
      <c r="L45" s="266"/>
      <c r="M45" s="264">
        <f>K45*L45</f>
        <v>0</v>
      </c>
      <c r="N45" s="265"/>
      <c r="O45" s="266"/>
      <c r="P45" s="264">
        <f>N45*O45</f>
        <v>0</v>
      </c>
      <c r="Q45" s="265"/>
      <c r="R45" s="266"/>
      <c r="S45" s="264">
        <f>Q45*R45</f>
        <v>0</v>
      </c>
      <c r="T45" s="265"/>
      <c r="U45" s="266"/>
      <c r="V45" s="264">
        <f>T45*U45</f>
        <v>0</v>
      </c>
      <c r="W45" s="268">
        <f>G45+M45+S45</f>
        <v>3000</v>
      </c>
      <c r="X45" s="269">
        <f>J45+P45+V45</f>
        <v>3000</v>
      </c>
      <c r="Y45" s="269">
        <f>W45-X45</f>
        <v>0</v>
      </c>
      <c r="Z45" s="433">
        <f>Y45/W45</f>
        <v>0</v>
      </c>
      <c r="AA45" s="493"/>
      <c r="AB45" s="34"/>
      <c r="AC45" s="34"/>
      <c r="AD45" s="34"/>
      <c r="AE45" s="34"/>
      <c r="AF45" s="34"/>
      <c r="AG45" s="34"/>
    </row>
    <row r="46" spans="1:33" ht="30" customHeight="1" x14ac:dyDescent="0.2">
      <c r="A46" s="142" t="s">
        <v>18</v>
      </c>
      <c r="B46" s="143" t="s">
        <v>67</v>
      </c>
      <c r="C46" s="144" t="s">
        <v>353</v>
      </c>
      <c r="D46" s="150" t="s">
        <v>60</v>
      </c>
      <c r="E46" s="303">
        <v>10</v>
      </c>
      <c r="F46" s="411">
        <v>300</v>
      </c>
      <c r="G46" s="264">
        <f t="shared" si="10"/>
        <v>3000</v>
      </c>
      <c r="H46" s="303">
        <v>10</v>
      </c>
      <c r="I46" s="411">
        <v>300</v>
      </c>
      <c r="J46" s="264">
        <f t="shared" ref="J46:J57" si="18">H46*I46</f>
        <v>3000</v>
      </c>
      <c r="K46" s="279"/>
      <c r="L46" s="280"/>
      <c r="M46" s="264">
        <f t="shared" ref="M46:M57" si="19">K46*L46</f>
        <v>0</v>
      </c>
      <c r="N46" s="279"/>
      <c r="O46" s="280"/>
      <c r="P46" s="264">
        <f t="shared" ref="P46:P57" si="20">N46*O46</f>
        <v>0</v>
      </c>
      <c r="Q46" s="279"/>
      <c r="R46" s="280"/>
      <c r="S46" s="264">
        <f t="shared" ref="S46:S57" si="21">Q46*R46</f>
        <v>0</v>
      </c>
      <c r="T46" s="279"/>
      <c r="U46" s="280"/>
      <c r="V46" s="264">
        <f t="shared" ref="V46:V57" si="22">T46*U46</f>
        <v>0</v>
      </c>
      <c r="W46" s="268">
        <f t="shared" ref="W46:W57" si="23">G46+M46+S46</f>
        <v>3000</v>
      </c>
      <c r="X46" s="269">
        <f t="shared" ref="X46:X57" si="24">J46+P46+V46</f>
        <v>3000</v>
      </c>
      <c r="Y46" s="269">
        <f t="shared" ref="Y46:Y57" si="25">W46-X46</f>
        <v>0</v>
      </c>
      <c r="Z46" s="433">
        <f t="shared" ref="Z46:Z57" si="26">Y46/W46</f>
        <v>0</v>
      </c>
      <c r="AA46" s="493"/>
      <c r="AB46" s="34"/>
      <c r="AC46" s="34"/>
      <c r="AD46" s="34"/>
      <c r="AE46" s="34"/>
      <c r="AF46" s="34"/>
      <c r="AG46" s="34"/>
    </row>
    <row r="47" spans="1:33" ht="27" customHeight="1" x14ac:dyDescent="0.2">
      <c r="A47" s="142" t="s">
        <v>18</v>
      </c>
      <c r="B47" s="143" t="s">
        <v>332</v>
      </c>
      <c r="C47" s="172" t="s">
        <v>354</v>
      </c>
      <c r="D47" s="150" t="s">
        <v>60</v>
      </c>
      <c r="E47" s="303">
        <v>10</v>
      </c>
      <c r="F47" s="411">
        <v>300</v>
      </c>
      <c r="G47" s="264">
        <f t="shared" si="10"/>
        <v>3000</v>
      </c>
      <c r="H47" s="303">
        <v>10</v>
      </c>
      <c r="I47" s="411">
        <v>300</v>
      </c>
      <c r="J47" s="264">
        <f t="shared" si="18"/>
        <v>3000</v>
      </c>
      <c r="K47" s="279"/>
      <c r="L47" s="280"/>
      <c r="M47" s="264">
        <f t="shared" si="19"/>
        <v>0</v>
      </c>
      <c r="N47" s="279"/>
      <c r="O47" s="280"/>
      <c r="P47" s="264">
        <f t="shared" si="20"/>
        <v>0</v>
      </c>
      <c r="Q47" s="279"/>
      <c r="R47" s="280"/>
      <c r="S47" s="264">
        <f t="shared" si="21"/>
        <v>0</v>
      </c>
      <c r="T47" s="279"/>
      <c r="U47" s="280"/>
      <c r="V47" s="264">
        <f t="shared" si="22"/>
        <v>0</v>
      </c>
      <c r="W47" s="268">
        <f t="shared" si="23"/>
        <v>3000</v>
      </c>
      <c r="X47" s="269">
        <f t="shared" si="24"/>
        <v>3000</v>
      </c>
      <c r="Y47" s="269">
        <f t="shared" si="25"/>
        <v>0</v>
      </c>
      <c r="Z47" s="433">
        <f t="shared" si="26"/>
        <v>0</v>
      </c>
      <c r="AA47" s="493"/>
      <c r="AB47" s="34"/>
      <c r="AC47" s="34"/>
      <c r="AD47" s="34"/>
      <c r="AE47" s="34"/>
      <c r="AF47" s="34"/>
      <c r="AG47" s="34"/>
    </row>
    <row r="48" spans="1:33" ht="30" customHeight="1" x14ac:dyDescent="0.2">
      <c r="A48" s="142" t="s">
        <v>18</v>
      </c>
      <c r="B48" s="143" t="s">
        <v>333</v>
      </c>
      <c r="C48" s="144" t="s">
        <v>355</v>
      </c>
      <c r="D48" s="150" t="s">
        <v>60</v>
      </c>
      <c r="E48" s="303">
        <v>10</v>
      </c>
      <c r="F48" s="411">
        <v>300</v>
      </c>
      <c r="G48" s="264">
        <f t="shared" si="10"/>
        <v>3000</v>
      </c>
      <c r="H48" s="303">
        <v>10</v>
      </c>
      <c r="I48" s="411">
        <v>300</v>
      </c>
      <c r="J48" s="264">
        <f t="shared" si="18"/>
        <v>3000</v>
      </c>
      <c r="K48" s="279"/>
      <c r="L48" s="280"/>
      <c r="M48" s="264">
        <f t="shared" si="19"/>
        <v>0</v>
      </c>
      <c r="N48" s="279"/>
      <c r="O48" s="280"/>
      <c r="P48" s="264">
        <f t="shared" si="20"/>
        <v>0</v>
      </c>
      <c r="Q48" s="279"/>
      <c r="R48" s="280"/>
      <c r="S48" s="264">
        <f t="shared" si="21"/>
        <v>0</v>
      </c>
      <c r="T48" s="279"/>
      <c r="U48" s="280"/>
      <c r="V48" s="264">
        <f t="shared" si="22"/>
        <v>0</v>
      </c>
      <c r="W48" s="268">
        <f t="shared" si="23"/>
        <v>3000</v>
      </c>
      <c r="X48" s="269">
        <f t="shared" si="24"/>
        <v>3000</v>
      </c>
      <c r="Y48" s="269">
        <f t="shared" si="25"/>
        <v>0</v>
      </c>
      <c r="Z48" s="433">
        <f t="shared" si="26"/>
        <v>0</v>
      </c>
      <c r="AA48" s="493"/>
      <c r="AB48" s="34"/>
      <c r="AC48" s="34"/>
      <c r="AD48" s="34"/>
      <c r="AE48" s="34"/>
      <c r="AF48" s="34"/>
      <c r="AG48" s="34"/>
    </row>
    <row r="49" spans="1:33" ht="30" customHeight="1" x14ac:dyDescent="0.2">
      <c r="A49" s="142" t="s">
        <v>18</v>
      </c>
      <c r="B49" s="143" t="s">
        <v>334</v>
      </c>
      <c r="C49" s="144" t="s">
        <v>356</v>
      </c>
      <c r="D49" s="150" t="s">
        <v>60</v>
      </c>
      <c r="E49" s="303">
        <v>10</v>
      </c>
      <c r="F49" s="411">
        <v>300</v>
      </c>
      <c r="G49" s="264">
        <f t="shared" si="10"/>
        <v>3000</v>
      </c>
      <c r="H49" s="303">
        <v>10</v>
      </c>
      <c r="I49" s="411">
        <v>300</v>
      </c>
      <c r="J49" s="264">
        <f t="shared" si="18"/>
        <v>3000</v>
      </c>
      <c r="K49" s="279"/>
      <c r="L49" s="280"/>
      <c r="M49" s="264">
        <f t="shared" si="19"/>
        <v>0</v>
      </c>
      <c r="N49" s="279"/>
      <c r="O49" s="280"/>
      <c r="P49" s="264">
        <f t="shared" si="20"/>
        <v>0</v>
      </c>
      <c r="Q49" s="279"/>
      <c r="R49" s="280"/>
      <c r="S49" s="264">
        <f t="shared" si="21"/>
        <v>0</v>
      </c>
      <c r="T49" s="279"/>
      <c r="U49" s="280"/>
      <c r="V49" s="264">
        <f t="shared" si="22"/>
        <v>0</v>
      </c>
      <c r="W49" s="268">
        <f t="shared" si="23"/>
        <v>3000</v>
      </c>
      <c r="X49" s="269">
        <f t="shared" si="24"/>
        <v>3000</v>
      </c>
      <c r="Y49" s="269">
        <f t="shared" si="25"/>
        <v>0</v>
      </c>
      <c r="Z49" s="433">
        <f t="shared" si="26"/>
        <v>0</v>
      </c>
      <c r="AA49" s="493"/>
      <c r="AB49" s="34"/>
      <c r="AC49" s="34"/>
      <c r="AD49" s="34"/>
      <c r="AE49" s="34"/>
      <c r="AF49" s="34"/>
      <c r="AG49" s="34"/>
    </row>
    <row r="50" spans="1:33" ht="30" customHeight="1" x14ac:dyDescent="0.2">
      <c r="A50" s="142" t="s">
        <v>18</v>
      </c>
      <c r="B50" s="143" t="s">
        <v>335</v>
      </c>
      <c r="C50" s="144" t="s">
        <v>357</v>
      </c>
      <c r="D50" s="150" t="s">
        <v>60</v>
      </c>
      <c r="E50" s="303">
        <v>10</v>
      </c>
      <c r="F50" s="411">
        <v>300</v>
      </c>
      <c r="G50" s="264">
        <f t="shared" si="10"/>
        <v>3000</v>
      </c>
      <c r="H50" s="303">
        <v>10</v>
      </c>
      <c r="I50" s="411">
        <v>300</v>
      </c>
      <c r="J50" s="264">
        <f t="shared" si="18"/>
        <v>3000</v>
      </c>
      <c r="K50" s="279"/>
      <c r="L50" s="280"/>
      <c r="M50" s="264">
        <f t="shared" si="19"/>
        <v>0</v>
      </c>
      <c r="N50" s="279"/>
      <c r="O50" s="280"/>
      <c r="P50" s="264">
        <f t="shared" si="20"/>
        <v>0</v>
      </c>
      <c r="Q50" s="279"/>
      <c r="R50" s="280"/>
      <c r="S50" s="264">
        <f t="shared" si="21"/>
        <v>0</v>
      </c>
      <c r="T50" s="279"/>
      <c r="U50" s="280"/>
      <c r="V50" s="264">
        <f t="shared" si="22"/>
        <v>0</v>
      </c>
      <c r="W50" s="268">
        <f t="shared" si="23"/>
        <v>3000</v>
      </c>
      <c r="X50" s="269">
        <f t="shared" si="24"/>
        <v>3000</v>
      </c>
      <c r="Y50" s="269">
        <f t="shared" si="25"/>
        <v>0</v>
      </c>
      <c r="Z50" s="433">
        <f t="shared" si="26"/>
        <v>0</v>
      </c>
      <c r="AA50" s="493"/>
      <c r="AB50" s="34"/>
      <c r="AC50" s="34"/>
      <c r="AD50" s="34"/>
      <c r="AE50" s="34"/>
      <c r="AF50" s="34"/>
      <c r="AG50" s="34"/>
    </row>
    <row r="51" spans="1:33" ht="30" customHeight="1" x14ac:dyDescent="0.2">
      <c r="A51" s="142" t="s">
        <v>18</v>
      </c>
      <c r="B51" s="143" t="s">
        <v>336</v>
      </c>
      <c r="C51" s="144" t="s">
        <v>313</v>
      </c>
      <c r="D51" s="150" t="s">
        <v>60</v>
      </c>
      <c r="E51" s="303">
        <v>10</v>
      </c>
      <c r="F51" s="411">
        <v>300</v>
      </c>
      <c r="G51" s="264">
        <f t="shared" si="10"/>
        <v>3000</v>
      </c>
      <c r="H51" s="303">
        <v>10</v>
      </c>
      <c r="I51" s="411">
        <v>300</v>
      </c>
      <c r="J51" s="264">
        <f t="shared" si="18"/>
        <v>3000</v>
      </c>
      <c r="K51" s="279"/>
      <c r="L51" s="280"/>
      <c r="M51" s="264">
        <f t="shared" si="19"/>
        <v>0</v>
      </c>
      <c r="N51" s="279"/>
      <c r="O51" s="280"/>
      <c r="P51" s="264">
        <f t="shared" si="20"/>
        <v>0</v>
      </c>
      <c r="Q51" s="279"/>
      <c r="R51" s="280"/>
      <c r="S51" s="264">
        <f t="shared" si="21"/>
        <v>0</v>
      </c>
      <c r="T51" s="279"/>
      <c r="U51" s="280"/>
      <c r="V51" s="264">
        <f t="shared" si="22"/>
        <v>0</v>
      </c>
      <c r="W51" s="268">
        <f t="shared" si="23"/>
        <v>3000</v>
      </c>
      <c r="X51" s="269">
        <f t="shared" si="24"/>
        <v>3000</v>
      </c>
      <c r="Y51" s="269">
        <f t="shared" si="25"/>
        <v>0</v>
      </c>
      <c r="Z51" s="433">
        <f t="shared" si="26"/>
        <v>0</v>
      </c>
      <c r="AA51" s="493"/>
      <c r="AB51" s="34"/>
      <c r="AC51" s="34"/>
      <c r="AD51" s="34"/>
      <c r="AE51" s="34"/>
      <c r="AF51" s="34"/>
      <c r="AG51" s="34"/>
    </row>
    <row r="52" spans="1:33" ht="30" customHeight="1" x14ac:dyDescent="0.2">
      <c r="A52" s="142" t="s">
        <v>18</v>
      </c>
      <c r="B52" s="143" t="s">
        <v>337</v>
      </c>
      <c r="C52" s="144" t="s">
        <v>358</v>
      </c>
      <c r="D52" s="150" t="s">
        <v>60</v>
      </c>
      <c r="E52" s="303">
        <v>10</v>
      </c>
      <c r="F52" s="411">
        <v>300</v>
      </c>
      <c r="G52" s="264">
        <f t="shared" si="10"/>
        <v>3000</v>
      </c>
      <c r="H52" s="303">
        <v>10</v>
      </c>
      <c r="I52" s="411">
        <v>300</v>
      </c>
      <c r="J52" s="264">
        <f t="shared" si="18"/>
        <v>3000</v>
      </c>
      <c r="K52" s="279"/>
      <c r="L52" s="280"/>
      <c r="M52" s="264">
        <f t="shared" si="19"/>
        <v>0</v>
      </c>
      <c r="N52" s="279"/>
      <c r="O52" s="280"/>
      <c r="P52" s="264">
        <f t="shared" si="20"/>
        <v>0</v>
      </c>
      <c r="Q52" s="279"/>
      <c r="R52" s="280"/>
      <c r="S52" s="264">
        <f t="shared" si="21"/>
        <v>0</v>
      </c>
      <c r="T52" s="279"/>
      <c r="U52" s="280"/>
      <c r="V52" s="264">
        <f t="shared" si="22"/>
        <v>0</v>
      </c>
      <c r="W52" s="268">
        <f t="shared" si="23"/>
        <v>3000</v>
      </c>
      <c r="X52" s="269">
        <f t="shared" si="24"/>
        <v>3000</v>
      </c>
      <c r="Y52" s="269">
        <f t="shared" si="25"/>
        <v>0</v>
      </c>
      <c r="Z52" s="433">
        <f t="shared" si="26"/>
        <v>0</v>
      </c>
      <c r="AA52" s="493"/>
      <c r="AB52" s="34"/>
      <c r="AC52" s="34"/>
      <c r="AD52" s="34"/>
      <c r="AE52" s="34"/>
      <c r="AF52" s="34"/>
      <c r="AG52" s="34"/>
    </row>
    <row r="53" spans="1:33" ht="30" customHeight="1" x14ac:dyDescent="0.2">
      <c r="A53" s="142" t="s">
        <v>18</v>
      </c>
      <c r="B53" s="143" t="s">
        <v>338</v>
      </c>
      <c r="C53" s="144" t="s">
        <v>314</v>
      </c>
      <c r="D53" s="150" t="s">
        <v>60</v>
      </c>
      <c r="E53" s="303">
        <v>10</v>
      </c>
      <c r="F53" s="411">
        <v>300</v>
      </c>
      <c r="G53" s="264">
        <f t="shared" si="10"/>
        <v>3000</v>
      </c>
      <c r="H53" s="303">
        <v>10</v>
      </c>
      <c r="I53" s="411">
        <v>300</v>
      </c>
      <c r="J53" s="264">
        <f t="shared" si="18"/>
        <v>3000</v>
      </c>
      <c r="K53" s="279"/>
      <c r="L53" s="280"/>
      <c r="M53" s="264">
        <f t="shared" si="19"/>
        <v>0</v>
      </c>
      <c r="N53" s="279"/>
      <c r="O53" s="280"/>
      <c r="P53" s="264">
        <f t="shared" si="20"/>
        <v>0</v>
      </c>
      <c r="Q53" s="279"/>
      <c r="R53" s="280"/>
      <c r="S53" s="264">
        <f t="shared" si="21"/>
        <v>0</v>
      </c>
      <c r="T53" s="279"/>
      <c r="U53" s="280"/>
      <c r="V53" s="264">
        <f t="shared" si="22"/>
        <v>0</v>
      </c>
      <c r="W53" s="268">
        <f t="shared" si="23"/>
        <v>3000</v>
      </c>
      <c r="X53" s="269">
        <f t="shared" si="24"/>
        <v>3000</v>
      </c>
      <c r="Y53" s="269">
        <f t="shared" si="25"/>
        <v>0</v>
      </c>
      <c r="Z53" s="433">
        <f t="shared" si="26"/>
        <v>0</v>
      </c>
      <c r="AA53" s="493"/>
      <c r="AB53" s="34"/>
      <c r="AC53" s="34"/>
      <c r="AD53" s="34"/>
      <c r="AE53" s="34"/>
      <c r="AF53" s="34"/>
      <c r="AG53" s="34"/>
    </row>
    <row r="54" spans="1:33" ht="30" customHeight="1" x14ac:dyDescent="0.2">
      <c r="A54" s="142" t="s">
        <v>18</v>
      </c>
      <c r="B54" s="143" t="s">
        <v>339</v>
      </c>
      <c r="C54" s="144" t="s">
        <v>359</v>
      </c>
      <c r="D54" s="150" t="s">
        <v>60</v>
      </c>
      <c r="E54" s="303">
        <v>10</v>
      </c>
      <c r="F54" s="411">
        <v>300</v>
      </c>
      <c r="G54" s="264">
        <f t="shared" si="10"/>
        <v>3000</v>
      </c>
      <c r="H54" s="303">
        <v>10</v>
      </c>
      <c r="I54" s="411">
        <v>300</v>
      </c>
      <c r="J54" s="264">
        <f t="shared" si="18"/>
        <v>3000</v>
      </c>
      <c r="K54" s="279"/>
      <c r="L54" s="280"/>
      <c r="M54" s="264">
        <f t="shared" si="19"/>
        <v>0</v>
      </c>
      <c r="N54" s="279"/>
      <c r="O54" s="280"/>
      <c r="P54" s="264">
        <f t="shared" si="20"/>
        <v>0</v>
      </c>
      <c r="Q54" s="279"/>
      <c r="R54" s="280"/>
      <c r="S54" s="264">
        <f t="shared" si="21"/>
        <v>0</v>
      </c>
      <c r="T54" s="279"/>
      <c r="U54" s="280"/>
      <c r="V54" s="264">
        <f t="shared" si="22"/>
        <v>0</v>
      </c>
      <c r="W54" s="268">
        <f t="shared" si="23"/>
        <v>3000</v>
      </c>
      <c r="X54" s="269">
        <f t="shared" si="24"/>
        <v>3000</v>
      </c>
      <c r="Y54" s="269">
        <f t="shared" si="25"/>
        <v>0</v>
      </c>
      <c r="Z54" s="433">
        <f t="shared" si="26"/>
        <v>0</v>
      </c>
      <c r="AA54" s="493"/>
      <c r="AB54" s="34"/>
      <c r="AC54" s="34"/>
      <c r="AD54" s="34"/>
      <c r="AE54" s="34"/>
      <c r="AF54" s="34"/>
      <c r="AG54" s="34"/>
    </row>
    <row r="55" spans="1:33" ht="30" customHeight="1" x14ac:dyDescent="0.2">
      <c r="A55" s="142" t="s">
        <v>18</v>
      </c>
      <c r="B55" s="143" t="s">
        <v>340</v>
      </c>
      <c r="C55" s="144" t="s">
        <v>315</v>
      </c>
      <c r="D55" s="150" t="s">
        <v>60</v>
      </c>
      <c r="E55" s="303">
        <v>10</v>
      </c>
      <c r="F55" s="411">
        <v>300</v>
      </c>
      <c r="G55" s="264">
        <f t="shared" si="10"/>
        <v>3000</v>
      </c>
      <c r="H55" s="303">
        <v>10</v>
      </c>
      <c r="I55" s="411">
        <v>300</v>
      </c>
      <c r="J55" s="264">
        <f t="shared" si="18"/>
        <v>3000</v>
      </c>
      <c r="K55" s="279"/>
      <c r="L55" s="280"/>
      <c r="M55" s="264">
        <f t="shared" si="19"/>
        <v>0</v>
      </c>
      <c r="N55" s="279"/>
      <c r="O55" s="280"/>
      <c r="P55" s="264">
        <f t="shared" si="20"/>
        <v>0</v>
      </c>
      <c r="Q55" s="279"/>
      <c r="R55" s="280"/>
      <c r="S55" s="264">
        <f t="shared" si="21"/>
        <v>0</v>
      </c>
      <c r="T55" s="279"/>
      <c r="U55" s="280"/>
      <c r="V55" s="264">
        <f t="shared" si="22"/>
        <v>0</v>
      </c>
      <c r="W55" s="268">
        <f t="shared" si="23"/>
        <v>3000</v>
      </c>
      <c r="X55" s="269">
        <f t="shared" si="24"/>
        <v>3000</v>
      </c>
      <c r="Y55" s="269">
        <f t="shared" si="25"/>
        <v>0</v>
      </c>
      <c r="Z55" s="433">
        <f t="shared" si="26"/>
        <v>0</v>
      </c>
      <c r="AA55" s="493"/>
      <c r="AB55" s="34"/>
      <c r="AC55" s="34"/>
      <c r="AD55" s="34"/>
      <c r="AE55" s="34"/>
      <c r="AF55" s="34"/>
      <c r="AG55" s="34"/>
    </row>
    <row r="56" spans="1:33" ht="30" customHeight="1" x14ac:dyDescent="0.2">
      <c r="A56" s="142" t="s">
        <v>18</v>
      </c>
      <c r="B56" s="143" t="s">
        <v>341</v>
      </c>
      <c r="C56" s="144" t="s">
        <v>360</v>
      </c>
      <c r="D56" s="150" t="s">
        <v>60</v>
      </c>
      <c r="E56" s="303">
        <v>10</v>
      </c>
      <c r="F56" s="411">
        <v>300</v>
      </c>
      <c r="G56" s="264">
        <f t="shared" si="10"/>
        <v>3000</v>
      </c>
      <c r="H56" s="303">
        <v>10</v>
      </c>
      <c r="I56" s="411">
        <v>300</v>
      </c>
      <c r="J56" s="264">
        <f t="shared" si="18"/>
        <v>3000</v>
      </c>
      <c r="K56" s="279"/>
      <c r="L56" s="280"/>
      <c r="M56" s="264">
        <f t="shared" si="19"/>
        <v>0</v>
      </c>
      <c r="N56" s="279"/>
      <c r="O56" s="280"/>
      <c r="P56" s="264">
        <f t="shared" si="20"/>
        <v>0</v>
      </c>
      <c r="Q56" s="279"/>
      <c r="R56" s="280"/>
      <c r="S56" s="264">
        <f t="shared" si="21"/>
        <v>0</v>
      </c>
      <c r="T56" s="279"/>
      <c r="U56" s="280"/>
      <c r="V56" s="264">
        <f t="shared" si="22"/>
        <v>0</v>
      </c>
      <c r="W56" s="268">
        <f t="shared" si="23"/>
        <v>3000</v>
      </c>
      <c r="X56" s="269">
        <f t="shared" si="24"/>
        <v>3000</v>
      </c>
      <c r="Y56" s="269">
        <f t="shared" si="25"/>
        <v>0</v>
      </c>
      <c r="Z56" s="433">
        <f t="shared" si="26"/>
        <v>0</v>
      </c>
      <c r="AA56" s="493"/>
      <c r="AB56" s="34"/>
      <c r="AC56" s="34"/>
      <c r="AD56" s="34"/>
      <c r="AE56" s="34"/>
      <c r="AF56" s="34"/>
      <c r="AG56" s="34"/>
    </row>
    <row r="57" spans="1:33" ht="30" customHeight="1" thickBot="1" x14ac:dyDescent="0.25">
      <c r="A57" s="142" t="s">
        <v>18</v>
      </c>
      <c r="B57" s="143" t="s">
        <v>342</v>
      </c>
      <c r="C57" s="169" t="s">
        <v>361</v>
      </c>
      <c r="D57" s="150" t="s">
        <v>60</v>
      </c>
      <c r="E57" s="262">
        <v>10</v>
      </c>
      <c r="F57" s="401">
        <v>300</v>
      </c>
      <c r="G57" s="264">
        <f t="shared" si="10"/>
        <v>3000</v>
      </c>
      <c r="H57" s="262">
        <v>10</v>
      </c>
      <c r="I57" s="401">
        <v>300</v>
      </c>
      <c r="J57" s="264">
        <f t="shared" si="18"/>
        <v>3000</v>
      </c>
      <c r="K57" s="279"/>
      <c r="L57" s="280"/>
      <c r="M57" s="264">
        <f t="shared" si="19"/>
        <v>0</v>
      </c>
      <c r="N57" s="279"/>
      <c r="O57" s="280"/>
      <c r="P57" s="264">
        <f t="shared" si="20"/>
        <v>0</v>
      </c>
      <c r="Q57" s="279"/>
      <c r="R57" s="280"/>
      <c r="S57" s="264">
        <f t="shared" si="21"/>
        <v>0</v>
      </c>
      <c r="T57" s="279"/>
      <c r="U57" s="280"/>
      <c r="V57" s="264">
        <f t="shared" si="22"/>
        <v>0</v>
      </c>
      <c r="W57" s="268">
        <f t="shared" si="23"/>
        <v>3000</v>
      </c>
      <c r="X57" s="269">
        <f t="shared" si="24"/>
        <v>3000</v>
      </c>
      <c r="Y57" s="269">
        <f t="shared" si="25"/>
        <v>0</v>
      </c>
      <c r="Z57" s="433">
        <f t="shared" si="26"/>
        <v>0</v>
      </c>
      <c r="AA57" s="493"/>
      <c r="AB57" s="34"/>
      <c r="AC57" s="34"/>
      <c r="AD57" s="34"/>
      <c r="AE57" s="34"/>
      <c r="AF57" s="34"/>
      <c r="AG57" s="34"/>
    </row>
    <row r="58" spans="1:33" ht="30" customHeight="1" thickBot="1" x14ac:dyDescent="0.25">
      <c r="A58" s="161" t="s">
        <v>243</v>
      </c>
      <c r="B58" s="162"/>
      <c r="C58" s="163"/>
      <c r="D58" s="164"/>
      <c r="E58" s="289">
        <f>E43+E39+E35</f>
        <v>140</v>
      </c>
      <c r="F58" s="404">
        <v>60</v>
      </c>
      <c r="G58" s="288">
        <f>G43+G39+G35</f>
        <v>42000</v>
      </c>
      <c r="H58" s="289">
        <f>H43+H39+H35</f>
        <v>140</v>
      </c>
      <c r="I58" s="412"/>
      <c r="J58" s="288">
        <f>J43+J39+J35</f>
        <v>42000</v>
      </c>
      <c r="K58" s="384" t="e">
        <f>K43+K39+K35</f>
        <v>#REF!</v>
      </c>
      <c r="L58" s="385"/>
      <c r="M58" s="386" t="e">
        <f>M43+M39+M35</f>
        <v>#REF!</v>
      </c>
      <c r="N58" s="384" t="e">
        <f>N43+N39+N35</f>
        <v>#REF!</v>
      </c>
      <c r="O58" s="385"/>
      <c r="P58" s="386" t="e">
        <f>P43+P39+P35</f>
        <v>#REF!</v>
      </c>
      <c r="Q58" s="384" t="e">
        <f>Q43+Q39+Q35</f>
        <v>#REF!</v>
      </c>
      <c r="R58" s="385"/>
      <c r="S58" s="386" t="e">
        <f>S43+S39+S35</f>
        <v>#REF!</v>
      </c>
      <c r="T58" s="384" t="e">
        <f>T43+T39+T35</f>
        <v>#REF!</v>
      </c>
      <c r="U58" s="385"/>
      <c r="V58" s="386" t="e">
        <f>V43+V39+V35</f>
        <v>#REF!</v>
      </c>
      <c r="W58" s="306">
        <f>W43+W39+W35</f>
        <v>42000</v>
      </c>
      <c r="X58" s="306">
        <f>X43+X39+X35</f>
        <v>42000</v>
      </c>
      <c r="Y58" s="306">
        <f>Y43+Y39+Y35</f>
        <v>0</v>
      </c>
      <c r="Z58" s="438">
        <f>Y58/W58</f>
        <v>0</v>
      </c>
      <c r="AA58" s="70"/>
      <c r="AB58" s="5"/>
      <c r="AC58" s="5"/>
      <c r="AD58" s="5"/>
      <c r="AE58" s="5"/>
      <c r="AF58" s="5"/>
      <c r="AG58" s="5"/>
    </row>
    <row r="59" spans="1:33" ht="30" customHeight="1" thickBot="1" x14ac:dyDescent="0.25">
      <c r="A59" s="165" t="s">
        <v>15</v>
      </c>
      <c r="B59" s="166">
        <v>3</v>
      </c>
      <c r="C59" s="167" t="s">
        <v>68</v>
      </c>
      <c r="D59" s="168"/>
      <c r="E59" s="292"/>
      <c r="F59" s="399"/>
      <c r="G59" s="292"/>
      <c r="H59" s="292"/>
      <c r="I59" s="399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3"/>
      <c r="X59" s="293"/>
      <c r="Y59" s="293"/>
      <c r="Z59" s="431"/>
      <c r="AA59" s="64"/>
      <c r="AB59" s="5"/>
      <c r="AC59" s="5"/>
      <c r="AD59" s="5"/>
      <c r="AE59" s="5"/>
      <c r="AF59" s="5"/>
      <c r="AG59" s="5"/>
    </row>
    <row r="60" spans="1:33" ht="45" customHeight="1" x14ac:dyDescent="0.2">
      <c r="A60" s="138" t="s">
        <v>16</v>
      </c>
      <c r="B60" s="139" t="s">
        <v>69</v>
      </c>
      <c r="C60" s="140" t="s">
        <v>70</v>
      </c>
      <c r="D60" s="141"/>
      <c r="E60" s="260">
        <f>SUM(E61:E63)</f>
        <v>0</v>
      </c>
      <c r="F60" s="409"/>
      <c r="G60" s="296">
        <f>SUM(G61:G63)</f>
        <v>0</v>
      </c>
      <c r="H60" s="260">
        <f>SUM(H62:H63)</f>
        <v>0</v>
      </c>
      <c r="I60" s="409"/>
      <c r="J60" s="296">
        <f>SUM(J62:J63)</f>
        <v>0</v>
      </c>
      <c r="K60" s="260">
        <f>SUM(K62:K63)</f>
        <v>0</v>
      </c>
      <c r="L60" s="295"/>
      <c r="M60" s="296">
        <f>SUM(M62:M63)</f>
        <v>0</v>
      </c>
      <c r="N60" s="260">
        <f>SUM(N62:N63)</f>
        <v>0</v>
      </c>
      <c r="O60" s="295"/>
      <c r="P60" s="296">
        <f>SUM(P62:P63)</f>
        <v>0</v>
      </c>
      <c r="Q60" s="260">
        <f>SUM(Q62:Q63)</f>
        <v>0</v>
      </c>
      <c r="R60" s="295"/>
      <c r="S60" s="296">
        <f>SUM(S62:S63)</f>
        <v>0</v>
      </c>
      <c r="T60" s="260">
        <f>SUM(T62:T63)</f>
        <v>0</v>
      </c>
      <c r="U60" s="295"/>
      <c r="V60" s="296">
        <f>SUM(V62:V63)</f>
        <v>0</v>
      </c>
      <c r="W60" s="296">
        <f>SUM(W61:W63)</f>
        <v>0</v>
      </c>
      <c r="X60" s="296">
        <f>SUM(X61:X63)</f>
        <v>0</v>
      </c>
      <c r="Y60" s="261">
        <f>W60-X60</f>
        <v>0</v>
      </c>
      <c r="Z60" s="432" t="e">
        <f>Y60/W60</f>
        <v>#DIV/0!</v>
      </c>
      <c r="AA60" s="65"/>
      <c r="AB60" s="32"/>
      <c r="AC60" s="32"/>
      <c r="AD60" s="32"/>
      <c r="AE60" s="32"/>
      <c r="AF60" s="32"/>
      <c r="AG60" s="32"/>
    </row>
    <row r="61" spans="1:33" ht="67.900000000000006" customHeight="1" x14ac:dyDescent="0.2">
      <c r="A61" s="142" t="s">
        <v>18</v>
      </c>
      <c r="B61" s="143" t="s">
        <v>347</v>
      </c>
      <c r="C61" s="170" t="s">
        <v>71</v>
      </c>
      <c r="D61" s="150" t="s">
        <v>53</v>
      </c>
      <c r="E61" s="265"/>
      <c r="F61" s="404"/>
      <c r="G61" s="264">
        <f>E61*F61</f>
        <v>0</v>
      </c>
      <c r="H61" s="300"/>
      <c r="I61" s="423"/>
      <c r="J61" s="302"/>
      <c r="K61" s="300"/>
      <c r="L61" s="301"/>
      <c r="M61" s="302"/>
      <c r="N61" s="300"/>
      <c r="O61" s="301"/>
      <c r="P61" s="302"/>
      <c r="Q61" s="300"/>
      <c r="R61" s="301"/>
      <c r="S61" s="302"/>
      <c r="T61" s="300"/>
      <c r="U61" s="301"/>
      <c r="V61" s="302"/>
      <c r="W61" s="268">
        <f>G61+M61+S61</f>
        <v>0</v>
      </c>
      <c r="X61" s="269">
        <f>J61+P61+V61</f>
        <v>0</v>
      </c>
      <c r="Y61" s="269">
        <f>W61-X61</f>
        <v>0</v>
      </c>
      <c r="Z61" s="433" t="e">
        <f>Y61/W61</f>
        <v>#DIV/0!</v>
      </c>
      <c r="AA61" s="121"/>
      <c r="AB61" s="32"/>
      <c r="AC61" s="32"/>
      <c r="AD61" s="32"/>
      <c r="AE61" s="32"/>
      <c r="AF61" s="32"/>
      <c r="AG61" s="32"/>
    </row>
    <row r="62" spans="1:33" ht="30" customHeight="1" x14ac:dyDescent="0.2">
      <c r="A62" s="142" t="s">
        <v>18</v>
      </c>
      <c r="B62" s="143" t="s">
        <v>72</v>
      </c>
      <c r="C62" s="170" t="s">
        <v>73</v>
      </c>
      <c r="D62" s="150" t="s">
        <v>53</v>
      </c>
      <c r="E62" s="265"/>
      <c r="F62" s="404"/>
      <c r="G62" s="264">
        <f>E62*F62</f>
        <v>0</v>
      </c>
      <c r="H62" s="265"/>
      <c r="I62" s="404"/>
      <c r="J62" s="264">
        <f>H62*I62</f>
        <v>0</v>
      </c>
      <c r="K62" s="265"/>
      <c r="L62" s="266"/>
      <c r="M62" s="264">
        <f>K62*L62</f>
        <v>0</v>
      </c>
      <c r="N62" s="265"/>
      <c r="O62" s="266"/>
      <c r="P62" s="264">
        <f>N62*O62</f>
        <v>0</v>
      </c>
      <c r="Q62" s="265"/>
      <c r="R62" s="266"/>
      <c r="S62" s="264">
        <f>Q62*R62</f>
        <v>0</v>
      </c>
      <c r="T62" s="265"/>
      <c r="U62" s="266"/>
      <c r="V62" s="264">
        <f>T62*U62</f>
        <v>0</v>
      </c>
      <c r="W62" s="268">
        <f>G62+M62+S62</f>
        <v>0</v>
      </c>
      <c r="X62" s="269">
        <f>J62+P62+V62</f>
        <v>0</v>
      </c>
      <c r="Y62" s="269">
        <f>W62-X62</f>
        <v>0</v>
      </c>
      <c r="Z62" s="433" t="e">
        <f>Y62/W62</f>
        <v>#DIV/0!</v>
      </c>
      <c r="AA62" s="57"/>
      <c r="AB62" s="34"/>
      <c r="AC62" s="34"/>
      <c r="AD62" s="34"/>
      <c r="AE62" s="34"/>
      <c r="AF62" s="34"/>
      <c r="AG62" s="34"/>
    </row>
    <row r="63" spans="1:33" ht="54.6" customHeight="1" thickBot="1" x14ac:dyDescent="0.25">
      <c r="A63" s="142" t="s">
        <v>18</v>
      </c>
      <c r="B63" s="143" t="s">
        <v>74</v>
      </c>
      <c r="C63" s="173" t="s">
        <v>362</v>
      </c>
      <c r="D63" s="150" t="s">
        <v>53</v>
      </c>
      <c r="E63" s="279"/>
      <c r="F63" s="406"/>
      <c r="G63" s="264">
        <f t="shared" ref="G63" si="27">E63*F63</f>
        <v>0</v>
      </c>
      <c r="H63" s="279"/>
      <c r="I63" s="406"/>
      <c r="J63" s="264">
        <f t="shared" ref="J63" si="28">H63*I63</f>
        <v>0</v>
      </c>
      <c r="K63" s="279"/>
      <c r="L63" s="280"/>
      <c r="M63" s="264">
        <f t="shared" ref="M63" si="29">K63*L63</f>
        <v>0</v>
      </c>
      <c r="N63" s="279"/>
      <c r="O63" s="280"/>
      <c r="P63" s="264">
        <f t="shared" ref="P63" si="30">N63*O63</f>
        <v>0</v>
      </c>
      <c r="Q63" s="279"/>
      <c r="R63" s="280"/>
      <c r="S63" s="281"/>
      <c r="T63" s="279"/>
      <c r="U63" s="280"/>
      <c r="V63" s="281"/>
      <c r="W63" s="268">
        <f t="shared" ref="W63" si="31">G63+M63+S63</f>
        <v>0</v>
      </c>
      <c r="X63" s="269">
        <f t="shared" ref="X63" si="32">J63+P63+V63</f>
        <v>0</v>
      </c>
      <c r="Y63" s="269">
        <f t="shared" ref="Y63" si="33">W63-X63</f>
        <v>0</v>
      </c>
      <c r="Z63" s="433" t="e">
        <f t="shared" ref="Z63" si="34">Y63/W63</f>
        <v>#DIV/0!</v>
      </c>
      <c r="AA63" s="66"/>
      <c r="AB63" s="34"/>
      <c r="AC63" s="34"/>
      <c r="AD63" s="34"/>
      <c r="AE63" s="34"/>
      <c r="AF63" s="34"/>
      <c r="AG63" s="34"/>
    </row>
    <row r="64" spans="1:33" ht="54.6" customHeight="1" x14ac:dyDescent="0.2">
      <c r="A64" s="138" t="s">
        <v>16</v>
      </c>
      <c r="B64" s="139" t="s">
        <v>75</v>
      </c>
      <c r="C64" s="147" t="s">
        <v>76</v>
      </c>
      <c r="D64" s="148"/>
      <c r="E64" s="271"/>
      <c r="F64" s="403"/>
      <c r="G64" s="273"/>
      <c r="H64" s="271"/>
      <c r="I64" s="403"/>
      <c r="J64" s="273"/>
      <c r="K64" s="271">
        <f>SUM(K65:K66)</f>
        <v>0</v>
      </c>
      <c r="L64" s="272"/>
      <c r="M64" s="273">
        <f>SUM(M65:M66)</f>
        <v>0</v>
      </c>
      <c r="N64" s="271">
        <f>SUM(N65:N66)</f>
        <v>0</v>
      </c>
      <c r="O64" s="272"/>
      <c r="P64" s="273">
        <f>SUM(P65:P66)</f>
        <v>0</v>
      </c>
      <c r="Q64" s="271">
        <f>SUM(Q65:Q66)</f>
        <v>0</v>
      </c>
      <c r="R64" s="272"/>
      <c r="S64" s="273">
        <f>SUM(S65:S66)</f>
        <v>0</v>
      </c>
      <c r="T64" s="271">
        <f>SUM(T65:T66)</f>
        <v>0</v>
      </c>
      <c r="U64" s="272"/>
      <c r="V64" s="273">
        <f>SUM(V65:V66)</f>
        <v>0</v>
      </c>
      <c r="W64" s="273">
        <f>SUM(W65:W66)</f>
        <v>0</v>
      </c>
      <c r="X64" s="273">
        <f>SUM(X65:X66)</f>
        <v>0</v>
      </c>
      <c r="Y64" s="273">
        <f>W64-X64</f>
        <v>0</v>
      </c>
      <c r="Z64" s="383" t="e">
        <f>Y64/W64</f>
        <v>#DIV/0!</v>
      </c>
      <c r="AA64" s="67"/>
      <c r="AB64" s="32"/>
      <c r="AC64" s="32"/>
      <c r="AD64" s="32"/>
      <c r="AE64" s="32"/>
      <c r="AF64" s="32"/>
      <c r="AG64" s="32"/>
    </row>
    <row r="65" spans="1:33" ht="30" customHeight="1" x14ac:dyDescent="0.2">
      <c r="A65" s="142" t="s">
        <v>18</v>
      </c>
      <c r="B65" s="143" t="s">
        <v>77</v>
      </c>
      <c r="C65" s="149" t="s">
        <v>78</v>
      </c>
      <c r="D65" s="150" t="s">
        <v>79</v>
      </c>
      <c r="E65" s="474" t="s">
        <v>80</v>
      </c>
      <c r="F65" s="475"/>
      <c r="G65" s="476"/>
      <c r="H65" s="474" t="s">
        <v>80</v>
      </c>
      <c r="I65" s="475"/>
      <c r="J65" s="476"/>
      <c r="K65" s="265"/>
      <c r="L65" s="266"/>
      <c r="M65" s="264">
        <f>K65*L65</f>
        <v>0</v>
      </c>
      <c r="N65" s="265"/>
      <c r="O65" s="266"/>
      <c r="P65" s="264">
        <f>N65*O65</f>
        <v>0</v>
      </c>
      <c r="Q65" s="265"/>
      <c r="R65" s="266"/>
      <c r="S65" s="264">
        <f>Q65*R65</f>
        <v>0</v>
      </c>
      <c r="T65" s="265"/>
      <c r="U65" s="266"/>
      <c r="V65" s="264">
        <f>T65*U65</f>
        <v>0</v>
      </c>
      <c r="W65" s="278">
        <f>G65+M65+S65</f>
        <v>0</v>
      </c>
      <c r="X65" s="269">
        <f>J65+P65+V65</f>
        <v>0</v>
      </c>
      <c r="Y65" s="269">
        <f>W65-X65</f>
        <v>0</v>
      </c>
      <c r="Z65" s="433" t="e">
        <f>Y65/W65</f>
        <v>#DIV/0!</v>
      </c>
      <c r="AA65" s="57"/>
      <c r="AB65" s="34"/>
      <c r="AC65" s="34"/>
      <c r="AD65" s="34"/>
      <c r="AE65" s="34"/>
      <c r="AF65" s="34"/>
      <c r="AG65" s="34"/>
    </row>
    <row r="66" spans="1:33" ht="30" customHeight="1" thickBot="1" x14ac:dyDescent="0.25">
      <c r="A66" s="154" t="s">
        <v>18</v>
      </c>
      <c r="B66" s="152" t="s">
        <v>81</v>
      </c>
      <c r="C66" s="160" t="s">
        <v>82</v>
      </c>
      <c r="D66" s="156" t="s">
        <v>79</v>
      </c>
      <c r="E66" s="477"/>
      <c r="F66" s="478"/>
      <c r="G66" s="479"/>
      <c r="H66" s="477"/>
      <c r="I66" s="478"/>
      <c r="J66" s="479"/>
      <c r="K66" s="275"/>
      <c r="L66" s="276"/>
      <c r="M66" s="277">
        <f>K66*L66</f>
        <v>0</v>
      </c>
      <c r="N66" s="275"/>
      <c r="O66" s="276"/>
      <c r="P66" s="277">
        <f>N66*O66</f>
        <v>0</v>
      </c>
      <c r="Q66" s="275"/>
      <c r="R66" s="276"/>
      <c r="S66" s="277">
        <f>Q66*R66</f>
        <v>0</v>
      </c>
      <c r="T66" s="275"/>
      <c r="U66" s="276"/>
      <c r="V66" s="277">
        <f>T66*U66</f>
        <v>0</v>
      </c>
      <c r="W66" s="278">
        <f>G66+M66+S66</f>
        <v>0</v>
      </c>
      <c r="X66" s="269">
        <f>J66+P66+V66</f>
        <v>0</v>
      </c>
      <c r="Y66" s="286">
        <f>W66-X66</f>
        <v>0</v>
      </c>
      <c r="Z66" s="433" t="e">
        <f>Y66/W66</f>
        <v>#DIV/0!</v>
      </c>
      <c r="AA66" s="68"/>
      <c r="AB66" s="34"/>
      <c r="AC66" s="34"/>
      <c r="AD66" s="34"/>
      <c r="AE66" s="34"/>
      <c r="AF66" s="34"/>
      <c r="AG66" s="34"/>
    </row>
    <row r="67" spans="1:33" ht="30" customHeight="1" thickBot="1" x14ac:dyDescent="0.25">
      <c r="A67" s="161" t="s">
        <v>83</v>
      </c>
      <c r="B67" s="162"/>
      <c r="C67" s="163"/>
      <c r="D67" s="164"/>
      <c r="E67" s="289">
        <f>E60</f>
        <v>0</v>
      </c>
      <c r="F67" s="412"/>
      <c r="G67" s="288">
        <f>G60</f>
        <v>0</v>
      </c>
      <c r="H67" s="289">
        <f>H60</f>
        <v>0</v>
      </c>
      <c r="I67" s="412"/>
      <c r="J67" s="288">
        <f>J60</f>
        <v>0</v>
      </c>
      <c r="K67" s="305">
        <f>K64+K60</f>
        <v>0</v>
      </c>
      <c r="L67" s="304"/>
      <c r="M67" s="288">
        <f>M64+M60</f>
        <v>0</v>
      </c>
      <c r="N67" s="305">
        <f>N64+N60</f>
        <v>0</v>
      </c>
      <c r="O67" s="304"/>
      <c r="P67" s="288">
        <f>P64+P60</f>
        <v>0</v>
      </c>
      <c r="Q67" s="305">
        <f>Q64+Q60</f>
        <v>0</v>
      </c>
      <c r="R67" s="304"/>
      <c r="S67" s="288">
        <f>S64+S60</f>
        <v>0</v>
      </c>
      <c r="T67" s="305">
        <f>T64+T60</f>
        <v>0</v>
      </c>
      <c r="U67" s="304"/>
      <c r="V67" s="288">
        <f>V64+V60</f>
        <v>0</v>
      </c>
      <c r="W67" s="306">
        <f>W64+W60</f>
        <v>0</v>
      </c>
      <c r="X67" s="306">
        <f>X64+X60</f>
        <v>0</v>
      </c>
      <c r="Y67" s="306">
        <f>W67-X67</f>
        <v>0</v>
      </c>
      <c r="Z67" s="438" t="e">
        <f>Y67/W67</f>
        <v>#DIV/0!</v>
      </c>
      <c r="AA67" s="70"/>
      <c r="AB67" s="34"/>
      <c r="AC67" s="34"/>
      <c r="AD67" s="34"/>
      <c r="AE67" s="5"/>
      <c r="AF67" s="5"/>
      <c r="AG67" s="5"/>
    </row>
    <row r="68" spans="1:33" ht="30" customHeight="1" thickBot="1" x14ac:dyDescent="0.25">
      <c r="A68" s="165" t="s">
        <v>15</v>
      </c>
      <c r="B68" s="166">
        <v>4</v>
      </c>
      <c r="C68" s="167" t="s">
        <v>84</v>
      </c>
      <c r="D68" s="168"/>
      <c r="E68" s="292"/>
      <c r="F68" s="399"/>
      <c r="G68" s="292"/>
      <c r="H68" s="292"/>
      <c r="I68" s="399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3"/>
      <c r="X68" s="293"/>
      <c r="Y68" s="307"/>
      <c r="Z68" s="431"/>
      <c r="AA68" s="64"/>
      <c r="AB68" s="5"/>
      <c r="AC68" s="5"/>
      <c r="AD68" s="5"/>
      <c r="AE68" s="5"/>
      <c r="AF68" s="5"/>
      <c r="AG68" s="5"/>
    </row>
    <row r="69" spans="1:33" ht="30" customHeight="1" x14ac:dyDescent="0.2">
      <c r="A69" s="138" t="s">
        <v>16</v>
      </c>
      <c r="B69" s="139" t="s">
        <v>85</v>
      </c>
      <c r="C69" s="140" t="s">
        <v>86</v>
      </c>
      <c r="D69" s="141"/>
      <c r="E69" s="260">
        <f>SUM(E70:E72)</f>
        <v>0</v>
      </c>
      <c r="F69" s="409"/>
      <c r="G69" s="296">
        <f>SUM(G70:G72)</f>
        <v>0</v>
      </c>
      <c r="H69" s="260">
        <f>SUM(H70:H72)</f>
        <v>0</v>
      </c>
      <c r="I69" s="409"/>
      <c r="J69" s="296">
        <f>SUM(J70:J72)</f>
        <v>0</v>
      </c>
      <c r="K69" s="260">
        <f>SUM(K70:K72)</f>
        <v>0</v>
      </c>
      <c r="L69" s="295"/>
      <c r="M69" s="296">
        <f>SUM(M70:M72)</f>
        <v>0</v>
      </c>
      <c r="N69" s="260">
        <f>SUM(N70:N72)</f>
        <v>0</v>
      </c>
      <c r="O69" s="295"/>
      <c r="P69" s="296">
        <f>SUM(P70:P72)</f>
        <v>0</v>
      </c>
      <c r="Q69" s="260">
        <f>SUM(Q70:Q72)</f>
        <v>0</v>
      </c>
      <c r="R69" s="295"/>
      <c r="S69" s="296">
        <f>SUM(S70:S72)</f>
        <v>0</v>
      </c>
      <c r="T69" s="260">
        <f>SUM(T70:T72)</f>
        <v>0</v>
      </c>
      <c r="U69" s="295"/>
      <c r="V69" s="296">
        <f>SUM(V70:V72)</f>
        <v>0</v>
      </c>
      <c r="W69" s="296">
        <f>SUM(W70:W72)</f>
        <v>0</v>
      </c>
      <c r="X69" s="296">
        <f>SUM(X70:X72)</f>
        <v>0</v>
      </c>
      <c r="Y69" s="308">
        <f t="shared" ref="Y69:Y88" si="35">W69-X69</f>
        <v>0</v>
      </c>
      <c r="Z69" s="432" t="e">
        <f>Y69/W69</f>
        <v>#DIV/0!</v>
      </c>
      <c r="AA69" s="65"/>
      <c r="AB69" s="32"/>
      <c r="AC69" s="32"/>
      <c r="AD69" s="32"/>
      <c r="AE69" s="32"/>
      <c r="AF69" s="32"/>
      <c r="AG69" s="32"/>
    </row>
    <row r="70" spans="1:33" ht="30" customHeight="1" x14ac:dyDescent="0.2">
      <c r="A70" s="142" t="s">
        <v>18</v>
      </c>
      <c r="B70" s="143" t="s">
        <v>87</v>
      </c>
      <c r="C70" s="149" t="s">
        <v>88</v>
      </c>
      <c r="D70" s="174" t="s">
        <v>89</v>
      </c>
      <c r="E70" s="309"/>
      <c r="F70" s="413"/>
      <c r="G70" s="311">
        <f>E70*F70</f>
        <v>0</v>
      </c>
      <c r="H70" s="309"/>
      <c r="I70" s="413"/>
      <c r="J70" s="311">
        <f>H70*I70</f>
        <v>0</v>
      </c>
      <c r="K70" s="265"/>
      <c r="L70" s="310"/>
      <c r="M70" s="264">
        <f>K70*L70</f>
        <v>0</v>
      </c>
      <c r="N70" s="265"/>
      <c r="O70" s="310"/>
      <c r="P70" s="264">
        <f>N70*O70</f>
        <v>0</v>
      </c>
      <c r="Q70" s="265"/>
      <c r="R70" s="310"/>
      <c r="S70" s="264">
        <f>Q70*R70</f>
        <v>0</v>
      </c>
      <c r="T70" s="265"/>
      <c r="U70" s="310"/>
      <c r="V70" s="264">
        <f>T70*U70</f>
        <v>0</v>
      </c>
      <c r="W70" s="268">
        <f t="shared" ref="W70:W88" si="36">G70+M70+S70</f>
        <v>0</v>
      </c>
      <c r="X70" s="269">
        <f t="shared" ref="X70:X88" si="37">J70+P70+V70</f>
        <v>0</v>
      </c>
      <c r="Y70" s="269">
        <f t="shared" si="35"/>
        <v>0</v>
      </c>
      <c r="Z70" s="433" t="e">
        <f t="shared" ref="Z70:Z88" si="38">Y70/W70</f>
        <v>#DIV/0!</v>
      </c>
      <c r="AA70" s="57"/>
      <c r="AB70" s="34"/>
      <c r="AC70" s="34"/>
      <c r="AD70" s="34"/>
      <c r="AE70" s="34"/>
      <c r="AF70" s="34"/>
      <c r="AG70" s="34"/>
    </row>
    <row r="71" spans="1:33" ht="30" customHeight="1" x14ac:dyDescent="0.2">
      <c r="A71" s="142" t="s">
        <v>18</v>
      </c>
      <c r="B71" s="143" t="s">
        <v>90</v>
      </c>
      <c r="C71" s="149" t="s">
        <v>88</v>
      </c>
      <c r="D71" s="174" t="s">
        <v>89</v>
      </c>
      <c r="E71" s="309"/>
      <c r="F71" s="413"/>
      <c r="G71" s="311">
        <f>E71*F71</f>
        <v>0</v>
      </c>
      <c r="H71" s="309"/>
      <c r="I71" s="413"/>
      <c r="J71" s="311">
        <f>H71*I71</f>
        <v>0</v>
      </c>
      <c r="K71" s="265"/>
      <c r="L71" s="310"/>
      <c r="M71" s="264">
        <f>K71*L71</f>
        <v>0</v>
      </c>
      <c r="N71" s="265"/>
      <c r="O71" s="310"/>
      <c r="P71" s="264">
        <f>N71*O71</f>
        <v>0</v>
      </c>
      <c r="Q71" s="265"/>
      <c r="R71" s="310"/>
      <c r="S71" s="264">
        <f>Q71*R71</f>
        <v>0</v>
      </c>
      <c r="T71" s="265"/>
      <c r="U71" s="310"/>
      <c r="V71" s="264">
        <f>T71*U71</f>
        <v>0</v>
      </c>
      <c r="W71" s="268">
        <f t="shared" si="36"/>
        <v>0</v>
      </c>
      <c r="X71" s="269">
        <f t="shared" si="37"/>
        <v>0</v>
      </c>
      <c r="Y71" s="269">
        <f t="shared" si="35"/>
        <v>0</v>
      </c>
      <c r="Z71" s="433" t="e">
        <f t="shared" si="38"/>
        <v>#DIV/0!</v>
      </c>
      <c r="AA71" s="57"/>
      <c r="AB71" s="34"/>
      <c r="AC71" s="34"/>
      <c r="AD71" s="34"/>
      <c r="AE71" s="34"/>
      <c r="AF71" s="34"/>
      <c r="AG71" s="34"/>
    </row>
    <row r="72" spans="1:33" ht="30" customHeight="1" thickBot="1" x14ac:dyDescent="0.25">
      <c r="A72" s="151" t="s">
        <v>18</v>
      </c>
      <c r="B72" s="152" t="s">
        <v>91</v>
      </c>
      <c r="C72" s="160" t="s">
        <v>88</v>
      </c>
      <c r="D72" s="174" t="s">
        <v>89</v>
      </c>
      <c r="E72" s="312"/>
      <c r="F72" s="414"/>
      <c r="G72" s="314">
        <f>E72*F72</f>
        <v>0</v>
      </c>
      <c r="H72" s="312"/>
      <c r="I72" s="414"/>
      <c r="J72" s="314">
        <f>H72*I72</f>
        <v>0</v>
      </c>
      <c r="K72" s="279"/>
      <c r="L72" s="313"/>
      <c r="M72" s="281">
        <f>K72*L72</f>
        <v>0</v>
      </c>
      <c r="N72" s="279"/>
      <c r="O72" s="313"/>
      <c r="P72" s="281">
        <f>N72*O72</f>
        <v>0</v>
      </c>
      <c r="Q72" s="279"/>
      <c r="R72" s="313"/>
      <c r="S72" s="281">
        <f>Q72*R72</f>
        <v>0</v>
      </c>
      <c r="T72" s="279"/>
      <c r="U72" s="313"/>
      <c r="V72" s="281">
        <f>T72*U72</f>
        <v>0</v>
      </c>
      <c r="W72" s="278">
        <f t="shared" si="36"/>
        <v>0</v>
      </c>
      <c r="X72" s="269">
        <f t="shared" si="37"/>
        <v>0</v>
      </c>
      <c r="Y72" s="269">
        <f t="shared" si="35"/>
        <v>0</v>
      </c>
      <c r="Z72" s="433" t="e">
        <f t="shared" si="38"/>
        <v>#DIV/0!</v>
      </c>
      <c r="AA72" s="66"/>
      <c r="AB72" s="34"/>
      <c r="AC72" s="34"/>
      <c r="AD72" s="34"/>
      <c r="AE72" s="34"/>
      <c r="AF72" s="34"/>
      <c r="AG72" s="34"/>
    </row>
    <row r="73" spans="1:33" ht="30" customHeight="1" x14ac:dyDescent="0.2">
      <c r="A73" s="138" t="s">
        <v>16</v>
      </c>
      <c r="B73" s="139" t="s">
        <v>92</v>
      </c>
      <c r="C73" s="147" t="s">
        <v>93</v>
      </c>
      <c r="D73" s="148"/>
      <c r="E73" s="271">
        <f>SUM(E74:E76)</f>
        <v>0</v>
      </c>
      <c r="F73" s="403"/>
      <c r="G73" s="273">
        <f>SUM(G74:G76)</f>
        <v>0</v>
      </c>
      <c r="H73" s="271">
        <f>SUM(H74:H76)</f>
        <v>0</v>
      </c>
      <c r="I73" s="403"/>
      <c r="J73" s="273">
        <f>SUM(J74:J76)</f>
        <v>0</v>
      </c>
      <c r="K73" s="271">
        <f>SUM(K74:K76)</f>
        <v>0</v>
      </c>
      <c r="L73" s="272"/>
      <c r="M73" s="273">
        <f>SUM(M74:M76)</f>
        <v>0</v>
      </c>
      <c r="N73" s="271">
        <f>SUM(N74:N76)</f>
        <v>0</v>
      </c>
      <c r="O73" s="272"/>
      <c r="P73" s="273">
        <f>SUM(P74:P76)</f>
        <v>0</v>
      </c>
      <c r="Q73" s="271">
        <f>SUM(Q74:Q76)</f>
        <v>0</v>
      </c>
      <c r="R73" s="272"/>
      <c r="S73" s="273">
        <f>SUM(S74:S76)</f>
        <v>0</v>
      </c>
      <c r="T73" s="271">
        <f>SUM(T74:T76)</f>
        <v>0</v>
      </c>
      <c r="U73" s="272"/>
      <c r="V73" s="273">
        <f>SUM(V74:V76)</f>
        <v>0</v>
      </c>
      <c r="W73" s="273">
        <f>SUM(W74:W76)</f>
        <v>0</v>
      </c>
      <c r="X73" s="273">
        <f>SUM(X74:X76)</f>
        <v>0</v>
      </c>
      <c r="Y73" s="273">
        <f t="shared" si="35"/>
        <v>0</v>
      </c>
      <c r="Z73" s="383" t="e">
        <f>Y73/W73</f>
        <v>#DIV/0!</v>
      </c>
      <c r="AA73" s="67"/>
      <c r="AB73" s="32"/>
      <c r="AC73" s="32"/>
      <c r="AD73" s="32"/>
      <c r="AE73" s="32"/>
      <c r="AF73" s="32"/>
      <c r="AG73" s="32"/>
    </row>
    <row r="74" spans="1:33" ht="30" customHeight="1" x14ac:dyDescent="0.2">
      <c r="A74" s="142" t="s">
        <v>18</v>
      </c>
      <c r="B74" s="143" t="s">
        <v>94</v>
      </c>
      <c r="C74" s="175" t="s">
        <v>363</v>
      </c>
      <c r="D74" s="150" t="s">
        <v>316</v>
      </c>
      <c r="E74" s="265"/>
      <c r="F74" s="404"/>
      <c r="G74" s="264">
        <f>E74*F74</f>
        <v>0</v>
      </c>
      <c r="H74" s="265"/>
      <c r="I74" s="404"/>
      <c r="J74" s="264">
        <f>H74*I74</f>
        <v>0</v>
      </c>
      <c r="K74" s="265"/>
      <c r="L74" s="266"/>
      <c r="M74" s="264">
        <f>K74*L74</f>
        <v>0</v>
      </c>
      <c r="N74" s="265"/>
      <c r="O74" s="266"/>
      <c r="P74" s="264">
        <f>N74*O74</f>
        <v>0</v>
      </c>
      <c r="Q74" s="265"/>
      <c r="R74" s="266"/>
      <c r="S74" s="264">
        <f>Q74*R74</f>
        <v>0</v>
      </c>
      <c r="T74" s="265"/>
      <c r="U74" s="266"/>
      <c r="V74" s="264">
        <f>T74*U74</f>
        <v>0</v>
      </c>
      <c r="W74" s="268">
        <f t="shared" si="36"/>
        <v>0</v>
      </c>
      <c r="X74" s="269">
        <f t="shared" si="37"/>
        <v>0</v>
      </c>
      <c r="Y74" s="269">
        <f t="shared" si="35"/>
        <v>0</v>
      </c>
      <c r="Z74" s="433" t="e">
        <f t="shared" si="38"/>
        <v>#DIV/0!</v>
      </c>
      <c r="AA74" s="57"/>
      <c r="AB74" s="34"/>
      <c r="AC74" s="34"/>
      <c r="AD74" s="34"/>
      <c r="AE74" s="34"/>
      <c r="AF74" s="34"/>
      <c r="AG74" s="34"/>
    </row>
    <row r="75" spans="1:33" ht="30" customHeight="1" x14ac:dyDescent="0.2">
      <c r="A75" s="142" t="s">
        <v>18</v>
      </c>
      <c r="B75" s="143" t="s">
        <v>95</v>
      </c>
      <c r="C75" s="176" t="s">
        <v>71</v>
      </c>
      <c r="D75" s="150" t="s">
        <v>259</v>
      </c>
      <c r="E75" s="265"/>
      <c r="F75" s="404"/>
      <c r="G75" s="264">
        <f>E75*F75</f>
        <v>0</v>
      </c>
      <c r="H75" s="265"/>
      <c r="I75" s="404"/>
      <c r="J75" s="264">
        <f>H75*I75</f>
        <v>0</v>
      </c>
      <c r="K75" s="265"/>
      <c r="L75" s="266"/>
      <c r="M75" s="264">
        <f>K75*L75</f>
        <v>0</v>
      </c>
      <c r="N75" s="265"/>
      <c r="O75" s="266"/>
      <c r="P75" s="264">
        <f>N75*O75</f>
        <v>0</v>
      </c>
      <c r="Q75" s="265"/>
      <c r="R75" s="266"/>
      <c r="S75" s="264">
        <f>Q75*R75</f>
        <v>0</v>
      </c>
      <c r="T75" s="265"/>
      <c r="U75" s="266"/>
      <c r="V75" s="264">
        <f>T75*U75</f>
        <v>0</v>
      </c>
      <c r="W75" s="268">
        <f t="shared" si="36"/>
        <v>0</v>
      </c>
      <c r="X75" s="269">
        <f t="shared" si="37"/>
        <v>0</v>
      </c>
      <c r="Y75" s="269">
        <f t="shared" si="35"/>
        <v>0</v>
      </c>
      <c r="Z75" s="433" t="e">
        <f t="shared" si="38"/>
        <v>#DIV/0!</v>
      </c>
      <c r="AA75" s="57"/>
      <c r="AB75" s="34"/>
      <c r="AC75" s="34"/>
      <c r="AD75" s="34"/>
      <c r="AE75" s="34"/>
      <c r="AF75" s="34"/>
      <c r="AG75" s="34"/>
    </row>
    <row r="76" spans="1:33" ht="30" customHeight="1" thickBot="1" x14ac:dyDescent="0.25">
      <c r="A76" s="154" t="s">
        <v>18</v>
      </c>
      <c r="B76" s="155" t="s">
        <v>96</v>
      </c>
      <c r="C76" s="177" t="s">
        <v>73</v>
      </c>
      <c r="D76" s="150" t="s">
        <v>259</v>
      </c>
      <c r="E76" s="279"/>
      <c r="F76" s="406"/>
      <c r="G76" s="281">
        <f>E76*F76</f>
        <v>0</v>
      </c>
      <c r="H76" s="279"/>
      <c r="I76" s="406"/>
      <c r="J76" s="281">
        <f>H76*I76</f>
        <v>0</v>
      </c>
      <c r="K76" s="279"/>
      <c r="L76" s="280"/>
      <c r="M76" s="281">
        <f>K76*L76</f>
        <v>0</v>
      </c>
      <c r="N76" s="279"/>
      <c r="O76" s="280"/>
      <c r="P76" s="281">
        <f>N76*O76</f>
        <v>0</v>
      </c>
      <c r="Q76" s="279"/>
      <c r="R76" s="280"/>
      <c r="S76" s="281">
        <f>Q76*R76</f>
        <v>0</v>
      </c>
      <c r="T76" s="279"/>
      <c r="U76" s="280"/>
      <c r="V76" s="281">
        <f>T76*U76</f>
        <v>0</v>
      </c>
      <c r="W76" s="278">
        <f t="shared" si="36"/>
        <v>0</v>
      </c>
      <c r="X76" s="269">
        <f t="shared" si="37"/>
        <v>0</v>
      </c>
      <c r="Y76" s="269">
        <f t="shared" si="35"/>
        <v>0</v>
      </c>
      <c r="Z76" s="433" t="e">
        <f t="shared" si="38"/>
        <v>#DIV/0!</v>
      </c>
      <c r="AA76" s="66"/>
      <c r="AB76" s="34"/>
      <c r="AC76" s="34"/>
      <c r="AD76" s="34"/>
      <c r="AE76" s="34"/>
      <c r="AF76" s="34"/>
      <c r="AG76" s="34"/>
    </row>
    <row r="77" spans="1:33" ht="30" customHeight="1" x14ac:dyDescent="0.2">
      <c r="A77" s="138" t="s">
        <v>16</v>
      </c>
      <c r="B77" s="139" t="s">
        <v>97</v>
      </c>
      <c r="C77" s="147" t="s">
        <v>98</v>
      </c>
      <c r="D77" s="148"/>
      <c r="E77" s="271">
        <f>SUM(E78:E80)</f>
        <v>0</v>
      </c>
      <c r="F77" s="403"/>
      <c r="G77" s="273">
        <f>SUM(G78:G80)</f>
        <v>0</v>
      </c>
      <c r="H77" s="271">
        <f>SUM(H78:H80)</f>
        <v>0</v>
      </c>
      <c r="I77" s="403"/>
      <c r="J77" s="273">
        <f>SUM(J78:J80)</f>
        <v>0</v>
      </c>
      <c r="K77" s="271">
        <f>SUM(K78:K80)</f>
        <v>0</v>
      </c>
      <c r="L77" s="272"/>
      <c r="M77" s="273">
        <f>SUM(M78:M80)</f>
        <v>0</v>
      </c>
      <c r="N77" s="271">
        <f>SUM(N78:N80)</f>
        <v>0</v>
      </c>
      <c r="O77" s="272"/>
      <c r="P77" s="273">
        <f>SUM(P78:P80)</f>
        <v>0</v>
      </c>
      <c r="Q77" s="271">
        <f>SUM(Q78:Q80)</f>
        <v>0</v>
      </c>
      <c r="R77" s="272"/>
      <c r="S77" s="273">
        <f>SUM(S78:S80)</f>
        <v>0</v>
      </c>
      <c r="T77" s="271">
        <f>SUM(T78:T80)</f>
        <v>0</v>
      </c>
      <c r="U77" s="272"/>
      <c r="V77" s="273">
        <f>SUM(V78:V80)</f>
        <v>0</v>
      </c>
      <c r="W77" s="273">
        <f>SUM(W78:W80)</f>
        <v>0</v>
      </c>
      <c r="X77" s="273">
        <f>SUM(X78:X80)</f>
        <v>0</v>
      </c>
      <c r="Y77" s="273">
        <f t="shared" si="35"/>
        <v>0</v>
      </c>
      <c r="Z77" s="383" t="e">
        <f>Y77/W77</f>
        <v>#DIV/0!</v>
      </c>
      <c r="AA77" s="67"/>
      <c r="AB77" s="32"/>
      <c r="AC77" s="32"/>
      <c r="AD77" s="32"/>
      <c r="AE77" s="32"/>
      <c r="AF77" s="32"/>
      <c r="AG77" s="32"/>
    </row>
    <row r="78" spans="1:33" ht="30" customHeight="1" x14ac:dyDescent="0.2">
      <c r="A78" s="142" t="s">
        <v>18</v>
      </c>
      <c r="B78" s="143" t="s">
        <v>99</v>
      </c>
      <c r="C78" s="176" t="s">
        <v>100</v>
      </c>
      <c r="D78" s="150" t="s">
        <v>101</v>
      </c>
      <c r="E78" s="265"/>
      <c r="F78" s="404"/>
      <c r="G78" s="264">
        <f>E78*F78</f>
        <v>0</v>
      </c>
      <c r="H78" s="265"/>
      <c r="I78" s="404"/>
      <c r="J78" s="264">
        <f>H78*I78</f>
        <v>0</v>
      </c>
      <c r="K78" s="265"/>
      <c r="L78" s="266"/>
      <c r="M78" s="264">
        <f>K78*L78</f>
        <v>0</v>
      </c>
      <c r="N78" s="265"/>
      <c r="O78" s="266"/>
      <c r="P78" s="264">
        <f>N78*O78</f>
        <v>0</v>
      </c>
      <c r="Q78" s="265"/>
      <c r="R78" s="266"/>
      <c r="S78" s="264">
        <f>Q78*R78</f>
        <v>0</v>
      </c>
      <c r="T78" s="265"/>
      <c r="U78" s="266"/>
      <c r="V78" s="264">
        <f>T78*U78</f>
        <v>0</v>
      </c>
      <c r="W78" s="268">
        <f t="shared" si="36"/>
        <v>0</v>
      </c>
      <c r="X78" s="269">
        <f t="shared" si="37"/>
        <v>0</v>
      </c>
      <c r="Y78" s="269">
        <f t="shared" si="35"/>
        <v>0</v>
      </c>
      <c r="Z78" s="433" t="e">
        <f t="shared" si="38"/>
        <v>#DIV/0!</v>
      </c>
      <c r="AA78" s="57"/>
      <c r="AB78" s="34"/>
      <c r="AC78" s="34"/>
      <c r="AD78" s="34"/>
      <c r="AE78" s="34"/>
      <c r="AF78" s="34"/>
      <c r="AG78" s="34"/>
    </row>
    <row r="79" spans="1:33" ht="30" customHeight="1" x14ac:dyDescent="0.2">
      <c r="A79" s="142" t="s">
        <v>18</v>
      </c>
      <c r="B79" s="143" t="s">
        <v>102</v>
      </c>
      <c r="C79" s="176" t="s">
        <v>103</v>
      </c>
      <c r="D79" s="150" t="s">
        <v>101</v>
      </c>
      <c r="E79" s="265"/>
      <c r="F79" s="404"/>
      <c r="G79" s="264">
        <f>E79*F79</f>
        <v>0</v>
      </c>
      <c r="H79" s="265"/>
      <c r="I79" s="404"/>
      <c r="J79" s="264">
        <f>H79*I79</f>
        <v>0</v>
      </c>
      <c r="K79" s="265"/>
      <c r="L79" s="266"/>
      <c r="M79" s="264">
        <f>K79*L79</f>
        <v>0</v>
      </c>
      <c r="N79" s="265"/>
      <c r="O79" s="266"/>
      <c r="P79" s="264">
        <f>N79*O79</f>
        <v>0</v>
      </c>
      <c r="Q79" s="265"/>
      <c r="R79" s="266"/>
      <c r="S79" s="264">
        <f>Q79*R79</f>
        <v>0</v>
      </c>
      <c r="T79" s="265"/>
      <c r="U79" s="266"/>
      <c r="V79" s="264">
        <f>T79*U79</f>
        <v>0</v>
      </c>
      <c r="W79" s="268">
        <f t="shared" si="36"/>
        <v>0</v>
      </c>
      <c r="X79" s="269">
        <f t="shared" si="37"/>
        <v>0</v>
      </c>
      <c r="Y79" s="269">
        <f t="shared" si="35"/>
        <v>0</v>
      </c>
      <c r="Z79" s="433" t="e">
        <f t="shared" si="38"/>
        <v>#DIV/0!</v>
      </c>
      <c r="AA79" s="57"/>
      <c r="AB79" s="34"/>
      <c r="AC79" s="34"/>
      <c r="AD79" s="34"/>
      <c r="AE79" s="34"/>
      <c r="AF79" s="34"/>
      <c r="AG79" s="34"/>
    </row>
    <row r="80" spans="1:33" ht="30" customHeight="1" thickBot="1" x14ac:dyDescent="0.25">
      <c r="A80" s="154" t="s">
        <v>18</v>
      </c>
      <c r="B80" s="155" t="s">
        <v>104</v>
      </c>
      <c r="C80" s="177" t="s">
        <v>105</v>
      </c>
      <c r="D80" s="156" t="s">
        <v>101</v>
      </c>
      <c r="E80" s="279"/>
      <c r="F80" s="406"/>
      <c r="G80" s="281">
        <f>E80*F80</f>
        <v>0</v>
      </c>
      <c r="H80" s="279"/>
      <c r="I80" s="406"/>
      <c r="J80" s="281">
        <f>H80*I80</f>
        <v>0</v>
      </c>
      <c r="K80" s="279"/>
      <c r="L80" s="280"/>
      <c r="M80" s="281">
        <f>K80*L80</f>
        <v>0</v>
      </c>
      <c r="N80" s="279"/>
      <c r="O80" s="280"/>
      <c r="P80" s="281">
        <f>N80*O80</f>
        <v>0</v>
      </c>
      <c r="Q80" s="279"/>
      <c r="R80" s="280"/>
      <c r="S80" s="281">
        <f>Q80*R80</f>
        <v>0</v>
      </c>
      <c r="T80" s="279"/>
      <c r="U80" s="280"/>
      <c r="V80" s="281">
        <f>T80*U80</f>
        <v>0</v>
      </c>
      <c r="W80" s="278">
        <f t="shared" si="36"/>
        <v>0</v>
      </c>
      <c r="X80" s="269">
        <f t="shared" si="37"/>
        <v>0</v>
      </c>
      <c r="Y80" s="269">
        <f t="shared" si="35"/>
        <v>0</v>
      </c>
      <c r="Z80" s="433" t="e">
        <f t="shared" si="38"/>
        <v>#DIV/0!</v>
      </c>
      <c r="AA80" s="66"/>
      <c r="AB80" s="34"/>
      <c r="AC80" s="34"/>
      <c r="AD80" s="34"/>
      <c r="AE80" s="34"/>
      <c r="AF80" s="34"/>
      <c r="AG80" s="34"/>
    </row>
    <row r="81" spans="1:33" ht="30" customHeight="1" x14ac:dyDescent="0.2">
      <c r="A81" s="138" t="s">
        <v>16</v>
      </c>
      <c r="B81" s="139" t="s">
        <v>106</v>
      </c>
      <c r="C81" s="147" t="s">
        <v>107</v>
      </c>
      <c r="D81" s="148"/>
      <c r="E81" s="271">
        <f>SUM(E82:E84)</f>
        <v>0</v>
      </c>
      <c r="F81" s="403"/>
      <c r="G81" s="273">
        <f>SUM(G82:G84)</f>
        <v>0</v>
      </c>
      <c r="H81" s="271">
        <f>SUM(H82:H84)</f>
        <v>0</v>
      </c>
      <c r="I81" s="403"/>
      <c r="J81" s="273">
        <f>SUM(J82:J84)</f>
        <v>0</v>
      </c>
      <c r="K81" s="271">
        <f>SUM(K82:K84)</f>
        <v>0</v>
      </c>
      <c r="L81" s="272"/>
      <c r="M81" s="273">
        <f>SUM(M82:M84)</f>
        <v>0</v>
      </c>
      <c r="N81" s="271">
        <f>SUM(N82:N84)</f>
        <v>0</v>
      </c>
      <c r="O81" s="272"/>
      <c r="P81" s="273">
        <f>SUM(P82:P84)</f>
        <v>0</v>
      </c>
      <c r="Q81" s="271">
        <f>SUM(Q82:Q84)</f>
        <v>0</v>
      </c>
      <c r="R81" s="272"/>
      <c r="S81" s="273">
        <f>SUM(S82:S84)</f>
        <v>0</v>
      </c>
      <c r="T81" s="271">
        <f>SUM(T82:T84)</f>
        <v>0</v>
      </c>
      <c r="U81" s="272"/>
      <c r="V81" s="273">
        <f>SUM(V82:V84)</f>
        <v>0</v>
      </c>
      <c r="W81" s="273">
        <f>SUM(W82:W84)</f>
        <v>0</v>
      </c>
      <c r="X81" s="273">
        <f>SUM(X82:X84)</f>
        <v>0</v>
      </c>
      <c r="Y81" s="273">
        <f t="shared" si="35"/>
        <v>0</v>
      </c>
      <c r="Z81" s="383" t="e">
        <f>Y81/W81</f>
        <v>#DIV/0!</v>
      </c>
      <c r="AA81" s="67"/>
      <c r="AB81" s="32"/>
      <c r="AC81" s="32"/>
      <c r="AD81" s="32"/>
      <c r="AE81" s="32"/>
      <c r="AF81" s="32"/>
      <c r="AG81" s="32"/>
    </row>
    <row r="82" spans="1:33" ht="30" customHeight="1" x14ac:dyDescent="0.2">
      <c r="A82" s="142" t="s">
        <v>18</v>
      </c>
      <c r="B82" s="143" t="s">
        <v>108</v>
      </c>
      <c r="C82" s="149" t="s">
        <v>109</v>
      </c>
      <c r="D82" s="150" t="s">
        <v>53</v>
      </c>
      <c r="E82" s="265"/>
      <c r="F82" s="404"/>
      <c r="G82" s="264">
        <f>E82*F82</f>
        <v>0</v>
      </c>
      <c r="H82" s="265"/>
      <c r="I82" s="404"/>
      <c r="J82" s="264">
        <f>H82*I82</f>
        <v>0</v>
      </c>
      <c r="K82" s="265"/>
      <c r="L82" s="266"/>
      <c r="M82" s="264">
        <f>K82*L82</f>
        <v>0</v>
      </c>
      <c r="N82" s="265"/>
      <c r="O82" s="266"/>
      <c r="P82" s="264">
        <f>N82*O82</f>
        <v>0</v>
      </c>
      <c r="Q82" s="265"/>
      <c r="R82" s="266"/>
      <c r="S82" s="264">
        <f>Q82*R82</f>
        <v>0</v>
      </c>
      <c r="T82" s="265"/>
      <c r="U82" s="266"/>
      <c r="V82" s="264">
        <f>T82*U82</f>
        <v>0</v>
      </c>
      <c r="W82" s="268">
        <f t="shared" si="36"/>
        <v>0</v>
      </c>
      <c r="X82" s="269">
        <f t="shared" si="37"/>
        <v>0</v>
      </c>
      <c r="Y82" s="269">
        <f t="shared" si="35"/>
        <v>0</v>
      </c>
      <c r="Z82" s="433" t="e">
        <f t="shared" si="38"/>
        <v>#DIV/0!</v>
      </c>
      <c r="AA82" s="57"/>
      <c r="AB82" s="34"/>
      <c r="AC82" s="34"/>
      <c r="AD82" s="34"/>
      <c r="AE82" s="34"/>
      <c r="AF82" s="34"/>
      <c r="AG82" s="34"/>
    </row>
    <row r="83" spans="1:33" ht="30" customHeight="1" x14ac:dyDescent="0.2">
      <c r="A83" s="142" t="s">
        <v>18</v>
      </c>
      <c r="B83" s="143" t="s">
        <v>110</v>
      </c>
      <c r="C83" s="149" t="s">
        <v>109</v>
      </c>
      <c r="D83" s="150" t="s">
        <v>53</v>
      </c>
      <c r="E83" s="265"/>
      <c r="F83" s="404"/>
      <c r="G83" s="264">
        <f>E83*F83</f>
        <v>0</v>
      </c>
      <c r="H83" s="265"/>
      <c r="I83" s="404"/>
      <c r="J83" s="264">
        <f>H83*I83</f>
        <v>0</v>
      </c>
      <c r="K83" s="265"/>
      <c r="L83" s="266"/>
      <c r="M83" s="264">
        <f>K83*L83</f>
        <v>0</v>
      </c>
      <c r="N83" s="265"/>
      <c r="O83" s="266"/>
      <c r="P83" s="264">
        <f>N83*O83</f>
        <v>0</v>
      </c>
      <c r="Q83" s="265"/>
      <c r="R83" s="266"/>
      <c r="S83" s="264">
        <f>Q83*R83</f>
        <v>0</v>
      </c>
      <c r="T83" s="265"/>
      <c r="U83" s="266"/>
      <c r="V83" s="264">
        <f>T83*U83</f>
        <v>0</v>
      </c>
      <c r="W83" s="268">
        <f t="shared" si="36"/>
        <v>0</v>
      </c>
      <c r="X83" s="269">
        <f t="shared" si="37"/>
        <v>0</v>
      </c>
      <c r="Y83" s="269">
        <f t="shared" si="35"/>
        <v>0</v>
      </c>
      <c r="Z83" s="433" t="e">
        <f t="shared" si="38"/>
        <v>#DIV/0!</v>
      </c>
      <c r="AA83" s="57"/>
      <c r="AB83" s="34"/>
      <c r="AC83" s="34"/>
      <c r="AD83" s="34"/>
      <c r="AE83" s="34"/>
      <c r="AF83" s="34"/>
      <c r="AG83" s="34"/>
    </row>
    <row r="84" spans="1:33" ht="30" customHeight="1" thickBot="1" x14ac:dyDescent="0.25">
      <c r="A84" s="154" t="s">
        <v>18</v>
      </c>
      <c r="B84" s="152" t="s">
        <v>111</v>
      </c>
      <c r="C84" s="160" t="s">
        <v>109</v>
      </c>
      <c r="D84" s="156" t="s">
        <v>53</v>
      </c>
      <c r="E84" s="279"/>
      <c r="F84" s="406"/>
      <c r="G84" s="281">
        <f>E84*F84</f>
        <v>0</v>
      </c>
      <c r="H84" s="279"/>
      <c r="I84" s="406"/>
      <c r="J84" s="281">
        <f>H84*I84</f>
        <v>0</v>
      </c>
      <c r="K84" s="279"/>
      <c r="L84" s="280"/>
      <c r="M84" s="281">
        <f>K84*L84</f>
        <v>0</v>
      </c>
      <c r="N84" s="279"/>
      <c r="O84" s="280"/>
      <c r="P84" s="281">
        <f>N84*O84</f>
        <v>0</v>
      </c>
      <c r="Q84" s="279"/>
      <c r="R84" s="280"/>
      <c r="S84" s="281">
        <f>Q84*R84</f>
        <v>0</v>
      </c>
      <c r="T84" s="279"/>
      <c r="U84" s="280"/>
      <c r="V84" s="281">
        <f>T84*U84</f>
        <v>0</v>
      </c>
      <c r="W84" s="278">
        <f t="shared" si="36"/>
        <v>0</v>
      </c>
      <c r="X84" s="269">
        <f t="shared" si="37"/>
        <v>0</v>
      </c>
      <c r="Y84" s="269">
        <f t="shared" si="35"/>
        <v>0</v>
      </c>
      <c r="Z84" s="433" t="e">
        <f t="shared" si="38"/>
        <v>#DIV/0!</v>
      </c>
      <c r="AA84" s="66"/>
      <c r="AB84" s="34"/>
      <c r="AC84" s="34"/>
      <c r="AD84" s="34"/>
      <c r="AE84" s="34"/>
      <c r="AF84" s="34"/>
      <c r="AG84" s="34"/>
    </row>
    <row r="85" spans="1:33" ht="30" customHeight="1" x14ac:dyDescent="0.2">
      <c r="A85" s="138" t="s">
        <v>16</v>
      </c>
      <c r="B85" s="139" t="s">
        <v>112</v>
      </c>
      <c r="C85" s="147" t="s">
        <v>113</v>
      </c>
      <c r="D85" s="148"/>
      <c r="E85" s="271">
        <f>SUM(E86:E88)</f>
        <v>0</v>
      </c>
      <c r="F85" s="403"/>
      <c r="G85" s="273">
        <f>SUM(G86:G88)</f>
        <v>0</v>
      </c>
      <c r="H85" s="271">
        <f>SUM(H86:H88)</f>
        <v>0</v>
      </c>
      <c r="I85" s="403"/>
      <c r="J85" s="273">
        <f>SUM(J86:J88)</f>
        <v>0</v>
      </c>
      <c r="K85" s="271">
        <f>SUM(K86:K88)</f>
        <v>0</v>
      </c>
      <c r="L85" s="272"/>
      <c r="M85" s="273">
        <f>SUM(M86:M88)</f>
        <v>0</v>
      </c>
      <c r="N85" s="271">
        <f>SUM(N86:N88)</f>
        <v>0</v>
      </c>
      <c r="O85" s="272"/>
      <c r="P85" s="273">
        <f>SUM(P86:P88)</f>
        <v>0</v>
      </c>
      <c r="Q85" s="271">
        <f>SUM(Q86:Q88)</f>
        <v>0</v>
      </c>
      <c r="R85" s="272"/>
      <c r="S85" s="273">
        <f>SUM(S86:S88)</f>
        <v>0</v>
      </c>
      <c r="T85" s="271">
        <f>SUM(T86:T88)</f>
        <v>0</v>
      </c>
      <c r="U85" s="272"/>
      <c r="V85" s="273">
        <f>SUM(V86:V88)</f>
        <v>0</v>
      </c>
      <c r="W85" s="273">
        <f>SUM(W86:W88)</f>
        <v>0</v>
      </c>
      <c r="X85" s="273">
        <f>SUM(X86:X88)</f>
        <v>0</v>
      </c>
      <c r="Y85" s="273">
        <f t="shared" si="35"/>
        <v>0</v>
      </c>
      <c r="Z85" s="383" t="e">
        <f>Y85/W85</f>
        <v>#DIV/0!</v>
      </c>
      <c r="AA85" s="67"/>
      <c r="AB85" s="32"/>
      <c r="AC85" s="32"/>
      <c r="AD85" s="32"/>
      <c r="AE85" s="32"/>
      <c r="AF85" s="32"/>
      <c r="AG85" s="32"/>
    </row>
    <row r="86" spans="1:33" ht="30" customHeight="1" x14ac:dyDescent="0.2">
      <c r="A86" s="142" t="s">
        <v>18</v>
      </c>
      <c r="B86" s="143" t="s">
        <v>114</v>
      </c>
      <c r="C86" s="149" t="s">
        <v>109</v>
      </c>
      <c r="D86" s="150" t="s">
        <v>53</v>
      </c>
      <c r="E86" s="265"/>
      <c r="F86" s="404"/>
      <c r="G86" s="264">
        <f>E86*F86</f>
        <v>0</v>
      </c>
      <c r="H86" s="265"/>
      <c r="I86" s="404"/>
      <c r="J86" s="264">
        <f>H86*I86</f>
        <v>0</v>
      </c>
      <c r="K86" s="265"/>
      <c r="L86" s="266"/>
      <c r="M86" s="264">
        <f>K86*L86</f>
        <v>0</v>
      </c>
      <c r="N86" s="265"/>
      <c r="O86" s="266"/>
      <c r="P86" s="264">
        <f>N86*O86</f>
        <v>0</v>
      </c>
      <c r="Q86" s="265"/>
      <c r="R86" s="266"/>
      <c r="S86" s="264">
        <f>Q86*R86</f>
        <v>0</v>
      </c>
      <c r="T86" s="265"/>
      <c r="U86" s="266"/>
      <c r="V86" s="264">
        <f>T86*U86</f>
        <v>0</v>
      </c>
      <c r="W86" s="268">
        <f t="shared" si="36"/>
        <v>0</v>
      </c>
      <c r="X86" s="269">
        <f t="shared" si="37"/>
        <v>0</v>
      </c>
      <c r="Y86" s="269">
        <f t="shared" si="35"/>
        <v>0</v>
      </c>
      <c r="Z86" s="433" t="e">
        <f t="shared" si="38"/>
        <v>#DIV/0!</v>
      </c>
      <c r="AA86" s="57"/>
      <c r="AB86" s="34"/>
      <c r="AC86" s="34"/>
      <c r="AD86" s="34"/>
      <c r="AE86" s="34"/>
      <c r="AF86" s="34"/>
      <c r="AG86" s="34"/>
    </row>
    <row r="87" spans="1:33" ht="30" customHeight="1" x14ac:dyDescent="0.2">
      <c r="A87" s="142" t="s">
        <v>18</v>
      </c>
      <c r="B87" s="143" t="s">
        <v>115</v>
      </c>
      <c r="C87" s="149" t="s">
        <v>109</v>
      </c>
      <c r="D87" s="150" t="s">
        <v>53</v>
      </c>
      <c r="E87" s="265"/>
      <c r="F87" s="404"/>
      <c r="G87" s="264">
        <f>E87*F87</f>
        <v>0</v>
      </c>
      <c r="H87" s="265"/>
      <c r="I87" s="404"/>
      <c r="J87" s="264">
        <f>H87*I87</f>
        <v>0</v>
      </c>
      <c r="K87" s="265"/>
      <c r="L87" s="266"/>
      <c r="M87" s="264">
        <f>K87*L87</f>
        <v>0</v>
      </c>
      <c r="N87" s="265"/>
      <c r="O87" s="266"/>
      <c r="P87" s="264">
        <f>N87*O87</f>
        <v>0</v>
      </c>
      <c r="Q87" s="265"/>
      <c r="R87" s="266"/>
      <c r="S87" s="264">
        <f>Q87*R87</f>
        <v>0</v>
      </c>
      <c r="T87" s="265"/>
      <c r="U87" s="266"/>
      <c r="V87" s="264">
        <f>T87*U87</f>
        <v>0</v>
      </c>
      <c r="W87" s="268">
        <f t="shared" si="36"/>
        <v>0</v>
      </c>
      <c r="X87" s="269">
        <f t="shared" si="37"/>
        <v>0</v>
      </c>
      <c r="Y87" s="269">
        <f t="shared" si="35"/>
        <v>0</v>
      </c>
      <c r="Z87" s="433" t="e">
        <f t="shared" si="38"/>
        <v>#DIV/0!</v>
      </c>
      <c r="AA87" s="57"/>
      <c r="AB87" s="34"/>
      <c r="AC87" s="34"/>
      <c r="AD87" s="34"/>
      <c r="AE87" s="34"/>
      <c r="AF87" s="34"/>
      <c r="AG87" s="34"/>
    </row>
    <row r="88" spans="1:33" ht="30" customHeight="1" thickBot="1" x14ac:dyDescent="0.25">
      <c r="A88" s="154" t="s">
        <v>18</v>
      </c>
      <c r="B88" s="155" t="s">
        <v>116</v>
      </c>
      <c r="C88" s="160" t="s">
        <v>109</v>
      </c>
      <c r="D88" s="156" t="s">
        <v>53</v>
      </c>
      <c r="E88" s="279"/>
      <c r="F88" s="406"/>
      <c r="G88" s="281">
        <f>E88*F88</f>
        <v>0</v>
      </c>
      <c r="H88" s="279"/>
      <c r="I88" s="406"/>
      <c r="J88" s="281">
        <f>H88*I88</f>
        <v>0</v>
      </c>
      <c r="K88" s="279"/>
      <c r="L88" s="280"/>
      <c r="M88" s="281">
        <f>K88*L88</f>
        <v>0</v>
      </c>
      <c r="N88" s="279"/>
      <c r="O88" s="280"/>
      <c r="P88" s="281">
        <f>N88*O88</f>
        <v>0</v>
      </c>
      <c r="Q88" s="279"/>
      <c r="R88" s="280"/>
      <c r="S88" s="281">
        <f>Q88*R88</f>
        <v>0</v>
      </c>
      <c r="T88" s="279"/>
      <c r="U88" s="280"/>
      <c r="V88" s="281">
        <f>T88*U88</f>
        <v>0</v>
      </c>
      <c r="W88" s="278">
        <f t="shared" si="36"/>
        <v>0</v>
      </c>
      <c r="X88" s="269">
        <f t="shared" si="37"/>
        <v>0</v>
      </c>
      <c r="Y88" s="286">
        <f t="shared" si="35"/>
        <v>0</v>
      </c>
      <c r="Z88" s="433" t="e">
        <f t="shared" si="38"/>
        <v>#DIV/0!</v>
      </c>
      <c r="AA88" s="66"/>
      <c r="AB88" s="34"/>
      <c r="AC88" s="34"/>
      <c r="AD88" s="34"/>
      <c r="AE88" s="34"/>
      <c r="AF88" s="34"/>
      <c r="AG88" s="34"/>
    </row>
    <row r="89" spans="1:33" ht="30" customHeight="1" thickBot="1" x14ac:dyDescent="0.25">
      <c r="A89" s="178" t="s">
        <v>117</v>
      </c>
      <c r="B89" s="179"/>
      <c r="C89" s="180"/>
      <c r="D89" s="181"/>
      <c r="E89" s="289">
        <f>E85+E81+E77+E73+E69</f>
        <v>0</v>
      </c>
      <c r="F89" s="412"/>
      <c r="G89" s="288">
        <f>G85+G81+G77+G73+G69</f>
        <v>0</v>
      </c>
      <c r="H89" s="289">
        <f>H85+H81+H77+H73+H69</f>
        <v>0</v>
      </c>
      <c r="I89" s="412"/>
      <c r="J89" s="288">
        <f>J85+J81+J77+J73+J69</f>
        <v>0</v>
      </c>
      <c r="K89" s="305">
        <f>K85+K81+K77+K73+K69</f>
        <v>0</v>
      </c>
      <c r="L89" s="304"/>
      <c r="M89" s="288">
        <f>M85+M81+M77+M73+M69</f>
        <v>0</v>
      </c>
      <c r="N89" s="305">
        <f>N85+N81+N77+N73+N69</f>
        <v>0</v>
      </c>
      <c r="O89" s="304"/>
      <c r="P89" s="288">
        <f>P85+P81+P77+P73+P69</f>
        <v>0</v>
      </c>
      <c r="Q89" s="305">
        <f>Q85+Q81+Q77+Q73+Q69</f>
        <v>0</v>
      </c>
      <c r="R89" s="304"/>
      <c r="S89" s="288">
        <f>S85+S81+S77+S73+S69</f>
        <v>0</v>
      </c>
      <c r="T89" s="305">
        <f>T85+T81+T77+T73+T69</f>
        <v>0</v>
      </c>
      <c r="U89" s="304"/>
      <c r="V89" s="288">
        <f>V85+V81+V77+V73+V69</f>
        <v>0</v>
      </c>
      <c r="W89" s="306">
        <f>W85+W81+W77+W73+W69</f>
        <v>0</v>
      </c>
      <c r="X89" s="315">
        <f>X85+X81+X77+X73+X69</f>
        <v>0</v>
      </c>
      <c r="Y89" s="316">
        <f t="shared" ref="Y89:Y165" si="39">W89-X89</f>
        <v>0</v>
      </c>
      <c r="Z89" s="439" t="e">
        <f>Y89/W89</f>
        <v>#DIV/0!</v>
      </c>
      <c r="AA89" s="70"/>
      <c r="AB89" s="5"/>
      <c r="AC89" s="5"/>
      <c r="AD89" s="5"/>
      <c r="AE89" s="5"/>
      <c r="AF89" s="5"/>
      <c r="AG89" s="5"/>
    </row>
    <row r="90" spans="1:33" ht="30" customHeight="1" thickBot="1" x14ac:dyDescent="0.25">
      <c r="A90" s="182" t="s">
        <v>15</v>
      </c>
      <c r="B90" s="183">
        <v>5</v>
      </c>
      <c r="C90" s="134" t="s">
        <v>247</v>
      </c>
      <c r="D90" s="135"/>
      <c r="E90" s="292"/>
      <c r="F90" s="399"/>
      <c r="G90" s="292"/>
      <c r="H90" s="292"/>
      <c r="I90" s="399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3"/>
      <c r="X90" s="293"/>
      <c r="Y90" s="317"/>
      <c r="Z90" s="431"/>
      <c r="AA90" s="64"/>
      <c r="AB90" s="5"/>
      <c r="AC90" s="5"/>
      <c r="AD90" s="5"/>
      <c r="AE90" s="5"/>
      <c r="AF90" s="5"/>
      <c r="AG90" s="5"/>
    </row>
    <row r="91" spans="1:33" ht="30" customHeight="1" x14ac:dyDescent="0.2">
      <c r="A91" s="138" t="s">
        <v>16</v>
      </c>
      <c r="B91" s="139" t="s">
        <v>118</v>
      </c>
      <c r="C91" s="147" t="s">
        <v>119</v>
      </c>
      <c r="D91" s="148"/>
      <c r="E91" s="271">
        <f>SUM(E92:E94)</f>
        <v>0</v>
      </c>
      <c r="F91" s="403"/>
      <c r="G91" s="273">
        <f>SUM(G92:G94)</f>
        <v>0</v>
      </c>
      <c r="H91" s="271">
        <f>SUM(H92:H94)</f>
        <v>0</v>
      </c>
      <c r="I91" s="403"/>
      <c r="J91" s="273">
        <f>SUM(J92:J94)</f>
        <v>0</v>
      </c>
      <c r="K91" s="271">
        <f>SUM(K92:K94)</f>
        <v>0</v>
      </c>
      <c r="L91" s="272"/>
      <c r="M91" s="273">
        <f>SUM(M92:M94)</f>
        <v>0</v>
      </c>
      <c r="N91" s="271">
        <f>SUM(N92:N94)</f>
        <v>0</v>
      </c>
      <c r="O91" s="272"/>
      <c r="P91" s="273">
        <f>SUM(P92:P94)</f>
        <v>0</v>
      </c>
      <c r="Q91" s="271">
        <f>SUM(Q92:Q94)</f>
        <v>0</v>
      </c>
      <c r="R91" s="272"/>
      <c r="S91" s="273">
        <f>SUM(S92:S94)</f>
        <v>0</v>
      </c>
      <c r="T91" s="271">
        <f>SUM(T92:T94)</f>
        <v>0</v>
      </c>
      <c r="U91" s="272"/>
      <c r="V91" s="273">
        <f>SUM(V92:V94)</f>
        <v>0</v>
      </c>
      <c r="W91" s="318">
        <f>SUM(W92:W94)</f>
        <v>0</v>
      </c>
      <c r="X91" s="318">
        <f>SUM(X92:X94)</f>
        <v>0</v>
      </c>
      <c r="Y91" s="318">
        <f t="shared" si="39"/>
        <v>0</v>
      </c>
      <c r="Z91" s="432" t="e">
        <f>Y91/W91</f>
        <v>#DIV/0!</v>
      </c>
      <c r="AA91" s="67"/>
      <c r="AB91" s="34"/>
      <c r="AC91" s="34"/>
      <c r="AD91" s="34"/>
      <c r="AE91" s="34"/>
      <c r="AF91" s="34"/>
      <c r="AG91" s="34"/>
    </row>
    <row r="92" spans="1:33" ht="30" customHeight="1" x14ac:dyDescent="0.2">
      <c r="A92" s="142" t="s">
        <v>18</v>
      </c>
      <c r="B92" s="143" t="s">
        <v>120</v>
      </c>
      <c r="C92" s="184" t="s">
        <v>121</v>
      </c>
      <c r="D92" s="150" t="s">
        <v>122</v>
      </c>
      <c r="E92" s="265"/>
      <c r="F92" s="404"/>
      <c r="G92" s="264">
        <f>E92*F92</f>
        <v>0</v>
      </c>
      <c r="H92" s="265"/>
      <c r="I92" s="404"/>
      <c r="J92" s="264">
        <f>H92*I92</f>
        <v>0</v>
      </c>
      <c r="K92" s="265"/>
      <c r="L92" s="266"/>
      <c r="M92" s="264">
        <f>K92*L92</f>
        <v>0</v>
      </c>
      <c r="N92" s="265"/>
      <c r="O92" s="266"/>
      <c r="P92" s="264">
        <f>N92*O92</f>
        <v>0</v>
      </c>
      <c r="Q92" s="265"/>
      <c r="R92" s="266"/>
      <c r="S92" s="264">
        <f>Q92*R92</f>
        <v>0</v>
      </c>
      <c r="T92" s="265"/>
      <c r="U92" s="266"/>
      <c r="V92" s="264">
        <f>T92*U92</f>
        <v>0</v>
      </c>
      <c r="W92" s="268">
        <f>G92+M92+S92</f>
        <v>0</v>
      </c>
      <c r="X92" s="269">
        <f t="shared" ref="X92:X102" si="40">J92+P92+V92</f>
        <v>0</v>
      </c>
      <c r="Y92" s="269">
        <f t="shared" si="39"/>
        <v>0</v>
      </c>
      <c r="Z92" s="433" t="e">
        <f t="shared" ref="Z92:Z102" si="41">Y92/W92</f>
        <v>#DIV/0!</v>
      </c>
      <c r="AA92" s="57"/>
      <c r="AB92" s="34"/>
      <c r="AC92" s="34"/>
      <c r="AD92" s="34"/>
      <c r="AE92" s="34"/>
      <c r="AF92" s="34"/>
      <c r="AG92" s="34"/>
    </row>
    <row r="93" spans="1:33" ht="30" customHeight="1" x14ac:dyDescent="0.2">
      <c r="A93" s="142" t="s">
        <v>18</v>
      </c>
      <c r="B93" s="143" t="s">
        <v>123</v>
      </c>
      <c r="C93" s="184" t="s">
        <v>121</v>
      </c>
      <c r="D93" s="150" t="s">
        <v>122</v>
      </c>
      <c r="E93" s="265"/>
      <c r="F93" s="404"/>
      <c r="G93" s="264">
        <f>E93*F93</f>
        <v>0</v>
      </c>
      <c r="H93" s="265"/>
      <c r="I93" s="404"/>
      <c r="J93" s="264">
        <f>H93*I93</f>
        <v>0</v>
      </c>
      <c r="K93" s="265"/>
      <c r="L93" s="266"/>
      <c r="M93" s="264">
        <f>K93*L93</f>
        <v>0</v>
      </c>
      <c r="N93" s="265"/>
      <c r="O93" s="266"/>
      <c r="P93" s="264">
        <f>N93*O93</f>
        <v>0</v>
      </c>
      <c r="Q93" s="265"/>
      <c r="R93" s="266"/>
      <c r="S93" s="264">
        <f>Q93*R93</f>
        <v>0</v>
      </c>
      <c r="T93" s="265"/>
      <c r="U93" s="266"/>
      <c r="V93" s="264">
        <f>T93*U93</f>
        <v>0</v>
      </c>
      <c r="W93" s="268">
        <f>G93+M93+S93</f>
        <v>0</v>
      </c>
      <c r="X93" s="269">
        <f t="shared" si="40"/>
        <v>0</v>
      </c>
      <c r="Y93" s="269">
        <f t="shared" si="39"/>
        <v>0</v>
      </c>
      <c r="Z93" s="433" t="e">
        <f t="shared" si="41"/>
        <v>#DIV/0!</v>
      </c>
      <c r="AA93" s="57"/>
      <c r="AB93" s="34"/>
      <c r="AC93" s="34"/>
      <c r="AD93" s="34"/>
      <c r="AE93" s="34"/>
      <c r="AF93" s="34"/>
      <c r="AG93" s="34"/>
    </row>
    <row r="94" spans="1:33" ht="30" customHeight="1" thickBot="1" x14ac:dyDescent="0.25">
      <c r="A94" s="154" t="s">
        <v>18</v>
      </c>
      <c r="B94" s="152" t="s">
        <v>124</v>
      </c>
      <c r="C94" s="184" t="s">
        <v>121</v>
      </c>
      <c r="D94" s="156" t="s">
        <v>122</v>
      </c>
      <c r="E94" s="279"/>
      <c r="F94" s="406"/>
      <c r="G94" s="281">
        <f>E94*F94</f>
        <v>0</v>
      </c>
      <c r="H94" s="279"/>
      <c r="I94" s="406"/>
      <c r="J94" s="281">
        <f>H94*I94</f>
        <v>0</v>
      </c>
      <c r="K94" s="279"/>
      <c r="L94" s="280"/>
      <c r="M94" s="281">
        <f>K94*L94</f>
        <v>0</v>
      </c>
      <c r="N94" s="279"/>
      <c r="O94" s="280"/>
      <c r="P94" s="281">
        <f>N94*O94</f>
        <v>0</v>
      </c>
      <c r="Q94" s="279"/>
      <c r="R94" s="280"/>
      <c r="S94" s="281">
        <f>Q94*R94</f>
        <v>0</v>
      </c>
      <c r="T94" s="279"/>
      <c r="U94" s="280"/>
      <c r="V94" s="281">
        <f>T94*U94</f>
        <v>0</v>
      </c>
      <c r="W94" s="278">
        <f>G94+M94+S94</f>
        <v>0</v>
      </c>
      <c r="X94" s="269">
        <f t="shared" si="40"/>
        <v>0</v>
      </c>
      <c r="Y94" s="269">
        <f t="shared" si="39"/>
        <v>0</v>
      </c>
      <c r="Z94" s="433" t="e">
        <f t="shared" si="41"/>
        <v>#DIV/0!</v>
      </c>
      <c r="AA94" s="66"/>
      <c r="AB94" s="34"/>
      <c r="AC94" s="34"/>
      <c r="AD94" s="34"/>
      <c r="AE94" s="34"/>
      <c r="AF94" s="34"/>
      <c r="AG94" s="34"/>
    </row>
    <row r="95" spans="1:33" ht="30" customHeight="1" thickBot="1" x14ac:dyDescent="0.25">
      <c r="A95" s="138" t="s">
        <v>16</v>
      </c>
      <c r="B95" s="139" t="s">
        <v>125</v>
      </c>
      <c r="C95" s="147" t="s">
        <v>126</v>
      </c>
      <c r="D95" s="185"/>
      <c r="E95" s="319">
        <f>SUM(E96:E98)</f>
        <v>0</v>
      </c>
      <c r="F95" s="403"/>
      <c r="G95" s="273">
        <f>SUM(G96:G98)</f>
        <v>0</v>
      </c>
      <c r="H95" s="319">
        <f>SUM(H96:H98)</f>
        <v>0</v>
      </c>
      <c r="I95" s="403"/>
      <c r="J95" s="273">
        <f>SUM(J96:J98)</f>
        <v>0</v>
      </c>
      <c r="K95" s="319">
        <f>SUM(K96:K98)</f>
        <v>0</v>
      </c>
      <c r="L95" s="272"/>
      <c r="M95" s="273">
        <f>SUM(M96:M98)</f>
        <v>0</v>
      </c>
      <c r="N95" s="319">
        <f>SUM(N96:N98)</f>
        <v>0</v>
      </c>
      <c r="O95" s="272"/>
      <c r="P95" s="273">
        <f>SUM(P96:P98)</f>
        <v>0</v>
      </c>
      <c r="Q95" s="319">
        <f>SUM(Q96:Q98)</f>
        <v>0</v>
      </c>
      <c r="R95" s="272"/>
      <c r="S95" s="273">
        <f>SUM(S96:S98)</f>
        <v>0</v>
      </c>
      <c r="T95" s="319">
        <f>SUM(T96:T98)</f>
        <v>0</v>
      </c>
      <c r="U95" s="272"/>
      <c r="V95" s="273">
        <f>SUM(V96:V98)</f>
        <v>0</v>
      </c>
      <c r="W95" s="318">
        <f>SUM(W96:W98)</f>
        <v>0</v>
      </c>
      <c r="X95" s="318">
        <f>SUM(X96:X98)</f>
        <v>0</v>
      </c>
      <c r="Y95" s="318">
        <f t="shared" si="39"/>
        <v>0</v>
      </c>
      <c r="Z95" s="440" t="e">
        <f>Y95/W95</f>
        <v>#DIV/0!</v>
      </c>
      <c r="AA95" s="67"/>
      <c r="AB95" s="34"/>
      <c r="AC95" s="34"/>
      <c r="AD95" s="34"/>
      <c r="AE95" s="34"/>
      <c r="AF95" s="34"/>
      <c r="AG95" s="34"/>
    </row>
    <row r="96" spans="1:33" ht="30" customHeight="1" x14ac:dyDescent="0.2">
      <c r="A96" s="142" t="s">
        <v>18</v>
      </c>
      <c r="B96" s="143" t="s">
        <v>127</v>
      </c>
      <c r="C96" s="184" t="s">
        <v>128</v>
      </c>
      <c r="D96" s="159" t="s">
        <v>53</v>
      </c>
      <c r="E96" s="265"/>
      <c r="F96" s="404"/>
      <c r="G96" s="264">
        <f>E96*F96</f>
        <v>0</v>
      </c>
      <c r="H96" s="265"/>
      <c r="I96" s="404"/>
      <c r="J96" s="264">
        <f>H96*I96</f>
        <v>0</v>
      </c>
      <c r="K96" s="265"/>
      <c r="L96" s="266"/>
      <c r="M96" s="264">
        <f>K96*L96</f>
        <v>0</v>
      </c>
      <c r="N96" s="265"/>
      <c r="O96" s="266"/>
      <c r="P96" s="264">
        <f>N96*O96</f>
        <v>0</v>
      </c>
      <c r="Q96" s="265"/>
      <c r="R96" s="266"/>
      <c r="S96" s="264">
        <f>Q96*R96</f>
        <v>0</v>
      </c>
      <c r="T96" s="265"/>
      <c r="U96" s="266"/>
      <c r="V96" s="264">
        <f>T96*U96</f>
        <v>0</v>
      </c>
      <c r="W96" s="268">
        <f>G96+M96+S96</f>
        <v>0</v>
      </c>
      <c r="X96" s="269">
        <f t="shared" si="40"/>
        <v>0</v>
      </c>
      <c r="Y96" s="269">
        <f t="shared" si="39"/>
        <v>0</v>
      </c>
      <c r="Z96" s="433" t="e">
        <f t="shared" si="41"/>
        <v>#DIV/0!</v>
      </c>
      <c r="AA96" s="57"/>
      <c r="AB96" s="34"/>
      <c r="AC96" s="34"/>
      <c r="AD96" s="34"/>
      <c r="AE96" s="34"/>
      <c r="AF96" s="34"/>
      <c r="AG96" s="34"/>
    </row>
    <row r="97" spans="1:33" ht="30" customHeight="1" x14ac:dyDescent="0.2">
      <c r="A97" s="142" t="s">
        <v>18</v>
      </c>
      <c r="B97" s="143" t="s">
        <v>129</v>
      </c>
      <c r="C97" s="149" t="s">
        <v>128</v>
      </c>
      <c r="D97" s="150" t="s">
        <v>53</v>
      </c>
      <c r="E97" s="265"/>
      <c r="F97" s="404"/>
      <c r="G97" s="264">
        <f>E97*F97</f>
        <v>0</v>
      </c>
      <c r="H97" s="265"/>
      <c r="I97" s="404"/>
      <c r="J97" s="264">
        <f>H97*I97</f>
        <v>0</v>
      </c>
      <c r="K97" s="265"/>
      <c r="L97" s="266"/>
      <c r="M97" s="264">
        <f>K97*L97</f>
        <v>0</v>
      </c>
      <c r="N97" s="265"/>
      <c r="O97" s="266"/>
      <c r="P97" s="264">
        <f>N97*O97</f>
        <v>0</v>
      </c>
      <c r="Q97" s="265"/>
      <c r="R97" s="266"/>
      <c r="S97" s="264">
        <f>Q97*R97</f>
        <v>0</v>
      </c>
      <c r="T97" s="265"/>
      <c r="U97" s="266"/>
      <c r="V97" s="264">
        <f>T97*U97</f>
        <v>0</v>
      </c>
      <c r="W97" s="268">
        <f>G97+M97+S97</f>
        <v>0</v>
      </c>
      <c r="X97" s="269">
        <f t="shared" si="40"/>
        <v>0</v>
      </c>
      <c r="Y97" s="269">
        <f t="shared" si="39"/>
        <v>0</v>
      </c>
      <c r="Z97" s="433" t="e">
        <f t="shared" si="41"/>
        <v>#DIV/0!</v>
      </c>
      <c r="AA97" s="57"/>
      <c r="AB97" s="34"/>
      <c r="AC97" s="34"/>
      <c r="AD97" s="34"/>
      <c r="AE97" s="34"/>
      <c r="AF97" s="34"/>
      <c r="AG97" s="34"/>
    </row>
    <row r="98" spans="1:33" ht="30" customHeight="1" thickBot="1" x14ac:dyDescent="0.25">
      <c r="A98" s="154" t="s">
        <v>18</v>
      </c>
      <c r="B98" s="152" t="s">
        <v>130</v>
      </c>
      <c r="C98" s="160" t="s">
        <v>128</v>
      </c>
      <c r="D98" s="156" t="s">
        <v>53</v>
      </c>
      <c r="E98" s="279"/>
      <c r="F98" s="406"/>
      <c r="G98" s="281">
        <f>E98*F98</f>
        <v>0</v>
      </c>
      <c r="H98" s="279"/>
      <c r="I98" s="406"/>
      <c r="J98" s="281">
        <f>H98*I98</f>
        <v>0</v>
      </c>
      <c r="K98" s="279"/>
      <c r="L98" s="280"/>
      <c r="M98" s="281">
        <f>K98*L98</f>
        <v>0</v>
      </c>
      <c r="N98" s="279"/>
      <c r="O98" s="280"/>
      <c r="P98" s="281">
        <f>N98*O98</f>
        <v>0</v>
      </c>
      <c r="Q98" s="279"/>
      <c r="R98" s="280"/>
      <c r="S98" s="281">
        <f>Q98*R98</f>
        <v>0</v>
      </c>
      <c r="T98" s="279"/>
      <c r="U98" s="280"/>
      <c r="V98" s="281">
        <f>T98*U98</f>
        <v>0</v>
      </c>
      <c r="W98" s="278">
        <f>G98+M98+S98</f>
        <v>0</v>
      </c>
      <c r="X98" s="269">
        <f t="shared" si="40"/>
        <v>0</v>
      </c>
      <c r="Y98" s="269">
        <f t="shared" si="39"/>
        <v>0</v>
      </c>
      <c r="Z98" s="433" t="e">
        <f t="shared" si="41"/>
        <v>#DIV/0!</v>
      </c>
      <c r="AA98" s="66"/>
      <c r="AB98" s="34"/>
      <c r="AC98" s="34"/>
      <c r="AD98" s="34"/>
      <c r="AE98" s="34"/>
      <c r="AF98" s="34"/>
      <c r="AG98" s="34"/>
    </row>
    <row r="99" spans="1:33" ht="30" customHeight="1" x14ac:dyDescent="0.2">
      <c r="A99" s="138" t="s">
        <v>16</v>
      </c>
      <c r="B99" s="186" t="s">
        <v>131</v>
      </c>
      <c r="C99" s="187" t="s">
        <v>132</v>
      </c>
      <c r="D99" s="188"/>
      <c r="E99" s="319">
        <f>SUM(E100:E102)</f>
        <v>0</v>
      </c>
      <c r="F99" s="403"/>
      <c r="G99" s="273">
        <f>SUM(G100:G102)</f>
        <v>0</v>
      </c>
      <c r="H99" s="319">
        <f>SUM(H100:H102)</f>
        <v>0</v>
      </c>
      <c r="I99" s="403"/>
      <c r="J99" s="273">
        <f>SUM(J100:J102)</f>
        <v>0</v>
      </c>
      <c r="K99" s="319">
        <f>SUM(K100:K102)</f>
        <v>0</v>
      </c>
      <c r="L99" s="272"/>
      <c r="M99" s="273">
        <f>SUM(M100:M102)</f>
        <v>0</v>
      </c>
      <c r="N99" s="319">
        <f>SUM(N100:N102)</f>
        <v>0</v>
      </c>
      <c r="O99" s="272"/>
      <c r="P99" s="273">
        <f>SUM(P100:P102)</f>
        <v>0</v>
      </c>
      <c r="Q99" s="319">
        <f>SUM(Q100:Q102)</f>
        <v>0</v>
      </c>
      <c r="R99" s="272"/>
      <c r="S99" s="273">
        <f>SUM(S100:S102)</f>
        <v>0</v>
      </c>
      <c r="T99" s="319">
        <f>SUM(T100:T102)</f>
        <v>0</v>
      </c>
      <c r="U99" s="272"/>
      <c r="V99" s="273">
        <f>SUM(V100:V102)</f>
        <v>0</v>
      </c>
      <c r="W99" s="318">
        <f>SUM(W100:W102)</f>
        <v>0</v>
      </c>
      <c r="X99" s="318">
        <f>SUM(X100:X102)</f>
        <v>0</v>
      </c>
      <c r="Y99" s="318">
        <f t="shared" si="39"/>
        <v>0</v>
      </c>
      <c r="Z99" s="440" t="e">
        <f>Y99/W99</f>
        <v>#DIV/0!</v>
      </c>
      <c r="AA99" s="67"/>
      <c r="AB99" s="34"/>
      <c r="AC99" s="34"/>
      <c r="AD99" s="34"/>
      <c r="AE99" s="34"/>
      <c r="AF99" s="34"/>
      <c r="AG99" s="34"/>
    </row>
    <row r="100" spans="1:33" ht="30" customHeight="1" x14ac:dyDescent="0.2">
      <c r="A100" s="142" t="s">
        <v>18</v>
      </c>
      <c r="B100" s="189" t="s">
        <v>133</v>
      </c>
      <c r="C100" s="190" t="s">
        <v>59</v>
      </c>
      <c r="D100" s="191" t="s">
        <v>60</v>
      </c>
      <c r="E100" s="265"/>
      <c r="F100" s="404"/>
      <c r="G100" s="264">
        <f>E100*F100</f>
        <v>0</v>
      </c>
      <c r="H100" s="265"/>
      <c r="I100" s="404"/>
      <c r="J100" s="264">
        <f>H100*I100</f>
        <v>0</v>
      </c>
      <c r="K100" s="265"/>
      <c r="L100" s="266"/>
      <c r="M100" s="264">
        <f>K100*L100</f>
        <v>0</v>
      </c>
      <c r="N100" s="265"/>
      <c r="O100" s="266"/>
      <c r="P100" s="264">
        <f>N100*O100</f>
        <v>0</v>
      </c>
      <c r="Q100" s="265"/>
      <c r="R100" s="266"/>
      <c r="S100" s="264">
        <f>Q100*R100</f>
        <v>0</v>
      </c>
      <c r="T100" s="265"/>
      <c r="U100" s="266"/>
      <c r="V100" s="264">
        <f>T100*U100</f>
        <v>0</v>
      </c>
      <c r="W100" s="268">
        <f>G100+M100+S100</f>
        <v>0</v>
      </c>
      <c r="X100" s="269">
        <f t="shared" si="40"/>
        <v>0</v>
      </c>
      <c r="Y100" s="269">
        <f t="shared" si="39"/>
        <v>0</v>
      </c>
      <c r="Z100" s="433" t="e">
        <f t="shared" si="41"/>
        <v>#DIV/0!</v>
      </c>
      <c r="AA100" s="57"/>
      <c r="AB100" s="33"/>
      <c r="AC100" s="34"/>
      <c r="AD100" s="34"/>
      <c r="AE100" s="34"/>
      <c r="AF100" s="34"/>
      <c r="AG100" s="34"/>
    </row>
    <row r="101" spans="1:33" ht="30" customHeight="1" x14ac:dyDescent="0.2">
      <c r="A101" s="142" t="s">
        <v>18</v>
      </c>
      <c r="B101" s="189" t="s">
        <v>134</v>
      </c>
      <c r="C101" s="190" t="s">
        <v>59</v>
      </c>
      <c r="D101" s="191" t="s">
        <v>60</v>
      </c>
      <c r="E101" s="265"/>
      <c r="F101" s="404"/>
      <c r="G101" s="264">
        <f>E101*F101</f>
        <v>0</v>
      </c>
      <c r="H101" s="265"/>
      <c r="I101" s="404"/>
      <c r="J101" s="264">
        <f>H101*I101</f>
        <v>0</v>
      </c>
      <c r="K101" s="265"/>
      <c r="L101" s="266"/>
      <c r="M101" s="264">
        <f>K101*L101</f>
        <v>0</v>
      </c>
      <c r="N101" s="265"/>
      <c r="O101" s="266"/>
      <c r="P101" s="264">
        <f>N101*O101</f>
        <v>0</v>
      </c>
      <c r="Q101" s="265"/>
      <c r="R101" s="266"/>
      <c r="S101" s="264">
        <f>Q101*R101</f>
        <v>0</v>
      </c>
      <c r="T101" s="265"/>
      <c r="U101" s="266"/>
      <c r="V101" s="264">
        <f>T101*U101</f>
        <v>0</v>
      </c>
      <c r="W101" s="268">
        <f>G101+M101+S101</f>
        <v>0</v>
      </c>
      <c r="X101" s="269">
        <f t="shared" si="40"/>
        <v>0</v>
      </c>
      <c r="Y101" s="269">
        <f t="shared" si="39"/>
        <v>0</v>
      </c>
      <c r="Z101" s="433" t="e">
        <f t="shared" si="41"/>
        <v>#DIV/0!</v>
      </c>
      <c r="AA101" s="57"/>
      <c r="AB101" s="34"/>
      <c r="AC101" s="34"/>
      <c r="AD101" s="34"/>
      <c r="AE101" s="34"/>
      <c r="AF101" s="34"/>
      <c r="AG101" s="34"/>
    </row>
    <row r="102" spans="1:33" ht="30" customHeight="1" thickBot="1" x14ac:dyDescent="0.25">
      <c r="A102" s="154" t="s">
        <v>18</v>
      </c>
      <c r="B102" s="192" t="s">
        <v>135</v>
      </c>
      <c r="C102" s="193" t="s">
        <v>59</v>
      </c>
      <c r="D102" s="191" t="s">
        <v>60</v>
      </c>
      <c r="E102" s="275"/>
      <c r="F102" s="405"/>
      <c r="G102" s="277">
        <f>E102*F102</f>
        <v>0</v>
      </c>
      <c r="H102" s="275"/>
      <c r="I102" s="405"/>
      <c r="J102" s="277">
        <f>H102*I102</f>
        <v>0</v>
      </c>
      <c r="K102" s="275"/>
      <c r="L102" s="276"/>
      <c r="M102" s="277">
        <f>K102*L102</f>
        <v>0</v>
      </c>
      <c r="N102" s="275"/>
      <c r="O102" s="276"/>
      <c r="P102" s="277">
        <f>N102*O102</f>
        <v>0</v>
      </c>
      <c r="Q102" s="275"/>
      <c r="R102" s="276"/>
      <c r="S102" s="277">
        <f>Q102*R102</f>
        <v>0</v>
      </c>
      <c r="T102" s="275"/>
      <c r="U102" s="276"/>
      <c r="V102" s="277">
        <f>T102*U102</f>
        <v>0</v>
      </c>
      <c r="W102" s="278">
        <f>G102+M102+S102</f>
        <v>0</v>
      </c>
      <c r="X102" s="269">
        <f t="shared" si="40"/>
        <v>0</v>
      </c>
      <c r="Y102" s="269">
        <f t="shared" si="39"/>
        <v>0</v>
      </c>
      <c r="Z102" s="433" t="e">
        <f t="shared" si="41"/>
        <v>#DIV/0!</v>
      </c>
      <c r="AA102" s="68"/>
      <c r="AB102" s="34"/>
      <c r="AC102" s="34"/>
      <c r="AD102" s="34"/>
      <c r="AE102" s="34"/>
      <c r="AF102" s="34"/>
      <c r="AG102" s="34"/>
    </row>
    <row r="103" spans="1:33" ht="39.75" customHeight="1" thickBot="1" x14ac:dyDescent="0.25">
      <c r="A103" s="484" t="s">
        <v>258</v>
      </c>
      <c r="B103" s="485"/>
      <c r="C103" s="485"/>
      <c r="D103" s="486"/>
      <c r="E103" s="304"/>
      <c r="F103" s="412"/>
      <c r="G103" s="288">
        <f>G91+G95+G99</f>
        <v>0</v>
      </c>
      <c r="H103" s="304"/>
      <c r="I103" s="412"/>
      <c r="J103" s="288">
        <f>J91+J95+J99</f>
        <v>0</v>
      </c>
      <c r="K103" s="304"/>
      <c r="L103" s="304"/>
      <c r="M103" s="288">
        <f>M91+M95+M99</f>
        <v>0</v>
      </c>
      <c r="N103" s="304"/>
      <c r="O103" s="304"/>
      <c r="P103" s="288">
        <f>P91+P95+P99</f>
        <v>0</v>
      </c>
      <c r="Q103" s="304"/>
      <c r="R103" s="304"/>
      <c r="S103" s="288">
        <f>S91+S95+S99</f>
        <v>0</v>
      </c>
      <c r="T103" s="304"/>
      <c r="U103" s="304"/>
      <c r="V103" s="288">
        <f>V91+V95+V99</f>
        <v>0</v>
      </c>
      <c r="W103" s="306">
        <f>W91+W95+W99</f>
        <v>0</v>
      </c>
      <c r="X103" s="306">
        <f>X91+X95+X99</f>
        <v>0</v>
      </c>
      <c r="Y103" s="306">
        <f t="shared" si="39"/>
        <v>0</v>
      </c>
      <c r="Z103" s="438" t="e">
        <f>Y103/W103</f>
        <v>#DIV/0!</v>
      </c>
      <c r="AA103" s="70"/>
      <c r="AC103" s="5"/>
      <c r="AD103" s="5"/>
      <c r="AE103" s="5"/>
      <c r="AF103" s="5"/>
      <c r="AG103" s="5"/>
    </row>
    <row r="104" spans="1:33" ht="30" customHeight="1" thickBot="1" x14ac:dyDescent="0.25">
      <c r="A104" s="165" t="s">
        <v>15</v>
      </c>
      <c r="B104" s="166">
        <v>6</v>
      </c>
      <c r="C104" s="167" t="s">
        <v>136</v>
      </c>
      <c r="D104" s="168"/>
      <c r="E104" s="292"/>
      <c r="F104" s="399"/>
      <c r="G104" s="292"/>
      <c r="H104" s="292"/>
      <c r="I104" s="399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3"/>
      <c r="X104" s="293"/>
      <c r="Y104" s="317"/>
      <c r="Z104" s="431"/>
      <c r="AA104" s="64"/>
      <c r="AB104" s="5"/>
      <c r="AC104" s="5"/>
      <c r="AD104" s="5"/>
      <c r="AE104" s="5"/>
      <c r="AF104" s="5"/>
      <c r="AG104" s="5"/>
    </row>
    <row r="105" spans="1:33" ht="30" customHeight="1" x14ac:dyDescent="0.2">
      <c r="A105" s="138" t="s">
        <v>16</v>
      </c>
      <c r="B105" s="139" t="s">
        <v>137</v>
      </c>
      <c r="C105" s="194" t="s">
        <v>138</v>
      </c>
      <c r="D105" s="141"/>
      <c r="E105" s="296">
        <f t="shared" ref="E105" si="42">SUM(E106:E126)</f>
        <v>1175</v>
      </c>
      <c r="F105" s="415"/>
      <c r="G105" s="296">
        <f>SUM(G106:G126)</f>
        <v>79800</v>
      </c>
      <c r="H105" s="296">
        <f t="shared" ref="H105" si="43">SUM(H106:H126)</f>
        <v>1143.0319999999999</v>
      </c>
      <c r="I105" s="415"/>
      <c r="J105" s="296">
        <f>SUM(J106:J122)</f>
        <v>80556</v>
      </c>
      <c r="K105" s="260">
        <f>SUM(K106:K121)</f>
        <v>0</v>
      </c>
      <c r="L105" s="295"/>
      <c r="M105" s="296">
        <f>SUM(M106:M121)</f>
        <v>0</v>
      </c>
      <c r="N105" s="260">
        <f>SUM(N106:N121)</f>
        <v>0</v>
      </c>
      <c r="O105" s="295"/>
      <c r="P105" s="296">
        <f>SUM(P106:P121)</f>
        <v>0</v>
      </c>
      <c r="Q105" s="260">
        <f>SUM(Q106:Q121)</f>
        <v>0</v>
      </c>
      <c r="R105" s="295"/>
      <c r="S105" s="296">
        <f>SUM(S106:S121)</f>
        <v>0</v>
      </c>
      <c r="T105" s="260">
        <f>SUM(T106:T121)</f>
        <v>0</v>
      </c>
      <c r="U105" s="295"/>
      <c r="V105" s="296">
        <f>SUM(V106:V121)</f>
        <v>0</v>
      </c>
      <c r="W105" s="296">
        <f>SUM(W106:W122)</f>
        <v>79800</v>
      </c>
      <c r="X105" s="296">
        <f>SUM(X106:X122)</f>
        <v>80556</v>
      </c>
      <c r="Y105" s="296">
        <f>SUM(Y106:Y122)</f>
        <v>-755.99999999999955</v>
      </c>
      <c r="Z105" s="432">
        <f>Y105/W105</f>
        <v>-9.4736842105263095E-3</v>
      </c>
      <c r="AA105" s="65"/>
      <c r="AB105" s="32"/>
      <c r="AC105" s="32"/>
      <c r="AD105" s="32"/>
      <c r="AE105" s="32"/>
      <c r="AF105" s="32"/>
      <c r="AG105" s="32"/>
    </row>
    <row r="106" spans="1:33" ht="30" customHeight="1" x14ac:dyDescent="0.2">
      <c r="A106" s="142" t="s">
        <v>18</v>
      </c>
      <c r="B106" s="143" t="s">
        <v>139</v>
      </c>
      <c r="C106" s="169" t="s">
        <v>317</v>
      </c>
      <c r="D106" s="195" t="s">
        <v>331</v>
      </c>
      <c r="E106" s="262">
        <v>60</v>
      </c>
      <c r="F106" s="401">
        <v>250</v>
      </c>
      <c r="G106" s="264">
        <f>E106*F106</f>
        <v>15000</v>
      </c>
      <c r="H106" s="262">
        <v>28.032</v>
      </c>
      <c r="I106" s="401">
        <v>250</v>
      </c>
      <c r="J106" s="264">
        <v>15000</v>
      </c>
      <c r="K106" s="265"/>
      <c r="L106" s="266"/>
      <c r="M106" s="264">
        <f>K106*L106</f>
        <v>0</v>
      </c>
      <c r="N106" s="265"/>
      <c r="O106" s="266"/>
      <c r="P106" s="264">
        <f>N106*O106</f>
        <v>0</v>
      </c>
      <c r="Q106" s="265"/>
      <c r="R106" s="266"/>
      <c r="S106" s="264">
        <f>Q106*R106</f>
        <v>0</v>
      </c>
      <c r="T106" s="265"/>
      <c r="U106" s="266"/>
      <c r="V106" s="264">
        <f>T106*U106</f>
        <v>0</v>
      </c>
      <c r="W106" s="268">
        <f>G106+M106+S106</f>
        <v>15000</v>
      </c>
      <c r="X106" s="269">
        <f>J106+P106+V106</f>
        <v>15000</v>
      </c>
      <c r="Y106" s="269">
        <f t="shared" si="39"/>
        <v>0</v>
      </c>
      <c r="Z106" s="433">
        <f>Y106/W106</f>
        <v>0</v>
      </c>
      <c r="AA106" s="57"/>
      <c r="AB106" s="34"/>
      <c r="AC106" s="34"/>
      <c r="AD106" s="34"/>
      <c r="AE106" s="34"/>
      <c r="AF106" s="34"/>
      <c r="AG106" s="34"/>
    </row>
    <row r="107" spans="1:33" ht="30" customHeight="1" x14ac:dyDescent="0.2">
      <c r="A107" s="142" t="s">
        <v>18</v>
      </c>
      <c r="B107" s="143" t="s">
        <v>141</v>
      </c>
      <c r="C107" s="169" t="s">
        <v>365</v>
      </c>
      <c r="D107" s="195" t="s">
        <v>331</v>
      </c>
      <c r="E107" s="262">
        <v>40</v>
      </c>
      <c r="F107" s="401">
        <v>350</v>
      </c>
      <c r="G107" s="264">
        <f>E107*F107</f>
        <v>14000</v>
      </c>
      <c r="H107" s="262">
        <v>40</v>
      </c>
      <c r="I107" s="401">
        <v>350</v>
      </c>
      <c r="J107" s="264">
        <f>H107*I107</f>
        <v>14000</v>
      </c>
      <c r="K107" s="265"/>
      <c r="L107" s="266"/>
      <c r="M107" s="264">
        <f>K107*L107</f>
        <v>0</v>
      </c>
      <c r="N107" s="265"/>
      <c r="O107" s="266"/>
      <c r="P107" s="264">
        <f>N107*O107</f>
        <v>0</v>
      </c>
      <c r="Q107" s="265"/>
      <c r="R107" s="266"/>
      <c r="S107" s="264">
        <f>Q107*R107</f>
        <v>0</v>
      </c>
      <c r="T107" s="265"/>
      <c r="U107" s="266"/>
      <c r="V107" s="264">
        <f>T107*U107</f>
        <v>0</v>
      </c>
      <c r="W107" s="268">
        <f>G107+M107+S107</f>
        <v>14000</v>
      </c>
      <c r="X107" s="269">
        <f>J107+P107+V107</f>
        <v>14000</v>
      </c>
      <c r="Y107" s="269">
        <f t="shared" si="39"/>
        <v>0</v>
      </c>
      <c r="Z107" s="433">
        <f>Y107/W107</f>
        <v>0</v>
      </c>
      <c r="AA107" s="57"/>
      <c r="AB107" s="34"/>
      <c r="AC107" s="34"/>
      <c r="AD107" s="34"/>
      <c r="AE107" s="34"/>
      <c r="AF107" s="34"/>
      <c r="AG107" s="34"/>
    </row>
    <row r="108" spans="1:33" ht="52.15" customHeight="1" x14ac:dyDescent="0.2">
      <c r="A108" s="142" t="s">
        <v>18</v>
      </c>
      <c r="B108" s="143" t="s">
        <v>142</v>
      </c>
      <c r="C108" s="169" t="s">
        <v>366</v>
      </c>
      <c r="D108" s="195" t="s">
        <v>331</v>
      </c>
      <c r="E108" s="262">
        <v>10</v>
      </c>
      <c r="F108" s="401">
        <v>550</v>
      </c>
      <c r="G108" s="264">
        <f t="shared" ref="G108:G121" si="44">E108*F108</f>
        <v>5500</v>
      </c>
      <c r="H108" s="262">
        <v>10</v>
      </c>
      <c r="I108" s="401">
        <v>550</v>
      </c>
      <c r="J108" s="264">
        <f t="shared" ref="J108:J121" si="45">H108*I108</f>
        <v>5500</v>
      </c>
      <c r="K108" s="279"/>
      <c r="L108" s="280"/>
      <c r="M108" s="264">
        <f t="shared" ref="M108:M121" si="46">K108*L108</f>
        <v>0</v>
      </c>
      <c r="N108" s="279"/>
      <c r="O108" s="280"/>
      <c r="P108" s="264">
        <f t="shared" ref="P108:P121" si="47">N108*O108</f>
        <v>0</v>
      </c>
      <c r="Q108" s="279"/>
      <c r="R108" s="280"/>
      <c r="S108" s="281"/>
      <c r="T108" s="279"/>
      <c r="U108" s="280"/>
      <c r="V108" s="281"/>
      <c r="W108" s="268">
        <f t="shared" ref="W108:W120" si="48">G108+M108+S108</f>
        <v>5500</v>
      </c>
      <c r="X108" s="269">
        <f t="shared" ref="X108:X120" si="49">J108+P108+V108</f>
        <v>5500</v>
      </c>
      <c r="Y108" s="269">
        <f t="shared" ref="Y108:Y120" si="50">W108-X108</f>
        <v>0</v>
      </c>
      <c r="Z108" s="433">
        <f t="shared" ref="Z108:Z120" si="51">Y108/W108</f>
        <v>0</v>
      </c>
      <c r="AA108" s="121"/>
      <c r="AB108" s="34"/>
      <c r="AC108" s="34"/>
      <c r="AD108" s="34"/>
      <c r="AE108" s="34"/>
      <c r="AF108" s="34"/>
      <c r="AG108" s="34"/>
    </row>
    <row r="109" spans="1:33" ht="30" customHeight="1" x14ac:dyDescent="0.2">
      <c r="A109" s="142" t="s">
        <v>18</v>
      </c>
      <c r="B109" s="143" t="s">
        <v>318</v>
      </c>
      <c r="C109" s="169" t="s">
        <v>367</v>
      </c>
      <c r="D109" s="195" t="s">
        <v>331</v>
      </c>
      <c r="E109" s="270">
        <v>10</v>
      </c>
      <c r="F109" s="402">
        <v>640</v>
      </c>
      <c r="G109" s="264">
        <f t="shared" si="44"/>
        <v>6400</v>
      </c>
      <c r="H109" s="270">
        <v>10</v>
      </c>
      <c r="I109" s="402">
        <v>640</v>
      </c>
      <c r="J109" s="264">
        <f t="shared" si="45"/>
        <v>6400</v>
      </c>
      <c r="K109" s="279"/>
      <c r="L109" s="280"/>
      <c r="M109" s="264">
        <f t="shared" si="46"/>
        <v>0</v>
      </c>
      <c r="N109" s="279"/>
      <c r="O109" s="280"/>
      <c r="P109" s="264">
        <f t="shared" si="47"/>
        <v>0</v>
      </c>
      <c r="Q109" s="279"/>
      <c r="R109" s="280"/>
      <c r="S109" s="281"/>
      <c r="T109" s="279"/>
      <c r="U109" s="280"/>
      <c r="V109" s="281"/>
      <c r="W109" s="268">
        <f t="shared" si="48"/>
        <v>6400</v>
      </c>
      <c r="X109" s="269">
        <f t="shared" si="49"/>
        <v>6400</v>
      </c>
      <c r="Y109" s="269">
        <f t="shared" si="50"/>
        <v>0</v>
      </c>
      <c r="Z109" s="433">
        <f t="shared" si="51"/>
        <v>0</v>
      </c>
      <c r="AA109" s="66"/>
      <c r="AB109" s="34"/>
      <c r="AC109" s="34"/>
      <c r="AD109" s="34"/>
      <c r="AE109" s="34"/>
      <c r="AF109" s="34"/>
      <c r="AG109" s="34"/>
    </row>
    <row r="110" spans="1:33" ht="30" customHeight="1" x14ac:dyDescent="0.2">
      <c r="A110" s="142" t="s">
        <v>18</v>
      </c>
      <c r="B110" s="143" t="s">
        <v>319</v>
      </c>
      <c r="C110" s="196" t="s">
        <v>368</v>
      </c>
      <c r="D110" s="197" t="s">
        <v>53</v>
      </c>
      <c r="E110" s="270">
        <v>3</v>
      </c>
      <c r="F110" s="402">
        <v>700</v>
      </c>
      <c r="G110" s="264">
        <f t="shared" si="44"/>
        <v>2100</v>
      </c>
      <c r="H110" s="270">
        <v>3</v>
      </c>
      <c r="I110" s="402">
        <v>700</v>
      </c>
      <c r="J110" s="264">
        <f t="shared" si="45"/>
        <v>2100</v>
      </c>
      <c r="K110" s="279"/>
      <c r="L110" s="280"/>
      <c r="M110" s="264">
        <f t="shared" si="46"/>
        <v>0</v>
      </c>
      <c r="N110" s="279"/>
      <c r="O110" s="280"/>
      <c r="P110" s="264">
        <f t="shared" si="47"/>
        <v>0</v>
      </c>
      <c r="Q110" s="279"/>
      <c r="R110" s="280"/>
      <c r="S110" s="281"/>
      <c r="T110" s="279"/>
      <c r="U110" s="280"/>
      <c r="V110" s="281"/>
      <c r="W110" s="268">
        <f t="shared" si="48"/>
        <v>2100</v>
      </c>
      <c r="X110" s="269">
        <f t="shared" si="49"/>
        <v>2100</v>
      </c>
      <c r="Y110" s="269">
        <f t="shared" si="50"/>
        <v>0</v>
      </c>
      <c r="Z110" s="433">
        <f t="shared" si="51"/>
        <v>0</v>
      </c>
      <c r="AA110" s="66"/>
      <c r="AB110" s="34"/>
      <c r="AC110" s="34"/>
      <c r="AD110" s="34"/>
      <c r="AE110" s="34"/>
      <c r="AF110" s="34"/>
      <c r="AG110" s="34"/>
    </row>
    <row r="111" spans="1:33" ht="30" customHeight="1" x14ac:dyDescent="0.2">
      <c r="A111" s="142" t="s">
        <v>18</v>
      </c>
      <c r="B111" s="143" t="s">
        <v>321</v>
      </c>
      <c r="C111" s="196" t="s">
        <v>369</v>
      </c>
      <c r="D111" s="197" t="s">
        <v>53</v>
      </c>
      <c r="E111" s="270">
        <v>3</v>
      </c>
      <c r="F111" s="402">
        <v>200</v>
      </c>
      <c r="G111" s="264">
        <f t="shared" si="44"/>
        <v>600</v>
      </c>
      <c r="H111" s="270">
        <v>3</v>
      </c>
      <c r="I111" s="402">
        <v>200</v>
      </c>
      <c r="J111" s="264">
        <f t="shared" si="45"/>
        <v>600</v>
      </c>
      <c r="K111" s="279"/>
      <c r="L111" s="280"/>
      <c r="M111" s="264">
        <f t="shared" si="46"/>
        <v>0</v>
      </c>
      <c r="N111" s="279"/>
      <c r="O111" s="280"/>
      <c r="P111" s="264">
        <f t="shared" si="47"/>
        <v>0</v>
      </c>
      <c r="Q111" s="279"/>
      <c r="R111" s="280"/>
      <c r="S111" s="281"/>
      <c r="T111" s="279"/>
      <c r="U111" s="280"/>
      <c r="V111" s="281"/>
      <c r="W111" s="268">
        <f t="shared" si="48"/>
        <v>600</v>
      </c>
      <c r="X111" s="269">
        <f t="shared" si="49"/>
        <v>600</v>
      </c>
      <c r="Y111" s="269">
        <f t="shared" si="50"/>
        <v>0</v>
      </c>
      <c r="Z111" s="433">
        <f t="shared" si="51"/>
        <v>0</v>
      </c>
      <c r="AA111" s="66"/>
      <c r="AB111" s="34"/>
      <c r="AC111" s="34"/>
      <c r="AD111" s="34"/>
      <c r="AE111" s="34"/>
      <c r="AF111" s="34"/>
      <c r="AG111" s="34"/>
    </row>
    <row r="112" spans="1:33" ht="30" customHeight="1" x14ac:dyDescent="0.2">
      <c r="A112" s="142" t="s">
        <v>18</v>
      </c>
      <c r="B112" s="143" t="s">
        <v>322</v>
      </c>
      <c r="C112" s="196" t="s">
        <v>370</v>
      </c>
      <c r="D112" s="198" t="s">
        <v>53</v>
      </c>
      <c r="E112" s="270">
        <v>4</v>
      </c>
      <c r="F112" s="402">
        <v>1500</v>
      </c>
      <c r="G112" s="264">
        <f t="shared" si="44"/>
        <v>6000</v>
      </c>
      <c r="H112" s="270">
        <v>4</v>
      </c>
      <c r="I112" s="402">
        <v>1500</v>
      </c>
      <c r="J112" s="264">
        <f t="shared" si="45"/>
        <v>6000</v>
      </c>
      <c r="K112" s="279"/>
      <c r="L112" s="280"/>
      <c r="M112" s="264">
        <f t="shared" si="46"/>
        <v>0</v>
      </c>
      <c r="N112" s="279"/>
      <c r="O112" s="280"/>
      <c r="P112" s="264">
        <f t="shared" si="47"/>
        <v>0</v>
      </c>
      <c r="Q112" s="279"/>
      <c r="R112" s="280"/>
      <c r="S112" s="281"/>
      <c r="T112" s="279"/>
      <c r="U112" s="280"/>
      <c r="V112" s="281"/>
      <c r="W112" s="268">
        <f t="shared" si="48"/>
        <v>6000</v>
      </c>
      <c r="X112" s="269">
        <f t="shared" si="49"/>
        <v>6000</v>
      </c>
      <c r="Y112" s="269">
        <f t="shared" si="50"/>
        <v>0</v>
      </c>
      <c r="Z112" s="433">
        <f t="shared" si="51"/>
        <v>0</v>
      </c>
      <c r="AA112" s="66"/>
      <c r="AB112" s="34"/>
      <c r="AC112" s="34"/>
      <c r="AD112" s="34"/>
      <c r="AE112" s="34"/>
      <c r="AF112" s="34"/>
      <c r="AG112" s="34"/>
    </row>
    <row r="113" spans="1:33" ht="30" customHeight="1" x14ac:dyDescent="0.2">
      <c r="A113" s="142" t="s">
        <v>18</v>
      </c>
      <c r="B113" s="143" t="s">
        <v>323</v>
      </c>
      <c r="C113" s="199" t="s">
        <v>371</v>
      </c>
      <c r="D113" s="200" t="s">
        <v>331</v>
      </c>
      <c r="E113" s="263">
        <v>8</v>
      </c>
      <c r="F113" s="401">
        <v>350</v>
      </c>
      <c r="G113" s="264">
        <f t="shared" si="44"/>
        <v>2800</v>
      </c>
      <c r="H113" s="263">
        <v>8</v>
      </c>
      <c r="I113" s="401">
        <v>350</v>
      </c>
      <c r="J113" s="264">
        <f t="shared" si="45"/>
        <v>2800</v>
      </c>
      <c r="K113" s="279"/>
      <c r="L113" s="280"/>
      <c r="M113" s="264">
        <f t="shared" si="46"/>
        <v>0</v>
      </c>
      <c r="N113" s="279"/>
      <c r="O113" s="280"/>
      <c r="P113" s="264">
        <f t="shared" si="47"/>
        <v>0</v>
      </c>
      <c r="Q113" s="279"/>
      <c r="R113" s="280"/>
      <c r="S113" s="281"/>
      <c r="T113" s="279"/>
      <c r="U113" s="280"/>
      <c r="V113" s="281"/>
      <c r="W113" s="268">
        <f t="shared" si="48"/>
        <v>2800</v>
      </c>
      <c r="X113" s="269">
        <f t="shared" si="49"/>
        <v>2800</v>
      </c>
      <c r="Y113" s="269">
        <f t="shared" si="50"/>
        <v>0</v>
      </c>
      <c r="Z113" s="433">
        <f t="shared" si="51"/>
        <v>0</v>
      </c>
      <c r="AA113" s="66"/>
      <c r="AB113" s="34"/>
      <c r="AC113" s="34"/>
      <c r="AD113" s="34"/>
      <c r="AE113" s="34"/>
      <c r="AF113" s="34"/>
      <c r="AG113" s="34"/>
    </row>
    <row r="114" spans="1:33" ht="30" customHeight="1" x14ac:dyDescent="0.2">
      <c r="A114" s="142" t="s">
        <v>18</v>
      </c>
      <c r="B114" s="143" t="s">
        <v>324</v>
      </c>
      <c r="C114" s="199" t="s">
        <v>372</v>
      </c>
      <c r="D114" s="201" t="s">
        <v>53</v>
      </c>
      <c r="E114" s="263">
        <v>7</v>
      </c>
      <c r="F114" s="401">
        <v>1500</v>
      </c>
      <c r="G114" s="264">
        <f t="shared" si="44"/>
        <v>10500</v>
      </c>
      <c r="H114" s="263">
        <v>7</v>
      </c>
      <c r="I114" s="401">
        <v>1500</v>
      </c>
      <c r="J114" s="264">
        <f t="shared" si="45"/>
        <v>10500</v>
      </c>
      <c r="K114" s="279"/>
      <c r="L114" s="280"/>
      <c r="M114" s="264">
        <f t="shared" si="46"/>
        <v>0</v>
      </c>
      <c r="N114" s="279"/>
      <c r="O114" s="280"/>
      <c r="P114" s="264">
        <f t="shared" si="47"/>
        <v>0</v>
      </c>
      <c r="Q114" s="279"/>
      <c r="R114" s="280"/>
      <c r="S114" s="281"/>
      <c r="T114" s="279"/>
      <c r="U114" s="280"/>
      <c r="V114" s="281"/>
      <c r="W114" s="268">
        <f t="shared" si="48"/>
        <v>10500</v>
      </c>
      <c r="X114" s="269">
        <f t="shared" si="49"/>
        <v>10500</v>
      </c>
      <c r="Y114" s="269">
        <f t="shared" si="50"/>
        <v>0</v>
      </c>
      <c r="Z114" s="433">
        <f t="shared" si="51"/>
        <v>0</v>
      </c>
      <c r="AA114" s="66"/>
      <c r="AB114" s="34"/>
      <c r="AC114" s="34"/>
      <c r="AD114" s="34"/>
      <c r="AE114" s="34"/>
      <c r="AF114" s="34"/>
      <c r="AG114" s="34"/>
    </row>
    <row r="115" spans="1:33" ht="51" x14ac:dyDescent="0.2">
      <c r="A115" s="142" t="s">
        <v>18</v>
      </c>
      <c r="B115" s="143" t="s">
        <v>325</v>
      </c>
      <c r="C115" s="124" t="s">
        <v>373</v>
      </c>
      <c r="D115" s="201" t="s">
        <v>53</v>
      </c>
      <c r="E115" s="263">
        <v>20</v>
      </c>
      <c r="F115" s="401">
        <v>70</v>
      </c>
      <c r="G115" s="264">
        <f t="shared" si="44"/>
        <v>1400</v>
      </c>
      <c r="H115" s="279">
        <v>20</v>
      </c>
      <c r="I115" s="406">
        <v>70.02</v>
      </c>
      <c r="J115" s="264">
        <f t="shared" si="45"/>
        <v>1400.3999999999999</v>
      </c>
      <c r="K115" s="279"/>
      <c r="L115" s="280"/>
      <c r="M115" s="264">
        <f t="shared" si="46"/>
        <v>0</v>
      </c>
      <c r="N115" s="279"/>
      <c r="O115" s="280"/>
      <c r="P115" s="264">
        <f t="shared" si="47"/>
        <v>0</v>
      </c>
      <c r="Q115" s="279"/>
      <c r="R115" s="280"/>
      <c r="S115" s="281"/>
      <c r="T115" s="279"/>
      <c r="U115" s="280"/>
      <c r="V115" s="281"/>
      <c r="W115" s="268">
        <f t="shared" si="48"/>
        <v>1400</v>
      </c>
      <c r="X115" s="269">
        <f t="shared" si="49"/>
        <v>1400.3999999999999</v>
      </c>
      <c r="Y115" s="269">
        <f t="shared" si="50"/>
        <v>-0.39999999999986358</v>
      </c>
      <c r="Z115" s="433">
        <f t="shared" si="51"/>
        <v>-2.8571428571418827E-4</v>
      </c>
      <c r="AA115" s="130" t="s">
        <v>401</v>
      </c>
      <c r="AB115" s="34"/>
      <c r="AC115" s="34"/>
      <c r="AD115" s="34"/>
      <c r="AE115" s="34"/>
      <c r="AF115" s="34"/>
      <c r="AG115" s="34"/>
    </row>
    <row r="116" spans="1:33" ht="51" x14ac:dyDescent="0.2">
      <c r="A116" s="142" t="s">
        <v>18</v>
      </c>
      <c r="B116" s="143" t="s">
        <v>326</v>
      </c>
      <c r="C116" s="125" t="s">
        <v>374</v>
      </c>
      <c r="D116" s="145" t="s">
        <v>53</v>
      </c>
      <c r="E116" s="320">
        <v>10</v>
      </c>
      <c r="F116" s="416">
        <v>80</v>
      </c>
      <c r="G116" s="264">
        <f t="shared" si="44"/>
        <v>800</v>
      </c>
      <c r="H116" s="279">
        <v>10</v>
      </c>
      <c r="I116" s="406">
        <v>80.040000000000006</v>
      </c>
      <c r="J116" s="264">
        <f t="shared" si="45"/>
        <v>800.40000000000009</v>
      </c>
      <c r="K116" s="279"/>
      <c r="L116" s="280"/>
      <c r="M116" s="264">
        <f t="shared" si="46"/>
        <v>0</v>
      </c>
      <c r="N116" s="279"/>
      <c r="O116" s="280"/>
      <c r="P116" s="264">
        <f t="shared" si="47"/>
        <v>0</v>
      </c>
      <c r="Q116" s="279"/>
      <c r="R116" s="280"/>
      <c r="S116" s="281"/>
      <c r="T116" s="279"/>
      <c r="U116" s="280"/>
      <c r="V116" s="281"/>
      <c r="W116" s="268">
        <f t="shared" si="48"/>
        <v>800</v>
      </c>
      <c r="X116" s="269">
        <f t="shared" si="49"/>
        <v>800.40000000000009</v>
      </c>
      <c r="Y116" s="269">
        <f t="shared" si="50"/>
        <v>-0.40000000000009095</v>
      </c>
      <c r="Z116" s="433">
        <f t="shared" si="51"/>
        <v>-5.0000000000011363E-4</v>
      </c>
      <c r="AA116" s="130" t="s">
        <v>401</v>
      </c>
      <c r="AB116" s="34"/>
      <c r="AC116" s="34"/>
      <c r="AD116" s="34"/>
      <c r="AE116" s="34"/>
      <c r="AF116" s="34"/>
      <c r="AG116" s="34"/>
    </row>
    <row r="117" spans="1:33" ht="51" x14ac:dyDescent="0.2">
      <c r="A117" s="142" t="s">
        <v>18</v>
      </c>
      <c r="B117" s="143" t="s">
        <v>327</v>
      </c>
      <c r="C117" s="125" t="s">
        <v>375</v>
      </c>
      <c r="D117" s="145" t="s">
        <v>53</v>
      </c>
      <c r="E117" s="270">
        <v>20</v>
      </c>
      <c r="F117" s="402">
        <v>100</v>
      </c>
      <c r="G117" s="264">
        <f t="shared" si="44"/>
        <v>2000</v>
      </c>
      <c r="H117" s="279">
        <v>20</v>
      </c>
      <c r="I117" s="406">
        <v>100.02</v>
      </c>
      <c r="J117" s="264">
        <f t="shared" si="45"/>
        <v>2000.3999999999999</v>
      </c>
      <c r="K117" s="279"/>
      <c r="L117" s="280"/>
      <c r="M117" s="264">
        <f t="shared" si="46"/>
        <v>0</v>
      </c>
      <c r="N117" s="279"/>
      <c r="O117" s="280"/>
      <c r="P117" s="264">
        <f t="shared" si="47"/>
        <v>0</v>
      </c>
      <c r="Q117" s="279"/>
      <c r="R117" s="280"/>
      <c r="S117" s="281"/>
      <c r="T117" s="279"/>
      <c r="U117" s="280"/>
      <c r="V117" s="281"/>
      <c r="W117" s="268">
        <f t="shared" si="48"/>
        <v>2000</v>
      </c>
      <c r="X117" s="269">
        <f t="shared" si="49"/>
        <v>2000.3999999999999</v>
      </c>
      <c r="Y117" s="269">
        <f t="shared" si="50"/>
        <v>-0.39999999999986358</v>
      </c>
      <c r="Z117" s="433">
        <f t="shared" si="51"/>
        <v>-1.9999999999993179E-4</v>
      </c>
      <c r="AA117" s="130" t="s">
        <v>401</v>
      </c>
      <c r="AB117" s="34"/>
      <c r="AC117" s="34"/>
      <c r="AD117" s="34"/>
      <c r="AE117" s="34"/>
      <c r="AF117" s="34"/>
      <c r="AG117" s="34"/>
    </row>
    <row r="118" spans="1:33" ht="51" x14ac:dyDescent="0.2">
      <c r="A118" s="142" t="s">
        <v>18</v>
      </c>
      <c r="B118" s="143" t="s">
        <v>328</v>
      </c>
      <c r="C118" s="125" t="s">
        <v>376</v>
      </c>
      <c r="D118" s="145" t="s">
        <v>53</v>
      </c>
      <c r="E118" s="270">
        <v>20</v>
      </c>
      <c r="F118" s="402">
        <v>35</v>
      </c>
      <c r="G118" s="264">
        <f t="shared" si="44"/>
        <v>700</v>
      </c>
      <c r="H118" s="279">
        <v>20</v>
      </c>
      <c r="I118" s="406">
        <v>35.04</v>
      </c>
      <c r="J118" s="264">
        <f>H118*I118</f>
        <v>700.8</v>
      </c>
      <c r="K118" s="279"/>
      <c r="L118" s="280"/>
      <c r="M118" s="264">
        <f t="shared" si="46"/>
        <v>0</v>
      </c>
      <c r="N118" s="279"/>
      <c r="O118" s="280"/>
      <c r="P118" s="264">
        <f t="shared" si="47"/>
        <v>0</v>
      </c>
      <c r="Q118" s="279"/>
      <c r="R118" s="280"/>
      <c r="S118" s="281"/>
      <c r="T118" s="279"/>
      <c r="U118" s="280"/>
      <c r="V118" s="281"/>
      <c r="W118" s="268">
        <f t="shared" si="48"/>
        <v>700</v>
      </c>
      <c r="X118" s="269">
        <f t="shared" si="49"/>
        <v>700.8</v>
      </c>
      <c r="Y118" s="269">
        <f t="shared" si="50"/>
        <v>-0.79999999999995453</v>
      </c>
      <c r="Z118" s="433">
        <f t="shared" si="51"/>
        <v>-1.1428571428570779E-3</v>
      </c>
      <c r="AA118" s="130" t="s">
        <v>402</v>
      </c>
      <c r="AB118" s="131">
        <f>SUM(Y115:Y122)</f>
        <v>-755.99999999999955</v>
      </c>
      <c r="AC118" s="34"/>
      <c r="AD118" s="34"/>
      <c r="AE118" s="34"/>
      <c r="AF118" s="34"/>
      <c r="AG118" s="34"/>
    </row>
    <row r="119" spans="1:33" ht="51" x14ac:dyDescent="0.2">
      <c r="A119" s="142" t="s">
        <v>18</v>
      </c>
      <c r="B119" s="143" t="s">
        <v>329</v>
      </c>
      <c r="C119" s="125" t="s">
        <v>320</v>
      </c>
      <c r="D119" s="145" t="s">
        <v>53</v>
      </c>
      <c r="E119" s="270">
        <v>40</v>
      </c>
      <c r="F119" s="402">
        <v>50</v>
      </c>
      <c r="G119" s="264">
        <f t="shared" si="44"/>
        <v>2000</v>
      </c>
      <c r="H119" s="279">
        <v>40</v>
      </c>
      <c r="I119" s="406">
        <v>50.04</v>
      </c>
      <c r="J119" s="264">
        <f t="shared" si="45"/>
        <v>2001.6</v>
      </c>
      <c r="K119" s="279"/>
      <c r="L119" s="280"/>
      <c r="M119" s="264">
        <f t="shared" si="46"/>
        <v>0</v>
      </c>
      <c r="N119" s="279"/>
      <c r="O119" s="280"/>
      <c r="P119" s="264">
        <f t="shared" si="47"/>
        <v>0</v>
      </c>
      <c r="Q119" s="279"/>
      <c r="R119" s="280"/>
      <c r="S119" s="281"/>
      <c r="T119" s="279"/>
      <c r="U119" s="280"/>
      <c r="V119" s="281"/>
      <c r="W119" s="268">
        <f t="shared" si="48"/>
        <v>2000</v>
      </c>
      <c r="X119" s="269">
        <f t="shared" si="49"/>
        <v>2001.6</v>
      </c>
      <c r="Y119" s="269">
        <f t="shared" si="50"/>
        <v>-1.5999999999999091</v>
      </c>
      <c r="Z119" s="433">
        <f t="shared" si="51"/>
        <v>-7.999999999999545E-4</v>
      </c>
      <c r="AA119" s="130" t="s">
        <v>403</v>
      </c>
      <c r="AB119" s="34"/>
      <c r="AC119" s="34"/>
      <c r="AD119" s="34"/>
      <c r="AE119" s="34"/>
      <c r="AF119" s="34"/>
      <c r="AG119" s="34"/>
    </row>
    <row r="120" spans="1:33" ht="58.5" customHeight="1" x14ac:dyDescent="0.2">
      <c r="A120" s="142" t="s">
        <v>18</v>
      </c>
      <c r="B120" s="143" t="s">
        <v>330</v>
      </c>
      <c r="C120" s="125" t="s">
        <v>377</v>
      </c>
      <c r="D120" s="145" t="s">
        <v>53</v>
      </c>
      <c r="E120" s="270">
        <v>20</v>
      </c>
      <c r="F120" s="402">
        <v>100</v>
      </c>
      <c r="G120" s="264">
        <f t="shared" si="44"/>
        <v>2000</v>
      </c>
      <c r="H120" s="279">
        <v>20</v>
      </c>
      <c r="I120" s="406">
        <v>100.02</v>
      </c>
      <c r="J120" s="264">
        <f t="shared" si="45"/>
        <v>2000.3999999999999</v>
      </c>
      <c r="K120" s="279"/>
      <c r="L120" s="280"/>
      <c r="M120" s="264">
        <f t="shared" si="46"/>
        <v>0</v>
      </c>
      <c r="N120" s="279"/>
      <c r="O120" s="280"/>
      <c r="P120" s="264">
        <f t="shared" si="47"/>
        <v>0</v>
      </c>
      <c r="Q120" s="279"/>
      <c r="R120" s="280"/>
      <c r="S120" s="281"/>
      <c r="T120" s="279"/>
      <c r="U120" s="280"/>
      <c r="V120" s="281"/>
      <c r="W120" s="268">
        <f t="shared" si="48"/>
        <v>2000</v>
      </c>
      <c r="X120" s="269">
        <f t="shared" si="49"/>
        <v>2000.3999999999999</v>
      </c>
      <c r="Y120" s="269">
        <f t="shared" si="50"/>
        <v>-0.39999999999986358</v>
      </c>
      <c r="Z120" s="433">
        <f t="shared" si="51"/>
        <v>-1.9999999999993179E-4</v>
      </c>
      <c r="AA120" s="130" t="s">
        <v>401</v>
      </c>
      <c r="AB120" s="34"/>
      <c r="AC120" s="34"/>
      <c r="AD120" s="34"/>
      <c r="AE120" s="34"/>
      <c r="AF120" s="34"/>
      <c r="AG120" s="34"/>
    </row>
    <row r="121" spans="1:33" ht="51" x14ac:dyDescent="0.2">
      <c r="A121" s="142" t="s">
        <v>18</v>
      </c>
      <c r="B121" s="143" t="s">
        <v>350</v>
      </c>
      <c r="C121" s="125" t="s">
        <v>378</v>
      </c>
      <c r="D121" s="145" t="s">
        <v>53</v>
      </c>
      <c r="E121" s="270">
        <v>100</v>
      </c>
      <c r="F121" s="402">
        <v>40</v>
      </c>
      <c r="G121" s="264">
        <f t="shared" si="44"/>
        <v>4000</v>
      </c>
      <c r="H121" s="279">
        <v>100</v>
      </c>
      <c r="I121" s="406">
        <v>43.92</v>
      </c>
      <c r="J121" s="264">
        <f t="shared" si="45"/>
        <v>4392</v>
      </c>
      <c r="K121" s="279"/>
      <c r="L121" s="280"/>
      <c r="M121" s="264">
        <f t="shared" si="46"/>
        <v>0</v>
      </c>
      <c r="N121" s="279"/>
      <c r="O121" s="280"/>
      <c r="P121" s="264">
        <f t="shared" si="47"/>
        <v>0</v>
      </c>
      <c r="Q121" s="279"/>
      <c r="R121" s="280"/>
      <c r="S121" s="281">
        <f>Q121*R121</f>
        <v>0</v>
      </c>
      <c r="T121" s="279"/>
      <c r="U121" s="280"/>
      <c r="V121" s="281">
        <f>T121*U121</f>
        <v>0</v>
      </c>
      <c r="W121" s="278">
        <f>G121+M121+S121</f>
        <v>4000</v>
      </c>
      <c r="X121" s="269">
        <f>J121+P121+V121</f>
        <v>4392</v>
      </c>
      <c r="Y121" s="269">
        <f t="shared" si="39"/>
        <v>-392</v>
      </c>
      <c r="Z121" s="433">
        <f t="shared" ref="Z121:Z130" si="52">Y121/W121</f>
        <v>-9.8000000000000004E-2</v>
      </c>
      <c r="AA121" s="130" t="s">
        <v>400</v>
      </c>
      <c r="AB121" s="34"/>
      <c r="AC121" s="34"/>
      <c r="AD121" s="34"/>
      <c r="AE121" s="34"/>
      <c r="AF121" s="34"/>
      <c r="AG121" s="34"/>
    </row>
    <row r="122" spans="1:33" s="123" customFormat="1" ht="64.5" thickBot="1" x14ac:dyDescent="0.25">
      <c r="A122" s="142" t="s">
        <v>18</v>
      </c>
      <c r="B122" s="143" t="s">
        <v>364</v>
      </c>
      <c r="C122" s="125" t="s">
        <v>379</v>
      </c>
      <c r="D122" s="202" t="s">
        <v>53</v>
      </c>
      <c r="E122" s="270">
        <v>800</v>
      </c>
      <c r="F122" s="402">
        <v>5</v>
      </c>
      <c r="G122" s="264">
        <f t="shared" ref="G122" si="53">E122*F122</f>
        <v>4000</v>
      </c>
      <c r="H122" s="279">
        <v>800</v>
      </c>
      <c r="I122" s="406">
        <v>5.45</v>
      </c>
      <c r="J122" s="264">
        <f t="shared" ref="J122" si="54">H122*I122</f>
        <v>4360</v>
      </c>
      <c r="K122" s="279"/>
      <c r="L122" s="280"/>
      <c r="M122" s="264">
        <f t="shared" ref="M122" si="55">K122*L122</f>
        <v>0</v>
      </c>
      <c r="N122" s="279"/>
      <c r="O122" s="280"/>
      <c r="P122" s="264">
        <f t="shared" ref="P122" si="56">N122*O122</f>
        <v>0</v>
      </c>
      <c r="Q122" s="279"/>
      <c r="R122" s="280"/>
      <c r="S122" s="281">
        <f>Q122*R122</f>
        <v>0</v>
      </c>
      <c r="T122" s="279"/>
      <c r="U122" s="280"/>
      <c r="V122" s="281">
        <f>T122*U122</f>
        <v>0</v>
      </c>
      <c r="W122" s="278">
        <f>G122+M122+S122</f>
        <v>4000</v>
      </c>
      <c r="X122" s="269">
        <f>J122+P122+V122</f>
        <v>4360</v>
      </c>
      <c r="Y122" s="269">
        <f t="shared" ref="Y122" si="57">W122-X122</f>
        <v>-360</v>
      </c>
      <c r="Z122" s="441">
        <f t="shared" ref="Z122" si="58">Y122/W122</f>
        <v>-0.09</v>
      </c>
      <c r="AA122" s="130" t="s">
        <v>398</v>
      </c>
      <c r="AB122" s="34"/>
      <c r="AC122" s="34"/>
      <c r="AD122" s="34"/>
      <c r="AE122" s="34"/>
      <c r="AF122" s="34"/>
      <c r="AG122" s="34"/>
    </row>
    <row r="123" spans="1:33" ht="30" customHeight="1" x14ac:dyDescent="0.2">
      <c r="A123" s="138" t="s">
        <v>15</v>
      </c>
      <c r="B123" s="139" t="s">
        <v>143</v>
      </c>
      <c r="C123" s="203" t="s">
        <v>144</v>
      </c>
      <c r="D123" s="148"/>
      <c r="E123" s="271">
        <f>SUM(E124:E126)</f>
        <v>0</v>
      </c>
      <c r="F123" s="403"/>
      <c r="G123" s="273">
        <f>SUM(G124:G126)</f>
        <v>0</v>
      </c>
      <c r="H123" s="271">
        <f>SUM(H124:H126)</f>
        <v>0</v>
      </c>
      <c r="I123" s="403"/>
      <c r="J123" s="273">
        <f>SUM(J124:J126)</f>
        <v>0</v>
      </c>
      <c r="K123" s="271">
        <f>SUM(K124:K126)</f>
        <v>0</v>
      </c>
      <c r="L123" s="272"/>
      <c r="M123" s="273">
        <f>SUM(M124:M126)</f>
        <v>0</v>
      </c>
      <c r="N123" s="271">
        <f>SUM(N124:N126)</f>
        <v>0</v>
      </c>
      <c r="O123" s="272"/>
      <c r="P123" s="273">
        <f>SUM(P124:P126)</f>
        <v>0</v>
      </c>
      <c r="Q123" s="271">
        <f>SUM(Q124:Q126)</f>
        <v>0</v>
      </c>
      <c r="R123" s="272"/>
      <c r="S123" s="273">
        <f>SUM(S124:S126)</f>
        <v>0</v>
      </c>
      <c r="T123" s="271">
        <f>SUM(T124:T126)</f>
        <v>0</v>
      </c>
      <c r="U123" s="272"/>
      <c r="V123" s="273">
        <f>SUM(V124:V126)</f>
        <v>0</v>
      </c>
      <c r="W123" s="273">
        <f>SUM(W124:W126)</f>
        <v>0</v>
      </c>
      <c r="X123" s="273">
        <f>SUM(X124:X126)</f>
        <v>0</v>
      </c>
      <c r="Y123" s="273">
        <f t="shared" si="39"/>
        <v>0</v>
      </c>
      <c r="Z123" s="383" t="e">
        <f t="shared" si="52"/>
        <v>#DIV/0!</v>
      </c>
      <c r="AA123" s="65"/>
      <c r="AB123" s="32"/>
      <c r="AC123" s="32"/>
      <c r="AD123" s="32"/>
      <c r="AE123" s="32"/>
      <c r="AF123" s="32"/>
      <c r="AG123" s="32"/>
    </row>
    <row r="124" spans="1:33" ht="30" customHeight="1" x14ac:dyDescent="0.2">
      <c r="A124" s="142" t="s">
        <v>18</v>
      </c>
      <c r="B124" s="143" t="s">
        <v>145</v>
      </c>
      <c r="C124" s="149" t="s">
        <v>140</v>
      </c>
      <c r="D124" s="150" t="s">
        <v>53</v>
      </c>
      <c r="E124" s="265"/>
      <c r="F124" s="404"/>
      <c r="G124" s="264">
        <f>E124*F124</f>
        <v>0</v>
      </c>
      <c r="H124" s="265"/>
      <c r="I124" s="404"/>
      <c r="J124" s="264">
        <f>H124*I124</f>
        <v>0</v>
      </c>
      <c r="K124" s="265"/>
      <c r="L124" s="266"/>
      <c r="M124" s="264">
        <f>K124*L124</f>
        <v>0</v>
      </c>
      <c r="N124" s="265"/>
      <c r="O124" s="266"/>
      <c r="P124" s="264">
        <f>N124*O124</f>
        <v>0</v>
      </c>
      <c r="Q124" s="265"/>
      <c r="R124" s="266"/>
      <c r="S124" s="264">
        <f>Q124*R124</f>
        <v>0</v>
      </c>
      <c r="T124" s="265"/>
      <c r="U124" s="266"/>
      <c r="V124" s="264">
        <f>T124*U124</f>
        <v>0</v>
      </c>
      <c r="W124" s="268">
        <f>G124+M124+S124</f>
        <v>0</v>
      </c>
      <c r="X124" s="269">
        <f>J124+P124+V124</f>
        <v>0</v>
      </c>
      <c r="Y124" s="269">
        <f t="shared" si="39"/>
        <v>0</v>
      </c>
      <c r="Z124" s="433" t="e">
        <f t="shared" si="52"/>
        <v>#DIV/0!</v>
      </c>
      <c r="AA124" s="57"/>
      <c r="AB124" s="34"/>
      <c r="AC124" s="34"/>
      <c r="AD124" s="34"/>
      <c r="AE124" s="34"/>
      <c r="AF124" s="34"/>
      <c r="AG124" s="34"/>
    </row>
    <row r="125" spans="1:33" ht="30" customHeight="1" x14ac:dyDescent="0.2">
      <c r="A125" s="142" t="s">
        <v>18</v>
      </c>
      <c r="B125" s="143" t="s">
        <v>146</v>
      </c>
      <c r="C125" s="149" t="s">
        <v>140</v>
      </c>
      <c r="D125" s="150" t="s">
        <v>53</v>
      </c>
      <c r="E125" s="265"/>
      <c r="F125" s="404"/>
      <c r="G125" s="264">
        <f>E125*F125</f>
        <v>0</v>
      </c>
      <c r="H125" s="265"/>
      <c r="I125" s="404"/>
      <c r="J125" s="264">
        <f>H125*I125</f>
        <v>0</v>
      </c>
      <c r="K125" s="265"/>
      <c r="L125" s="266"/>
      <c r="M125" s="264">
        <f>K125*L125</f>
        <v>0</v>
      </c>
      <c r="N125" s="265"/>
      <c r="O125" s="266"/>
      <c r="P125" s="264">
        <f>N125*O125</f>
        <v>0</v>
      </c>
      <c r="Q125" s="265"/>
      <c r="R125" s="266"/>
      <c r="S125" s="264">
        <f>Q125*R125</f>
        <v>0</v>
      </c>
      <c r="T125" s="265"/>
      <c r="U125" s="266"/>
      <c r="V125" s="264">
        <f>T125*U125</f>
        <v>0</v>
      </c>
      <c r="W125" s="268">
        <f>G125+M125+S125</f>
        <v>0</v>
      </c>
      <c r="X125" s="269">
        <f>J125+P125+V125</f>
        <v>0</v>
      </c>
      <c r="Y125" s="269">
        <f t="shared" si="39"/>
        <v>0</v>
      </c>
      <c r="Z125" s="433" t="e">
        <f t="shared" si="52"/>
        <v>#DIV/0!</v>
      </c>
      <c r="AA125" s="57"/>
      <c r="AB125" s="34"/>
      <c r="AC125" s="34"/>
      <c r="AD125" s="34"/>
      <c r="AE125" s="34"/>
      <c r="AF125" s="34"/>
      <c r="AG125" s="34"/>
    </row>
    <row r="126" spans="1:33" ht="30" customHeight="1" thickBot="1" x14ac:dyDescent="0.25">
      <c r="A126" s="154" t="s">
        <v>18</v>
      </c>
      <c r="B126" s="152" t="s">
        <v>147</v>
      </c>
      <c r="C126" s="160" t="s">
        <v>140</v>
      </c>
      <c r="D126" s="156" t="s">
        <v>53</v>
      </c>
      <c r="E126" s="279"/>
      <c r="F126" s="406"/>
      <c r="G126" s="281">
        <f>E126*F126</f>
        <v>0</v>
      </c>
      <c r="H126" s="279"/>
      <c r="I126" s="406"/>
      <c r="J126" s="281">
        <f>H126*I126</f>
        <v>0</v>
      </c>
      <c r="K126" s="279"/>
      <c r="L126" s="280"/>
      <c r="M126" s="281">
        <f>K126*L126</f>
        <v>0</v>
      </c>
      <c r="N126" s="279"/>
      <c r="O126" s="280"/>
      <c r="P126" s="281">
        <f>N126*O126</f>
        <v>0</v>
      </c>
      <c r="Q126" s="279"/>
      <c r="R126" s="280"/>
      <c r="S126" s="281">
        <f>Q126*R126</f>
        <v>0</v>
      </c>
      <c r="T126" s="279"/>
      <c r="U126" s="280"/>
      <c r="V126" s="281">
        <f>T126*U126</f>
        <v>0</v>
      </c>
      <c r="W126" s="278">
        <f>G126+M126+S126</f>
        <v>0</v>
      </c>
      <c r="X126" s="269">
        <f>J126+P126+V126</f>
        <v>0</v>
      </c>
      <c r="Y126" s="269">
        <f t="shared" si="39"/>
        <v>0</v>
      </c>
      <c r="Z126" s="433" t="e">
        <f t="shared" si="52"/>
        <v>#DIV/0!</v>
      </c>
      <c r="AA126" s="66"/>
      <c r="AB126" s="34"/>
      <c r="AC126" s="34"/>
      <c r="AD126" s="34"/>
      <c r="AE126" s="34"/>
      <c r="AF126" s="34"/>
      <c r="AG126" s="34"/>
    </row>
    <row r="127" spans="1:33" ht="30" customHeight="1" x14ac:dyDescent="0.2">
      <c r="A127" s="138" t="s">
        <v>15</v>
      </c>
      <c r="B127" s="139" t="s">
        <v>148</v>
      </c>
      <c r="C127" s="203" t="s">
        <v>149</v>
      </c>
      <c r="D127" s="148"/>
      <c r="E127" s="271">
        <f>SUM(E128:E129)</f>
        <v>420</v>
      </c>
      <c r="F127" s="403"/>
      <c r="G127" s="273">
        <f>SUM(G128:G129)</f>
        <v>21840</v>
      </c>
      <c r="H127" s="271">
        <f>SUM(H128:H129)</f>
        <v>420</v>
      </c>
      <c r="I127" s="403"/>
      <c r="J127" s="273">
        <f>SUM(J128:J129)</f>
        <v>21084</v>
      </c>
      <c r="K127" s="271">
        <f>SUM(K128:K129)</f>
        <v>0</v>
      </c>
      <c r="L127" s="272"/>
      <c r="M127" s="273">
        <f>SUM(M128:M129)</f>
        <v>0</v>
      </c>
      <c r="N127" s="271">
        <f>SUM(N128:N129)</f>
        <v>0</v>
      </c>
      <c r="O127" s="272"/>
      <c r="P127" s="273">
        <f>SUM(P128:P129)</f>
        <v>0</v>
      </c>
      <c r="Q127" s="271">
        <f>SUM(Q128:Q129)</f>
        <v>0</v>
      </c>
      <c r="R127" s="272"/>
      <c r="S127" s="273">
        <f>SUM(S128:S129)</f>
        <v>0</v>
      </c>
      <c r="T127" s="271">
        <f>SUM(T128:T129)</f>
        <v>0</v>
      </c>
      <c r="U127" s="272"/>
      <c r="V127" s="273">
        <f>SUM(V128:V129)</f>
        <v>0</v>
      </c>
      <c r="W127" s="273">
        <f>SUM(W128:W129)</f>
        <v>21840</v>
      </c>
      <c r="X127" s="273">
        <f>SUM(X128:X129)</f>
        <v>21084</v>
      </c>
      <c r="Y127" s="273">
        <f>SUM(Y128:Y129)</f>
        <v>756</v>
      </c>
      <c r="Z127" s="383">
        <f t="shared" si="52"/>
        <v>3.4615384615384617E-2</v>
      </c>
      <c r="AA127" s="67"/>
      <c r="AB127" s="32"/>
      <c r="AC127" s="32"/>
      <c r="AD127" s="32"/>
      <c r="AE127" s="32"/>
      <c r="AF127" s="32"/>
      <c r="AG127" s="32"/>
    </row>
    <row r="128" spans="1:33" ht="51.6" customHeight="1" x14ac:dyDescent="0.2">
      <c r="A128" s="142" t="s">
        <v>18</v>
      </c>
      <c r="B128" s="143" t="s">
        <v>150</v>
      </c>
      <c r="C128" s="204" t="s">
        <v>380</v>
      </c>
      <c r="D128" s="195" t="s">
        <v>331</v>
      </c>
      <c r="E128" s="262">
        <v>180</v>
      </c>
      <c r="F128" s="401">
        <v>52</v>
      </c>
      <c r="G128" s="264">
        <f>E128*F128</f>
        <v>9360</v>
      </c>
      <c r="H128" s="321">
        <v>180</v>
      </c>
      <c r="I128" s="404">
        <v>50.2</v>
      </c>
      <c r="J128" s="264">
        <f>H128*I128</f>
        <v>9036</v>
      </c>
      <c r="K128" s="265"/>
      <c r="L128" s="266"/>
      <c r="M128" s="264">
        <f>K128*L128</f>
        <v>0</v>
      </c>
      <c r="N128" s="265"/>
      <c r="O128" s="266"/>
      <c r="P128" s="264">
        <f>N128*O128</f>
        <v>0</v>
      </c>
      <c r="Q128" s="265"/>
      <c r="R128" s="266"/>
      <c r="S128" s="264">
        <f>Q128*R128</f>
        <v>0</v>
      </c>
      <c r="T128" s="265"/>
      <c r="U128" s="266"/>
      <c r="V128" s="264">
        <f>T128*U128</f>
        <v>0</v>
      </c>
      <c r="W128" s="268">
        <f>G128+M128+S128</f>
        <v>9360</v>
      </c>
      <c r="X128" s="269">
        <f>J128+P128+V128</f>
        <v>9036</v>
      </c>
      <c r="Y128" s="269">
        <f t="shared" si="39"/>
        <v>324</v>
      </c>
      <c r="Z128" s="433">
        <f t="shared" si="52"/>
        <v>3.4615384615384617E-2</v>
      </c>
      <c r="AA128" s="121" t="s">
        <v>397</v>
      </c>
      <c r="AB128" s="34"/>
      <c r="AC128" s="34"/>
      <c r="AD128" s="34"/>
      <c r="AE128" s="34"/>
      <c r="AF128" s="34"/>
      <c r="AG128" s="34"/>
    </row>
    <row r="129" spans="1:33" ht="153.75" thickBot="1" x14ac:dyDescent="0.25">
      <c r="A129" s="142" t="s">
        <v>18</v>
      </c>
      <c r="B129" s="143" t="s">
        <v>151</v>
      </c>
      <c r="C129" s="204" t="s">
        <v>381</v>
      </c>
      <c r="D129" s="195" t="s">
        <v>331</v>
      </c>
      <c r="E129" s="262">
        <v>240</v>
      </c>
      <c r="F129" s="401">
        <v>52</v>
      </c>
      <c r="G129" s="264">
        <f>E129*F129</f>
        <v>12480</v>
      </c>
      <c r="H129" s="321">
        <v>240</v>
      </c>
      <c r="I129" s="404">
        <v>50.2</v>
      </c>
      <c r="J129" s="264">
        <f>H129*I129</f>
        <v>12048</v>
      </c>
      <c r="K129" s="265"/>
      <c r="L129" s="266"/>
      <c r="M129" s="264">
        <f>K129*L129</f>
        <v>0</v>
      </c>
      <c r="N129" s="265"/>
      <c r="O129" s="266"/>
      <c r="P129" s="264">
        <f>N129*O129</f>
        <v>0</v>
      </c>
      <c r="Q129" s="265"/>
      <c r="R129" s="266"/>
      <c r="S129" s="264">
        <f>Q129*R129</f>
        <v>0</v>
      </c>
      <c r="T129" s="265"/>
      <c r="U129" s="266"/>
      <c r="V129" s="264">
        <f>T129*U129</f>
        <v>0</v>
      </c>
      <c r="W129" s="268">
        <f>G129+M129+S129</f>
        <v>12480</v>
      </c>
      <c r="X129" s="269">
        <f>J129+P129+V129</f>
        <v>12048</v>
      </c>
      <c r="Y129" s="269">
        <f t="shared" si="39"/>
        <v>432</v>
      </c>
      <c r="Z129" s="433">
        <f t="shared" si="52"/>
        <v>3.4615384615384617E-2</v>
      </c>
      <c r="AA129" s="121" t="s">
        <v>399</v>
      </c>
      <c r="AB129" s="34"/>
      <c r="AC129" s="34"/>
      <c r="AD129" s="34"/>
      <c r="AE129" s="34"/>
      <c r="AF129" s="34"/>
      <c r="AG129" s="34"/>
    </row>
    <row r="130" spans="1:33" ht="30" customHeight="1" thickBot="1" x14ac:dyDescent="0.25">
      <c r="A130" s="178" t="s">
        <v>152</v>
      </c>
      <c r="B130" s="179"/>
      <c r="C130" s="180"/>
      <c r="D130" s="181"/>
      <c r="E130" s="289">
        <f>E127+E123+E105</f>
        <v>1595</v>
      </c>
      <c r="F130" s="412"/>
      <c r="G130" s="288">
        <f>G127+G123+G105</f>
        <v>101640</v>
      </c>
      <c r="H130" s="289">
        <f>H127+H123+H105</f>
        <v>1563.0319999999999</v>
      </c>
      <c r="I130" s="412"/>
      <c r="J130" s="288">
        <f>J127+J123+J105</f>
        <v>101640</v>
      </c>
      <c r="K130" s="305">
        <f>K127+K123+K105</f>
        <v>0</v>
      </c>
      <c r="L130" s="304"/>
      <c r="M130" s="288">
        <f>M127+M123+M105</f>
        <v>0</v>
      </c>
      <c r="N130" s="305">
        <f>N127+N123+N105</f>
        <v>0</v>
      </c>
      <c r="O130" s="304"/>
      <c r="P130" s="288">
        <f>P127+P123+P105</f>
        <v>0</v>
      </c>
      <c r="Q130" s="305">
        <f>Q127+Q123+Q105</f>
        <v>0</v>
      </c>
      <c r="R130" s="304"/>
      <c r="S130" s="288">
        <f>S127+S123+S105</f>
        <v>0</v>
      </c>
      <c r="T130" s="305">
        <f>T127+T123+T105</f>
        <v>0</v>
      </c>
      <c r="U130" s="304"/>
      <c r="V130" s="290">
        <f>V127+V123+V105</f>
        <v>0</v>
      </c>
      <c r="W130" s="322">
        <f>W127+W123+W105</f>
        <v>101640</v>
      </c>
      <c r="X130" s="323">
        <f>X127+X123+X105</f>
        <v>101640</v>
      </c>
      <c r="Y130" s="323">
        <f t="shared" si="39"/>
        <v>0</v>
      </c>
      <c r="Z130" s="442">
        <f t="shared" si="52"/>
        <v>0</v>
      </c>
      <c r="AA130" s="102"/>
      <c r="AB130" s="5"/>
      <c r="AC130" s="5"/>
      <c r="AD130" s="5"/>
      <c r="AE130" s="5"/>
      <c r="AF130" s="5"/>
      <c r="AG130" s="5"/>
    </row>
    <row r="131" spans="1:33" ht="30" customHeight="1" thickBot="1" x14ac:dyDescent="0.25">
      <c r="A131" s="165" t="s">
        <v>15</v>
      </c>
      <c r="B131" s="183">
        <v>7</v>
      </c>
      <c r="C131" s="167" t="s">
        <v>153</v>
      </c>
      <c r="D131" s="168"/>
      <c r="E131" s="292"/>
      <c r="F131" s="399"/>
      <c r="G131" s="292"/>
      <c r="H131" s="292"/>
      <c r="I131" s="399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324"/>
      <c r="X131" s="324"/>
      <c r="Y131" s="307"/>
      <c r="Z131" s="443"/>
      <c r="AA131" s="101"/>
      <c r="AB131" s="5"/>
      <c r="AC131" s="5"/>
      <c r="AD131" s="5"/>
      <c r="AE131" s="5"/>
      <c r="AF131" s="5"/>
      <c r="AG131" s="5"/>
    </row>
    <row r="132" spans="1:33" ht="30" customHeight="1" x14ac:dyDescent="0.2">
      <c r="A132" s="142" t="s">
        <v>18</v>
      </c>
      <c r="B132" s="143" t="s">
        <v>154</v>
      </c>
      <c r="C132" s="169" t="s">
        <v>382</v>
      </c>
      <c r="D132" s="145" t="s">
        <v>53</v>
      </c>
      <c r="E132" s="262">
        <v>80</v>
      </c>
      <c r="F132" s="401">
        <v>30</v>
      </c>
      <c r="G132" s="264">
        <f t="shared" ref="G132:G142" si="59">E132*F132</f>
        <v>2400</v>
      </c>
      <c r="H132" s="262">
        <v>80</v>
      </c>
      <c r="I132" s="401">
        <v>30</v>
      </c>
      <c r="J132" s="264">
        <f t="shared" ref="J132:J142" si="60">H132*I132</f>
        <v>2400</v>
      </c>
      <c r="K132" s="265"/>
      <c r="L132" s="266"/>
      <c r="M132" s="264">
        <f t="shared" ref="M132:M142" si="61">K132*L132</f>
        <v>0</v>
      </c>
      <c r="N132" s="265"/>
      <c r="O132" s="266"/>
      <c r="P132" s="264">
        <f t="shared" ref="P132:P142" si="62">N132*O132</f>
        <v>0</v>
      </c>
      <c r="Q132" s="265"/>
      <c r="R132" s="266"/>
      <c r="S132" s="264">
        <f t="shared" ref="S132:S142" si="63">Q132*R132</f>
        <v>0</v>
      </c>
      <c r="T132" s="265"/>
      <c r="U132" s="266"/>
      <c r="V132" s="325">
        <f t="shared" ref="V132:V142" si="64">T132*U132</f>
        <v>0</v>
      </c>
      <c r="W132" s="326">
        <f t="shared" ref="W132:W142" si="65">G132+M132+S132</f>
        <v>2400</v>
      </c>
      <c r="X132" s="327">
        <f t="shared" ref="X132:X142" si="66">J132+P132+V132</f>
        <v>2400</v>
      </c>
      <c r="Y132" s="327">
        <f t="shared" si="39"/>
        <v>0</v>
      </c>
      <c r="Z132" s="444">
        <f t="shared" ref="Z132:Z142" si="67">Y132/W132</f>
        <v>0</v>
      </c>
      <c r="AA132" s="104"/>
      <c r="AB132" s="34"/>
      <c r="AC132" s="34"/>
      <c r="AD132" s="34"/>
      <c r="AE132" s="34"/>
      <c r="AF132" s="34"/>
      <c r="AG132" s="34"/>
    </row>
    <row r="133" spans="1:33" ht="51" customHeight="1" x14ac:dyDescent="0.2">
      <c r="A133" s="142" t="s">
        <v>18</v>
      </c>
      <c r="B133" s="143" t="s">
        <v>155</v>
      </c>
      <c r="C133" s="169" t="s">
        <v>383</v>
      </c>
      <c r="D133" s="145" t="s">
        <v>53</v>
      </c>
      <c r="E133" s="262">
        <v>1</v>
      </c>
      <c r="F133" s="401">
        <v>5000</v>
      </c>
      <c r="G133" s="264">
        <f t="shared" si="59"/>
        <v>5000</v>
      </c>
      <c r="H133" s="262">
        <v>1</v>
      </c>
      <c r="I133" s="401">
        <v>5000</v>
      </c>
      <c r="J133" s="264">
        <f t="shared" si="60"/>
        <v>5000</v>
      </c>
      <c r="K133" s="328"/>
      <c r="L133" s="329"/>
      <c r="M133" s="267">
        <f t="shared" si="61"/>
        <v>0</v>
      </c>
      <c r="N133" s="265"/>
      <c r="O133" s="266"/>
      <c r="P133" s="264">
        <f t="shared" si="62"/>
        <v>0</v>
      </c>
      <c r="Q133" s="265"/>
      <c r="R133" s="266"/>
      <c r="S133" s="264">
        <f t="shared" si="63"/>
        <v>0</v>
      </c>
      <c r="T133" s="265"/>
      <c r="U133" s="266"/>
      <c r="V133" s="325">
        <f t="shared" si="64"/>
        <v>0</v>
      </c>
      <c r="W133" s="330">
        <f t="shared" si="65"/>
        <v>5000</v>
      </c>
      <c r="X133" s="269">
        <f t="shared" si="66"/>
        <v>5000</v>
      </c>
      <c r="Y133" s="269">
        <f t="shared" si="39"/>
        <v>0</v>
      </c>
      <c r="Z133" s="433">
        <f t="shared" si="67"/>
        <v>0</v>
      </c>
      <c r="AA133" s="121"/>
      <c r="AB133" s="34"/>
      <c r="AC133" s="34"/>
      <c r="AD133" s="34"/>
      <c r="AE133" s="34"/>
      <c r="AF133" s="34"/>
      <c r="AG133" s="34"/>
    </row>
    <row r="134" spans="1:33" ht="30" customHeight="1" x14ac:dyDescent="0.2">
      <c r="A134" s="142" t="s">
        <v>18</v>
      </c>
      <c r="B134" s="143" t="s">
        <v>156</v>
      </c>
      <c r="C134" s="170" t="s">
        <v>384</v>
      </c>
      <c r="D134" s="145" t="s">
        <v>53</v>
      </c>
      <c r="E134" s="262">
        <v>2</v>
      </c>
      <c r="F134" s="401">
        <v>1500</v>
      </c>
      <c r="G134" s="264">
        <f t="shared" si="59"/>
        <v>3000</v>
      </c>
      <c r="H134" s="262">
        <v>2</v>
      </c>
      <c r="I134" s="401">
        <v>1500</v>
      </c>
      <c r="J134" s="264">
        <f t="shared" si="60"/>
        <v>3000</v>
      </c>
      <c r="K134" s="265"/>
      <c r="L134" s="266"/>
      <c r="M134" s="264">
        <f t="shared" si="61"/>
        <v>0</v>
      </c>
      <c r="N134" s="265"/>
      <c r="O134" s="266"/>
      <c r="P134" s="264">
        <f t="shared" si="62"/>
        <v>0</v>
      </c>
      <c r="Q134" s="265"/>
      <c r="R134" s="266"/>
      <c r="S134" s="264">
        <f t="shared" si="63"/>
        <v>0</v>
      </c>
      <c r="T134" s="265"/>
      <c r="U134" s="266"/>
      <c r="V134" s="325">
        <f t="shared" si="64"/>
        <v>0</v>
      </c>
      <c r="W134" s="330">
        <f t="shared" si="65"/>
        <v>3000</v>
      </c>
      <c r="X134" s="269">
        <f t="shared" si="66"/>
        <v>3000</v>
      </c>
      <c r="Y134" s="269">
        <f t="shared" si="39"/>
        <v>0</v>
      </c>
      <c r="Z134" s="433">
        <f t="shared" si="67"/>
        <v>0</v>
      </c>
      <c r="AA134" s="99"/>
      <c r="AB134" s="34"/>
      <c r="AC134" s="34"/>
      <c r="AD134" s="34"/>
      <c r="AE134" s="34"/>
      <c r="AF134" s="34"/>
      <c r="AG134" s="34"/>
    </row>
    <row r="135" spans="1:33" ht="30" customHeight="1" x14ac:dyDescent="0.2">
      <c r="A135" s="142" t="s">
        <v>18</v>
      </c>
      <c r="B135" s="143" t="s">
        <v>157</v>
      </c>
      <c r="C135" s="149" t="s">
        <v>158</v>
      </c>
      <c r="D135" s="150" t="s">
        <v>53</v>
      </c>
      <c r="E135" s="265"/>
      <c r="F135" s="404"/>
      <c r="G135" s="264">
        <f t="shared" si="59"/>
        <v>0</v>
      </c>
      <c r="H135" s="265"/>
      <c r="I135" s="404"/>
      <c r="J135" s="264">
        <f t="shared" si="60"/>
        <v>0</v>
      </c>
      <c r="K135" s="265"/>
      <c r="L135" s="266"/>
      <c r="M135" s="264">
        <f t="shared" si="61"/>
        <v>0</v>
      </c>
      <c r="N135" s="265"/>
      <c r="O135" s="266"/>
      <c r="P135" s="264">
        <f t="shared" si="62"/>
        <v>0</v>
      </c>
      <c r="Q135" s="265"/>
      <c r="R135" s="266"/>
      <c r="S135" s="264">
        <f t="shared" si="63"/>
        <v>0</v>
      </c>
      <c r="T135" s="265"/>
      <c r="U135" s="266"/>
      <c r="V135" s="325">
        <f t="shared" si="64"/>
        <v>0</v>
      </c>
      <c r="W135" s="330">
        <f t="shared" si="65"/>
        <v>0</v>
      </c>
      <c r="X135" s="269">
        <f t="shared" si="66"/>
        <v>0</v>
      </c>
      <c r="Y135" s="269">
        <f t="shared" si="39"/>
        <v>0</v>
      </c>
      <c r="Z135" s="433" t="e">
        <f t="shared" si="67"/>
        <v>#DIV/0!</v>
      </c>
      <c r="AA135" s="99"/>
      <c r="AB135" s="34"/>
      <c r="AC135" s="34"/>
      <c r="AD135" s="34"/>
      <c r="AE135" s="34"/>
      <c r="AF135" s="34"/>
      <c r="AG135" s="34"/>
    </row>
    <row r="136" spans="1:33" ht="30" customHeight="1" x14ac:dyDescent="0.2">
      <c r="A136" s="142" t="s">
        <v>18</v>
      </c>
      <c r="B136" s="143" t="s">
        <v>159</v>
      </c>
      <c r="C136" s="149" t="s">
        <v>160</v>
      </c>
      <c r="D136" s="150" t="s">
        <v>53</v>
      </c>
      <c r="E136" s="265"/>
      <c r="F136" s="404"/>
      <c r="G136" s="264">
        <f t="shared" si="59"/>
        <v>0</v>
      </c>
      <c r="H136" s="265"/>
      <c r="I136" s="404"/>
      <c r="J136" s="264">
        <f t="shared" si="60"/>
        <v>0</v>
      </c>
      <c r="K136" s="265"/>
      <c r="L136" s="266"/>
      <c r="M136" s="264">
        <f t="shared" si="61"/>
        <v>0</v>
      </c>
      <c r="N136" s="265"/>
      <c r="O136" s="266"/>
      <c r="P136" s="264">
        <f t="shared" si="62"/>
        <v>0</v>
      </c>
      <c r="Q136" s="265"/>
      <c r="R136" s="266"/>
      <c r="S136" s="264">
        <f t="shared" si="63"/>
        <v>0</v>
      </c>
      <c r="T136" s="265"/>
      <c r="U136" s="266"/>
      <c r="V136" s="325">
        <f t="shared" si="64"/>
        <v>0</v>
      </c>
      <c r="W136" s="330">
        <f t="shared" si="65"/>
        <v>0</v>
      </c>
      <c r="X136" s="269">
        <f t="shared" si="66"/>
        <v>0</v>
      </c>
      <c r="Y136" s="269">
        <f t="shared" si="39"/>
        <v>0</v>
      </c>
      <c r="Z136" s="433" t="e">
        <f t="shared" si="67"/>
        <v>#DIV/0!</v>
      </c>
      <c r="AA136" s="99"/>
      <c r="AB136" s="34"/>
      <c r="AC136" s="34"/>
      <c r="AD136" s="34"/>
      <c r="AE136" s="34"/>
      <c r="AF136" s="34"/>
      <c r="AG136" s="34"/>
    </row>
    <row r="137" spans="1:33" ht="30" customHeight="1" x14ac:dyDescent="0.2">
      <c r="A137" s="142" t="s">
        <v>18</v>
      </c>
      <c r="B137" s="143" t="s">
        <v>161</v>
      </c>
      <c r="C137" s="149" t="s">
        <v>162</v>
      </c>
      <c r="D137" s="150" t="s">
        <v>53</v>
      </c>
      <c r="E137" s="265"/>
      <c r="F137" s="404"/>
      <c r="G137" s="264">
        <f t="shared" si="59"/>
        <v>0</v>
      </c>
      <c r="H137" s="265"/>
      <c r="I137" s="404"/>
      <c r="J137" s="264">
        <f t="shared" si="60"/>
        <v>0</v>
      </c>
      <c r="K137" s="265"/>
      <c r="L137" s="266"/>
      <c r="M137" s="264">
        <f t="shared" si="61"/>
        <v>0</v>
      </c>
      <c r="N137" s="265"/>
      <c r="O137" s="266"/>
      <c r="P137" s="264">
        <f t="shared" si="62"/>
        <v>0</v>
      </c>
      <c r="Q137" s="265"/>
      <c r="R137" s="266"/>
      <c r="S137" s="264">
        <f t="shared" si="63"/>
        <v>0</v>
      </c>
      <c r="T137" s="265"/>
      <c r="U137" s="266"/>
      <c r="V137" s="325">
        <f t="shared" si="64"/>
        <v>0</v>
      </c>
      <c r="W137" s="330">
        <f t="shared" si="65"/>
        <v>0</v>
      </c>
      <c r="X137" s="269">
        <f t="shared" si="66"/>
        <v>0</v>
      </c>
      <c r="Y137" s="269">
        <f t="shared" si="39"/>
        <v>0</v>
      </c>
      <c r="Z137" s="433" t="e">
        <f t="shared" si="67"/>
        <v>#DIV/0!</v>
      </c>
      <c r="AA137" s="99"/>
      <c r="AB137" s="34"/>
      <c r="AC137" s="34"/>
      <c r="AD137" s="34"/>
      <c r="AE137" s="34"/>
      <c r="AF137" s="34"/>
      <c r="AG137" s="34"/>
    </row>
    <row r="138" spans="1:33" ht="30" customHeight="1" x14ac:dyDescent="0.2">
      <c r="A138" s="142" t="s">
        <v>18</v>
      </c>
      <c r="B138" s="143" t="s">
        <v>163</v>
      </c>
      <c r="C138" s="149" t="s">
        <v>164</v>
      </c>
      <c r="D138" s="150" t="s">
        <v>53</v>
      </c>
      <c r="E138" s="265"/>
      <c r="F138" s="404"/>
      <c r="G138" s="264">
        <f t="shared" si="59"/>
        <v>0</v>
      </c>
      <c r="H138" s="265"/>
      <c r="I138" s="404"/>
      <c r="J138" s="264">
        <f t="shared" si="60"/>
        <v>0</v>
      </c>
      <c r="K138" s="265"/>
      <c r="L138" s="266"/>
      <c r="M138" s="264">
        <f t="shared" si="61"/>
        <v>0</v>
      </c>
      <c r="N138" s="265"/>
      <c r="O138" s="266"/>
      <c r="P138" s="264">
        <f t="shared" si="62"/>
        <v>0</v>
      </c>
      <c r="Q138" s="265"/>
      <c r="R138" s="266"/>
      <c r="S138" s="264">
        <f t="shared" si="63"/>
        <v>0</v>
      </c>
      <c r="T138" s="265"/>
      <c r="U138" s="266"/>
      <c r="V138" s="325">
        <f t="shared" si="64"/>
        <v>0</v>
      </c>
      <c r="W138" s="330">
        <f t="shared" si="65"/>
        <v>0</v>
      </c>
      <c r="X138" s="269">
        <f t="shared" si="66"/>
        <v>0</v>
      </c>
      <c r="Y138" s="269">
        <f t="shared" si="39"/>
        <v>0</v>
      </c>
      <c r="Z138" s="433" t="e">
        <f t="shared" si="67"/>
        <v>#DIV/0!</v>
      </c>
      <c r="AA138" s="99"/>
      <c r="AB138" s="34"/>
      <c r="AC138" s="34"/>
      <c r="AD138" s="34"/>
      <c r="AE138" s="34"/>
      <c r="AF138" s="34"/>
      <c r="AG138" s="34"/>
    </row>
    <row r="139" spans="1:33" ht="30" customHeight="1" x14ac:dyDescent="0.2">
      <c r="A139" s="142" t="s">
        <v>18</v>
      </c>
      <c r="B139" s="143" t="s">
        <v>165</v>
      </c>
      <c r="C139" s="149" t="s">
        <v>166</v>
      </c>
      <c r="D139" s="150" t="s">
        <v>53</v>
      </c>
      <c r="E139" s="265"/>
      <c r="F139" s="404"/>
      <c r="G139" s="264">
        <f t="shared" si="59"/>
        <v>0</v>
      </c>
      <c r="H139" s="265"/>
      <c r="I139" s="404"/>
      <c r="J139" s="264">
        <f t="shared" si="60"/>
        <v>0</v>
      </c>
      <c r="K139" s="265"/>
      <c r="L139" s="266"/>
      <c r="M139" s="264">
        <f t="shared" si="61"/>
        <v>0</v>
      </c>
      <c r="N139" s="265"/>
      <c r="O139" s="266"/>
      <c r="P139" s="264">
        <f t="shared" si="62"/>
        <v>0</v>
      </c>
      <c r="Q139" s="265"/>
      <c r="R139" s="266"/>
      <c r="S139" s="264">
        <f t="shared" si="63"/>
        <v>0</v>
      </c>
      <c r="T139" s="265"/>
      <c r="U139" s="266"/>
      <c r="V139" s="325">
        <f t="shared" si="64"/>
        <v>0</v>
      </c>
      <c r="W139" s="330">
        <f t="shared" si="65"/>
        <v>0</v>
      </c>
      <c r="X139" s="269">
        <f t="shared" si="66"/>
        <v>0</v>
      </c>
      <c r="Y139" s="269">
        <f t="shared" si="39"/>
        <v>0</v>
      </c>
      <c r="Z139" s="433" t="e">
        <f t="shared" si="67"/>
        <v>#DIV/0!</v>
      </c>
      <c r="AA139" s="99"/>
      <c r="AB139" s="34"/>
      <c r="AC139" s="34"/>
      <c r="AD139" s="34"/>
      <c r="AE139" s="34"/>
      <c r="AF139" s="34"/>
      <c r="AG139" s="34"/>
    </row>
    <row r="140" spans="1:33" ht="30" customHeight="1" x14ac:dyDescent="0.2">
      <c r="A140" s="154" t="s">
        <v>18</v>
      </c>
      <c r="B140" s="143" t="s">
        <v>167</v>
      </c>
      <c r="C140" s="160" t="s">
        <v>168</v>
      </c>
      <c r="D140" s="150" t="s">
        <v>53</v>
      </c>
      <c r="E140" s="279"/>
      <c r="F140" s="406"/>
      <c r="G140" s="264">
        <f t="shared" si="59"/>
        <v>0</v>
      </c>
      <c r="H140" s="279"/>
      <c r="I140" s="406"/>
      <c r="J140" s="264">
        <f t="shared" si="60"/>
        <v>0</v>
      </c>
      <c r="K140" s="265"/>
      <c r="L140" s="266"/>
      <c r="M140" s="264">
        <f t="shared" si="61"/>
        <v>0</v>
      </c>
      <c r="N140" s="265"/>
      <c r="O140" s="266"/>
      <c r="P140" s="264">
        <f t="shared" si="62"/>
        <v>0</v>
      </c>
      <c r="Q140" s="265"/>
      <c r="R140" s="266"/>
      <c r="S140" s="264">
        <f t="shared" si="63"/>
        <v>0</v>
      </c>
      <c r="T140" s="265"/>
      <c r="U140" s="266"/>
      <c r="V140" s="325">
        <f t="shared" si="64"/>
        <v>0</v>
      </c>
      <c r="W140" s="330">
        <f t="shared" si="65"/>
        <v>0</v>
      </c>
      <c r="X140" s="269">
        <f t="shared" si="66"/>
        <v>0</v>
      </c>
      <c r="Y140" s="269">
        <f t="shared" si="39"/>
        <v>0</v>
      </c>
      <c r="Z140" s="433" t="e">
        <f t="shared" si="67"/>
        <v>#DIV/0!</v>
      </c>
      <c r="AA140" s="105"/>
      <c r="AB140" s="34"/>
      <c r="AC140" s="34"/>
      <c r="AD140" s="34"/>
      <c r="AE140" s="34"/>
      <c r="AF140" s="34"/>
      <c r="AG140" s="34"/>
    </row>
    <row r="141" spans="1:33" ht="30" customHeight="1" x14ac:dyDescent="0.2">
      <c r="A141" s="154" t="s">
        <v>18</v>
      </c>
      <c r="B141" s="143" t="s">
        <v>169</v>
      </c>
      <c r="C141" s="160" t="s">
        <v>170</v>
      </c>
      <c r="D141" s="156" t="s">
        <v>53</v>
      </c>
      <c r="E141" s="265"/>
      <c r="F141" s="404"/>
      <c r="G141" s="264">
        <f t="shared" si="59"/>
        <v>0</v>
      </c>
      <c r="H141" s="265"/>
      <c r="I141" s="404"/>
      <c r="J141" s="264">
        <f t="shared" si="60"/>
        <v>0</v>
      </c>
      <c r="K141" s="265"/>
      <c r="L141" s="266"/>
      <c r="M141" s="264">
        <f t="shared" si="61"/>
        <v>0</v>
      </c>
      <c r="N141" s="265"/>
      <c r="O141" s="266"/>
      <c r="P141" s="264">
        <f t="shared" si="62"/>
        <v>0</v>
      </c>
      <c r="Q141" s="265"/>
      <c r="R141" s="266"/>
      <c r="S141" s="264">
        <f t="shared" si="63"/>
        <v>0</v>
      </c>
      <c r="T141" s="265"/>
      <c r="U141" s="266"/>
      <c r="V141" s="325">
        <f t="shared" si="64"/>
        <v>0</v>
      </c>
      <c r="W141" s="330">
        <f t="shared" si="65"/>
        <v>0</v>
      </c>
      <c r="X141" s="269">
        <f t="shared" si="66"/>
        <v>0</v>
      </c>
      <c r="Y141" s="269">
        <f t="shared" si="39"/>
        <v>0</v>
      </c>
      <c r="Z141" s="433" t="e">
        <f t="shared" si="67"/>
        <v>#DIV/0!</v>
      </c>
      <c r="AA141" s="99"/>
      <c r="AB141" s="34"/>
      <c r="AC141" s="34"/>
      <c r="AD141" s="34"/>
      <c r="AE141" s="34"/>
      <c r="AF141" s="34"/>
      <c r="AG141" s="34"/>
    </row>
    <row r="142" spans="1:33" ht="30" customHeight="1" thickBot="1" x14ac:dyDescent="0.25">
      <c r="A142" s="154" t="s">
        <v>18</v>
      </c>
      <c r="B142" s="143" t="s">
        <v>171</v>
      </c>
      <c r="C142" s="205" t="s">
        <v>244</v>
      </c>
      <c r="D142" s="156"/>
      <c r="E142" s="279"/>
      <c r="F142" s="406">
        <v>0.22</v>
      </c>
      <c r="G142" s="281">
        <f t="shared" si="59"/>
        <v>0</v>
      </c>
      <c r="H142" s="279"/>
      <c r="I142" s="406">
        <v>0.22</v>
      </c>
      <c r="J142" s="281">
        <f t="shared" si="60"/>
        <v>0</v>
      </c>
      <c r="K142" s="279"/>
      <c r="L142" s="280">
        <v>0.22</v>
      </c>
      <c r="M142" s="281">
        <f t="shared" si="61"/>
        <v>0</v>
      </c>
      <c r="N142" s="279"/>
      <c r="O142" s="280">
        <v>0.22</v>
      </c>
      <c r="P142" s="281">
        <f t="shared" si="62"/>
        <v>0</v>
      </c>
      <c r="Q142" s="279"/>
      <c r="R142" s="280">
        <v>0.22</v>
      </c>
      <c r="S142" s="281">
        <f t="shared" si="63"/>
        <v>0</v>
      </c>
      <c r="T142" s="279"/>
      <c r="U142" s="280">
        <v>0.22</v>
      </c>
      <c r="V142" s="331">
        <f t="shared" si="64"/>
        <v>0</v>
      </c>
      <c r="W142" s="332">
        <f t="shared" si="65"/>
        <v>0</v>
      </c>
      <c r="X142" s="333">
        <f t="shared" si="66"/>
        <v>0</v>
      </c>
      <c r="Y142" s="333">
        <f t="shared" si="39"/>
        <v>0</v>
      </c>
      <c r="Z142" s="445" t="e">
        <f t="shared" si="67"/>
        <v>#DIV/0!</v>
      </c>
      <c r="AA142" s="100"/>
      <c r="AB142" s="5"/>
      <c r="AC142" s="5"/>
      <c r="AD142" s="5"/>
      <c r="AE142" s="5"/>
      <c r="AF142" s="5"/>
      <c r="AG142" s="5"/>
    </row>
    <row r="143" spans="1:33" ht="30" customHeight="1" thickBot="1" x14ac:dyDescent="0.25">
      <c r="A143" s="178" t="s">
        <v>172</v>
      </c>
      <c r="B143" s="179"/>
      <c r="C143" s="180"/>
      <c r="D143" s="181"/>
      <c r="E143" s="289">
        <f>SUM(E132:E141)</f>
        <v>83</v>
      </c>
      <c r="F143" s="412"/>
      <c r="G143" s="288">
        <f>SUM(G132:G142)</f>
        <v>10400</v>
      </c>
      <c r="H143" s="289">
        <f>SUM(H132:H141)</f>
        <v>83</v>
      </c>
      <c r="I143" s="412"/>
      <c r="J143" s="288">
        <f>SUM(J132:J142)</f>
        <v>10400</v>
      </c>
      <c r="K143" s="305">
        <f>SUM(K132:K141)</f>
        <v>0</v>
      </c>
      <c r="L143" s="304"/>
      <c r="M143" s="288">
        <f>SUM(M132:M142)</f>
        <v>0</v>
      </c>
      <c r="N143" s="305">
        <f>SUM(N132:N141)</f>
        <v>0</v>
      </c>
      <c r="O143" s="304"/>
      <c r="P143" s="288">
        <f>SUM(P132:P142)</f>
        <v>0</v>
      </c>
      <c r="Q143" s="305">
        <f>SUM(Q132:Q141)</f>
        <v>0</v>
      </c>
      <c r="R143" s="304"/>
      <c r="S143" s="288">
        <f>SUM(S132:S142)</f>
        <v>0</v>
      </c>
      <c r="T143" s="305">
        <f>SUM(T132:T141)</f>
        <v>0</v>
      </c>
      <c r="U143" s="304"/>
      <c r="V143" s="290">
        <f>SUM(V132:V142)</f>
        <v>0</v>
      </c>
      <c r="W143" s="322">
        <f>SUM(W132:W142)</f>
        <v>10400</v>
      </c>
      <c r="X143" s="323">
        <f>SUM(X132:X142)</f>
        <v>10400</v>
      </c>
      <c r="Y143" s="323">
        <f t="shared" si="39"/>
        <v>0</v>
      </c>
      <c r="Z143" s="442">
        <f>Y143/W143</f>
        <v>0</v>
      </c>
      <c r="AA143" s="102"/>
      <c r="AB143" s="5"/>
      <c r="AC143" s="5"/>
      <c r="AD143" s="5"/>
      <c r="AE143" s="5"/>
      <c r="AF143" s="5"/>
      <c r="AG143" s="5"/>
    </row>
    <row r="144" spans="1:33" ht="30" customHeight="1" thickBot="1" x14ac:dyDescent="0.25">
      <c r="A144" s="165" t="s">
        <v>15</v>
      </c>
      <c r="B144" s="183">
        <v>8</v>
      </c>
      <c r="C144" s="167" t="s">
        <v>173</v>
      </c>
      <c r="D144" s="168"/>
      <c r="E144" s="292"/>
      <c r="F144" s="399"/>
      <c r="G144" s="292"/>
      <c r="H144" s="292"/>
      <c r="I144" s="399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324"/>
      <c r="X144" s="324"/>
      <c r="Y144" s="307"/>
      <c r="Z144" s="443"/>
      <c r="AA144" s="101"/>
      <c r="AB144" s="32"/>
      <c r="AC144" s="32"/>
      <c r="AD144" s="32"/>
      <c r="AE144" s="32"/>
      <c r="AF144" s="32"/>
      <c r="AG144" s="32"/>
    </row>
    <row r="145" spans="1:33" ht="30" customHeight="1" x14ac:dyDescent="0.2">
      <c r="A145" s="206" t="s">
        <v>18</v>
      </c>
      <c r="B145" s="207" t="s">
        <v>174</v>
      </c>
      <c r="C145" s="184" t="s">
        <v>175</v>
      </c>
      <c r="D145" s="150" t="s">
        <v>176</v>
      </c>
      <c r="E145" s="265"/>
      <c r="F145" s="404"/>
      <c r="G145" s="264">
        <f t="shared" ref="G145:G150" si="68">E145*F145</f>
        <v>0</v>
      </c>
      <c r="H145" s="265"/>
      <c r="I145" s="404"/>
      <c r="J145" s="264">
        <f t="shared" ref="J145:J150" si="69">H145*I145</f>
        <v>0</v>
      </c>
      <c r="K145" s="265"/>
      <c r="L145" s="266"/>
      <c r="M145" s="264">
        <f t="shared" ref="M145:M150" si="70">K145*L145</f>
        <v>0</v>
      </c>
      <c r="N145" s="265"/>
      <c r="O145" s="266"/>
      <c r="P145" s="264">
        <f t="shared" ref="P145:P150" si="71">N145*O145</f>
        <v>0</v>
      </c>
      <c r="Q145" s="265"/>
      <c r="R145" s="266"/>
      <c r="S145" s="264">
        <f t="shared" ref="S145:S150" si="72">Q145*R145</f>
        <v>0</v>
      </c>
      <c r="T145" s="265"/>
      <c r="U145" s="266"/>
      <c r="V145" s="325">
        <f t="shared" ref="V145:V150" si="73">T145*U145</f>
        <v>0</v>
      </c>
      <c r="W145" s="326">
        <f t="shared" ref="W145:W150" si="74">G145+M145+S145</f>
        <v>0</v>
      </c>
      <c r="X145" s="327">
        <f t="shared" ref="X145:X150" si="75">J145+P145+V145</f>
        <v>0</v>
      </c>
      <c r="Y145" s="327">
        <f t="shared" si="39"/>
        <v>0</v>
      </c>
      <c r="Z145" s="444" t="e">
        <f t="shared" ref="Z145:Z150" si="76">Y145/W145</f>
        <v>#DIV/0!</v>
      </c>
      <c r="AA145" s="104"/>
      <c r="AB145" s="34"/>
      <c r="AC145" s="34"/>
      <c r="AD145" s="34"/>
      <c r="AE145" s="34"/>
      <c r="AF145" s="34"/>
      <c r="AG145" s="34"/>
    </row>
    <row r="146" spans="1:33" ht="30" customHeight="1" x14ac:dyDescent="0.2">
      <c r="A146" s="206" t="s">
        <v>18</v>
      </c>
      <c r="B146" s="207" t="s">
        <v>177</v>
      </c>
      <c r="C146" s="184" t="s">
        <v>178</v>
      </c>
      <c r="D146" s="150" t="s">
        <v>176</v>
      </c>
      <c r="E146" s="265"/>
      <c r="F146" s="404"/>
      <c r="G146" s="264">
        <f t="shared" si="68"/>
        <v>0</v>
      </c>
      <c r="H146" s="265"/>
      <c r="I146" s="404"/>
      <c r="J146" s="264">
        <f t="shared" si="69"/>
        <v>0</v>
      </c>
      <c r="K146" s="265"/>
      <c r="L146" s="266"/>
      <c r="M146" s="264">
        <f t="shared" si="70"/>
        <v>0</v>
      </c>
      <c r="N146" s="265"/>
      <c r="O146" s="266"/>
      <c r="P146" s="264">
        <f t="shared" si="71"/>
        <v>0</v>
      </c>
      <c r="Q146" s="265"/>
      <c r="R146" s="266"/>
      <c r="S146" s="264">
        <f t="shared" si="72"/>
        <v>0</v>
      </c>
      <c r="T146" s="265"/>
      <c r="U146" s="266"/>
      <c r="V146" s="325">
        <f t="shared" si="73"/>
        <v>0</v>
      </c>
      <c r="W146" s="330">
        <f t="shared" si="74"/>
        <v>0</v>
      </c>
      <c r="X146" s="269">
        <f t="shared" si="75"/>
        <v>0</v>
      </c>
      <c r="Y146" s="269">
        <f t="shared" si="39"/>
        <v>0</v>
      </c>
      <c r="Z146" s="433" t="e">
        <f t="shared" si="76"/>
        <v>#DIV/0!</v>
      </c>
      <c r="AA146" s="99"/>
      <c r="AB146" s="34"/>
      <c r="AC146" s="34"/>
      <c r="AD146" s="34"/>
      <c r="AE146" s="34"/>
      <c r="AF146" s="34"/>
      <c r="AG146" s="34"/>
    </row>
    <row r="147" spans="1:33" ht="30" customHeight="1" x14ac:dyDescent="0.2">
      <c r="A147" s="206" t="s">
        <v>18</v>
      </c>
      <c r="B147" s="207" t="s">
        <v>179</v>
      </c>
      <c r="C147" s="184" t="s">
        <v>180</v>
      </c>
      <c r="D147" s="150" t="s">
        <v>181</v>
      </c>
      <c r="E147" s="265"/>
      <c r="F147" s="404"/>
      <c r="G147" s="264">
        <f t="shared" si="68"/>
        <v>0</v>
      </c>
      <c r="H147" s="265"/>
      <c r="I147" s="404"/>
      <c r="J147" s="264">
        <f t="shared" si="69"/>
        <v>0</v>
      </c>
      <c r="K147" s="265"/>
      <c r="L147" s="266"/>
      <c r="M147" s="264">
        <f t="shared" si="70"/>
        <v>0</v>
      </c>
      <c r="N147" s="265"/>
      <c r="O147" s="266"/>
      <c r="P147" s="264">
        <f t="shared" si="71"/>
        <v>0</v>
      </c>
      <c r="Q147" s="265"/>
      <c r="R147" s="266"/>
      <c r="S147" s="264">
        <f t="shared" si="72"/>
        <v>0</v>
      </c>
      <c r="T147" s="265"/>
      <c r="U147" s="266"/>
      <c r="V147" s="325">
        <f t="shared" si="73"/>
        <v>0</v>
      </c>
      <c r="W147" s="334">
        <f t="shared" si="74"/>
        <v>0</v>
      </c>
      <c r="X147" s="269">
        <f t="shared" si="75"/>
        <v>0</v>
      </c>
      <c r="Y147" s="269">
        <f t="shared" si="39"/>
        <v>0</v>
      </c>
      <c r="Z147" s="433" t="e">
        <f t="shared" si="76"/>
        <v>#DIV/0!</v>
      </c>
      <c r="AA147" s="99"/>
      <c r="AB147" s="34"/>
      <c r="AC147" s="34"/>
      <c r="AD147" s="34"/>
      <c r="AE147" s="34"/>
      <c r="AF147" s="34"/>
      <c r="AG147" s="34"/>
    </row>
    <row r="148" spans="1:33" ht="30" customHeight="1" x14ac:dyDescent="0.2">
      <c r="A148" s="206" t="s">
        <v>18</v>
      </c>
      <c r="B148" s="207" t="s">
        <v>182</v>
      </c>
      <c r="C148" s="184" t="s">
        <v>255</v>
      </c>
      <c r="D148" s="150" t="s">
        <v>181</v>
      </c>
      <c r="E148" s="265"/>
      <c r="F148" s="404"/>
      <c r="G148" s="264">
        <f t="shared" si="68"/>
        <v>0</v>
      </c>
      <c r="H148" s="265"/>
      <c r="I148" s="404"/>
      <c r="J148" s="264">
        <f t="shared" si="69"/>
        <v>0</v>
      </c>
      <c r="K148" s="265"/>
      <c r="L148" s="266"/>
      <c r="M148" s="264">
        <f t="shared" si="70"/>
        <v>0</v>
      </c>
      <c r="N148" s="265"/>
      <c r="O148" s="266"/>
      <c r="P148" s="264">
        <f t="shared" si="71"/>
        <v>0</v>
      </c>
      <c r="Q148" s="265"/>
      <c r="R148" s="266"/>
      <c r="S148" s="264">
        <f t="shared" si="72"/>
        <v>0</v>
      </c>
      <c r="T148" s="265"/>
      <c r="U148" s="266"/>
      <c r="V148" s="325">
        <f t="shared" si="73"/>
        <v>0</v>
      </c>
      <c r="W148" s="334">
        <f t="shared" si="74"/>
        <v>0</v>
      </c>
      <c r="X148" s="269">
        <f t="shared" si="75"/>
        <v>0</v>
      </c>
      <c r="Y148" s="269">
        <f t="shared" si="39"/>
        <v>0</v>
      </c>
      <c r="Z148" s="433" t="e">
        <f t="shared" si="76"/>
        <v>#DIV/0!</v>
      </c>
      <c r="AA148" s="99"/>
      <c r="AB148" s="34"/>
      <c r="AC148" s="34"/>
      <c r="AD148" s="34"/>
      <c r="AE148" s="34"/>
      <c r="AF148" s="34"/>
      <c r="AG148" s="34"/>
    </row>
    <row r="149" spans="1:33" ht="30" customHeight="1" x14ac:dyDescent="0.2">
      <c r="A149" s="206" t="s">
        <v>18</v>
      </c>
      <c r="B149" s="207" t="s">
        <v>183</v>
      </c>
      <c r="C149" s="184" t="s">
        <v>184</v>
      </c>
      <c r="D149" s="150" t="s">
        <v>181</v>
      </c>
      <c r="E149" s="265"/>
      <c r="F149" s="404"/>
      <c r="G149" s="264">
        <f t="shared" si="68"/>
        <v>0</v>
      </c>
      <c r="H149" s="265"/>
      <c r="I149" s="404"/>
      <c r="J149" s="264">
        <f t="shared" si="69"/>
        <v>0</v>
      </c>
      <c r="K149" s="265"/>
      <c r="L149" s="266"/>
      <c r="M149" s="264">
        <f t="shared" si="70"/>
        <v>0</v>
      </c>
      <c r="N149" s="265"/>
      <c r="O149" s="266"/>
      <c r="P149" s="264">
        <f t="shared" si="71"/>
        <v>0</v>
      </c>
      <c r="Q149" s="265"/>
      <c r="R149" s="266"/>
      <c r="S149" s="264">
        <f t="shared" si="72"/>
        <v>0</v>
      </c>
      <c r="T149" s="265"/>
      <c r="U149" s="266"/>
      <c r="V149" s="325">
        <f t="shared" si="73"/>
        <v>0</v>
      </c>
      <c r="W149" s="330">
        <f t="shared" si="74"/>
        <v>0</v>
      </c>
      <c r="X149" s="269">
        <f t="shared" si="75"/>
        <v>0</v>
      </c>
      <c r="Y149" s="269">
        <f t="shared" si="39"/>
        <v>0</v>
      </c>
      <c r="Z149" s="433" t="e">
        <f t="shared" si="76"/>
        <v>#DIV/0!</v>
      </c>
      <c r="AA149" s="99"/>
      <c r="AB149" s="34"/>
      <c r="AC149" s="34"/>
      <c r="AD149" s="34"/>
      <c r="AE149" s="34"/>
      <c r="AF149" s="34"/>
      <c r="AG149" s="34"/>
    </row>
    <row r="150" spans="1:33" ht="30" customHeight="1" thickBot="1" x14ac:dyDescent="0.25">
      <c r="A150" s="208" t="s">
        <v>18</v>
      </c>
      <c r="B150" s="209" t="s">
        <v>185</v>
      </c>
      <c r="C150" s="210" t="s">
        <v>186</v>
      </c>
      <c r="D150" s="156"/>
      <c r="E150" s="279"/>
      <c r="F150" s="406">
        <v>0.22</v>
      </c>
      <c r="G150" s="281">
        <f t="shared" si="68"/>
        <v>0</v>
      </c>
      <c r="H150" s="279"/>
      <c r="I150" s="406">
        <v>0.22</v>
      </c>
      <c r="J150" s="281">
        <f t="shared" si="69"/>
        <v>0</v>
      </c>
      <c r="K150" s="279"/>
      <c r="L150" s="280">
        <v>0.22</v>
      </c>
      <c r="M150" s="281">
        <f t="shared" si="70"/>
        <v>0</v>
      </c>
      <c r="N150" s="279"/>
      <c r="O150" s="280">
        <v>0.22</v>
      </c>
      <c r="P150" s="281">
        <f t="shared" si="71"/>
        <v>0</v>
      </c>
      <c r="Q150" s="279"/>
      <c r="R150" s="280">
        <v>0.22</v>
      </c>
      <c r="S150" s="281">
        <f t="shared" si="72"/>
        <v>0</v>
      </c>
      <c r="T150" s="279"/>
      <c r="U150" s="280">
        <v>0.22</v>
      </c>
      <c r="V150" s="331">
        <f t="shared" si="73"/>
        <v>0</v>
      </c>
      <c r="W150" s="332">
        <f t="shared" si="74"/>
        <v>0</v>
      </c>
      <c r="X150" s="333">
        <f t="shared" si="75"/>
        <v>0</v>
      </c>
      <c r="Y150" s="333">
        <f t="shared" si="39"/>
        <v>0</v>
      </c>
      <c r="Z150" s="445" t="e">
        <f t="shared" si="76"/>
        <v>#DIV/0!</v>
      </c>
      <c r="AA150" s="100"/>
      <c r="AB150" s="5"/>
      <c r="AC150" s="5"/>
      <c r="AD150" s="5"/>
      <c r="AE150" s="5"/>
      <c r="AF150" s="5"/>
      <c r="AG150" s="5"/>
    </row>
    <row r="151" spans="1:33" ht="30" customHeight="1" thickBot="1" x14ac:dyDescent="0.25">
      <c r="A151" s="161" t="s">
        <v>187</v>
      </c>
      <c r="B151" s="162"/>
      <c r="C151" s="163"/>
      <c r="D151" s="164"/>
      <c r="E151" s="289">
        <f>SUM(E145:E149)</f>
        <v>0</v>
      </c>
      <c r="F151" s="412"/>
      <c r="G151" s="289">
        <f>SUM(G145:G150)</f>
        <v>0</v>
      </c>
      <c r="H151" s="289">
        <f>SUM(H145:H149)</f>
        <v>0</v>
      </c>
      <c r="I151" s="412"/>
      <c r="J151" s="289">
        <f>SUM(J145:J150)</f>
        <v>0</v>
      </c>
      <c r="K151" s="289">
        <f>SUM(K145:K149)</f>
        <v>0</v>
      </c>
      <c r="L151" s="304"/>
      <c r="M151" s="289">
        <f>SUM(M145:M150)</f>
        <v>0</v>
      </c>
      <c r="N151" s="289">
        <f>SUM(N145:N149)</f>
        <v>0</v>
      </c>
      <c r="O151" s="304"/>
      <c r="P151" s="289">
        <f>SUM(P145:P150)</f>
        <v>0</v>
      </c>
      <c r="Q151" s="289">
        <f>SUM(Q145:Q149)</f>
        <v>0</v>
      </c>
      <c r="R151" s="304"/>
      <c r="S151" s="289">
        <f>SUM(S145:S150)</f>
        <v>0</v>
      </c>
      <c r="T151" s="289">
        <f>SUM(T145:T149)</f>
        <v>0</v>
      </c>
      <c r="U151" s="304"/>
      <c r="V151" s="335">
        <f>SUM(V145:V150)</f>
        <v>0</v>
      </c>
      <c r="W151" s="322">
        <f>SUM(W145:W150)</f>
        <v>0</v>
      </c>
      <c r="X151" s="323">
        <f>SUM(X145:X150)</f>
        <v>0</v>
      </c>
      <c r="Y151" s="323">
        <f t="shared" si="39"/>
        <v>0</v>
      </c>
      <c r="Z151" s="442" t="e">
        <f>Y151/W151</f>
        <v>#DIV/0!</v>
      </c>
      <c r="AA151" s="102"/>
      <c r="AB151" s="5"/>
      <c r="AC151" s="5"/>
      <c r="AD151" s="5"/>
      <c r="AE151" s="5"/>
      <c r="AF151" s="5"/>
      <c r="AG151" s="5"/>
    </row>
    <row r="152" spans="1:33" ht="30" customHeight="1" thickBot="1" x14ac:dyDescent="0.25">
      <c r="A152" s="165" t="s">
        <v>15</v>
      </c>
      <c r="B152" s="166">
        <v>9</v>
      </c>
      <c r="C152" s="167" t="s">
        <v>188</v>
      </c>
      <c r="D152" s="168"/>
      <c r="E152" s="292"/>
      <c r="F152" s="399"/>
      <c r="G152" s="292"/>
      <c r="H152" s="292"/>
      <c r="I152" s="399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336"/>
      <c r="X152" s="336"/>
      <c r="Y152" s="317"/>
      <c r="Z152" s="446"/>
      <c r="AA152" s="103"/>
      <c r="AB152" s="5"/>
      <c r="AC152" s="5"/>
      <c r="AD152" s="5"/>
      <c r="AE152" s="5"/>
      <c r="AF152" s="5"/>
      <c r="AG152" s="5"/>
    </row>
    <row r="153" spans="1:33" ht="30" customHeight="1" x14ac:dyDescent="0.2">
      <c r="A153" s="211" t="s">
        <v>18</v>
      </c>
      <c r="B153" s="212">
        <v>43839</v>
      </c>
      <c r="C153" s="213" t="s">
        <v>252</v>
      </c>
      <c r="D153" s="214"/>
      <c r="E153" s="337"/>
      <c r="F153" s="417"/>
      <c r="G153" s="339">
        <f t="shared" ref="G153:G158" si="77">E153*F153</f>
        <v>0</v>
      </c>
      <c r="H153" s="337"/>
      <c r="I153" s="417"/>
      <c r="J153" s="339">
        <f t="shared" ref="J153:J158" si="78">H153*I153</f>
        <v>0</v>
      </c>
      <c r="K153" s="340"/>
      <c r="L153" s="338"/>
      <c r="M153" s="339">
        <f t="shared" ref="M153:M158" si="79">K153*L153</f>
        <v>0</v>
      </c>
      <c r="N153" s="340"/>
      <c r="O153" s="338"/>
      <c r="P153" s="339">
        <f t="shared" ref="P153:P158" si="80">N153*O153</f>
        <v>0</v>
      </c>
      <c r="Q153" s="340"/>
      <c r="R153" s="338"/>
      <c r="S153" s="339">
        <f t="shared" ref="S153:S158" si="81">Q153*R153</f>
        <v>0</v>
      </c>
      <c r="T153" s="340"/>
      <c r="U153" s="338"/>
      <c r="V153" s="339">
        <f t="shared" ref="V153:V158" si="82">T153*U153</f>
        <v>0</v>
      </c>
      <c r="W153" s="341">
        <f t="shared" ref="W153:W158" si="83">G153+M153+S153</f>
        <v>0</v>
      </c>
      <c r="X153" s="269">
        <f t="shared" ref="X153:X158" si="84">J153+P153+V153</f>
        <v>0</v>
      </c>
      <c r="Y153" s="269">
        <f t="shared" si="39"/>
        <v>0</v>
      </c>
      <c r="Z153" s="433" t="e">
        <f t="shared" ref="Z153:Z158" si="85">Y153/W153</f>
        <v>#DIV/0!</v>
      </c>
      <c r="AA153" s="71"/>
      <c r="AB153" s="33"/>
      <c r="AC153" s="34"/>
      <c r="AD153" s="34"/>
      <c r="AE153" s="34"/>
      <c r="AF153" s="34"/>
      <c r="AG153" s="34"/>
    </row>
    <row r="154" spans="1:33" ht="30" customHeight="1" x14ac:dyDescent="0.2">
      <c r="A154" s="142" t="s">
        <v>18</v>
      </c>
      <c r="B154" s="215">
        <v>43870</v>
      </c>
      <c r="C154" s="149" t="s">
        <v>253</v>
      </c>
      <c r="D154" s="216"/>
      <c r="E154" s="342"/>
      <c r="F154" s="404"/>
      <c r="G154" s="264">
        <f t="shared" si="77"/>
        <v>0</v>
      </c>
      <c r="H154" s="342"/>
      <c r="I154" s="404"/>
      <c r="J154" s="264">
        <f t="shared" si="78"/>
        <v>0</v>
      </c>
      <c r="K154" s="265"/>
      <c r="L154" s="266"/>
      <c r="M154" s="264">
        <f t="shared" si="79"/>
        <v>0</v>
      </c>
      <c r="N154" s="265"/>
      <c r="O154" s="266"/>
      <c r="P154" s="264">
        <f t="shared" si="80"/>
        <v>0</v>
      </c>
      <c r="Q154" s="265"/>
      <c r="R154" s="266"/>
      <c r="S154" s="264">
        <f t="shared" si="81"/>
        <v>0</v>
      </c>
      <c r="T154" s="265"/>
      <c r="U154" s="266"/>
      <c r="V154" s="264">
        <f t="shared" si="82"/>
        <v>0</v>
      </c>
      <c r="W154" s="268">
        <f t="shared" si="83"/>
        <v>0</v>
      </c>
      <c r="X154" s="269">
        <f t="shared" si="84"/>
        <v>0</v>
      </c>
      <c r="Y154" s="269">
        <f t="shared" si="39"/>
        <v>0</v>
      </c>
      <c r="Z154" s="433" t="e">
        <f t="shared" si="85"/>
        <v>#DIV/0!</v>
      </c>
      <c r="AA154" s="57"/>
      <c r="AB154" s="34"/>
      <c r="AC154" s="34"/>
      <c r="AD154" s="34"/>
      <c r="AE154" s="34"/>
      <c r="AF154" s="34"/>
      <c r="AG154" s="34"/>
    </row>
    <row r="155" spans="1:33" ht="30" customHeight="1" x14ac:dyDescent="0.2">
      <c r="A155" s="142" t="s">
        <v>18</v>
      </c>
      <c r="B155" s="215">
        <v>43899</v>
      </c>
      <c r="C155" s="149" t="s">
        <v>254</v>
      </c>
      <c r="D155" s="216"/>
      <c r="E155" s="342"/>
      <c r="F155" s="404"/>
      <c r="G155" s="264">
        <f t="shared" si="77"/>
        <v>0</v>
      </c>
      <c r="H155" s="342"/>
      <c r="I155" s="404"/>
      <c r="J155" s="264">
        <f t="shared" si="78"/>
        <v>0</v>
      </c>
      <c r="K155" s="265"/>
      <c r="L155" s="266"/>
      <c r="M155" s="264">
        <f t="shared" si="79"/>
        <v>0</v>
      </c>
      <c r="N155" s="265"/>
      <c r="O155" s="266"/>
      <c r="P155" s="264">
        <f t="shared" si="80"/>
        <v>0</v>
      </c>
      <c r="Q155" s="265"/>
      <c r="R155" s="266"/>
      <c r="S155" s="264">
        <f t="shared" si="81"/>
        <v>0</v>
      </c>
      <c r="T155" s="265"/>
      <c r="U155" s="266"/>
      <c r="V155" s="264">
        <f t="shared" si="82"/>
        <v>0</v>
      </c>
      <c r="W155" s="268">
        <f t="shared" si="83"/>
        <v>0</v>
      </c>
      <c r="X155" s="269">
        <f t="shared" si="84"/>
        <v>0</v>
      </c>
      <c r="Y155" s="269">
        <f t="shared" si="39"/>
        <v>0</v>
      </c>
      <c r="Z155" s="433" t="e">
        <f t="shared" si="85"/>
        <v>#DIV/0!</v>
      </c>
      <c r="AA155" s="57"/>
      <c r="AB155" s="34"/>
      <c r="AC155" s="34"/>
      <c r="AD155" s="34"/>
      <c r="AE155" s="34"/>
      <c r="AF155" s="34"/>
      <c r="AG155" s="34"/>
    </row>
    <row r="156" spans="1:33" ht="30" customHeight="1" x14ac:dyDescent="0.2">
      <c r="A156" s="142" t="s">
        <v>18</v>
      </c>
      <c r="B156" s="215">
        <v>43930</v>
      </c>
      <c r="C156" s="149" t="s">
        <v>189</v>
      </c>
      <c r="D156" s="216"/>
      <c r="E156" s="342"/>
      <c r="F156" s="404"/>
      <c r="G156" s="264">
        <f t="shared" si="77"/>
        <v>0</v>
      </c>
      <c r="H156" s="342"/>
      <c r="I156" s="404"/>
      <c r="J156" s="264">
        <f t="shared" si="78"/>
        <v>0</v>
      </c>
      <c r="K156" s="265"/>
      <c r="L156" s="266"/>
      <c r="M156" s="264">
        <f t="shared" si="79"/>
        <v>0</v>
      </c>
      <c r="N156" s="265"/>
      <c r="O156" s="266"/>
      <c r="P156" s="264">
        <f t="shared" si="80"/>
        <v>0</v>
      </c>
      <c r="Q156" s="265"/>
      <c r="R156" s="266"/>
      <c r="S156" s="264">
        <f t="shared" si="81"/>
        <v>0</v>
      </c>
      <c r="T156" s="265"/>
      <c r="U156" s="266"/>
      <c r="V156" s="264">
        <f t="shared" si="82"/>
        <v>0</v>
      </c>
      <c r="W156" s="268">
        <f t="shared" si="83"/>
        <v>0</v>
      </c>
      <c r="X156" s="269">
        <f t="shared" si="84"/>
        <v>0</v>
      </c>
      <c r="Y156" s="269">
        <f t="shared" si="39"/>
        <v>0</v>
      </c>
      <c r="Z156" s="433" t="e">
        <f t="shared" si="85"/>
        <v>#DIV/0!</v>
      </c>
      <c r="AA156" s="57"/>
      <c r="AB156" s="34"/>
      <c r="AC156" s="34"/>
      <c r="AD156" s="34"/>
      <c r="AE156" s="34"/>
      <c r="AF156" s="34"/>
      <c r="AG156" s="34"/>
    </row>
    <row r="157" spans="1:33" ht="30" customHeight="1" x14ac:dyDescent="0.2">
      <c r="A157" s="154" t="s">
        <v>18</v>
      </c>
      <c r="B157" s="215">
        <v>43960</v>
      </c>
      <c r="C157" s="173" t="s">
        <v>385</v>
      </c>
      <c r="D157" s="217"/>
      <c r="E157" s="343"/>
      <c r="F157" s="407"/>
      <c r="G157" s="284">
        <f>E157*F157</f>
        <v>0</v>
      </c>
      <c r="H157" s="344"/>
      <c r="I157" s="406"/>
      <c r="J157" s="281">
        <f t="shared" si="78"/>
        <v>0</v>
      </c>
      <c r="K157" s="279"/>
      <c r="L157" s="280"/>
      <c r="M157" s="281">
        <f t="shared" si="79"/>
        <v>0</v>
      </c>
      <c r="N157" s="279"/>
      <c r="O157" s="280"/>
      <c r="P157" s="281">
        <f t="shared" si="80"/>
        <v>0</v>
      </c>
      <c r="Q157" s="279"/>
      <c r="R157" s="280"/>
      <c r="S157" s="281">
        <f t="shared" si="81"/>
        <v>0</v>
      </c>
      <c r="T157" s="279"/>
      <c r="U157" s="280"/>
      <c r="V157" s="281">
        <f t="shared" si="82"/>
        <v>0</v>
      </c>
      <c r="W157" s="278">
        <f t="shared" si="83"/>
        <v>0</v>
      </c>
      <c r="X157" s="269">
        <f t="shared" si="84"/>
        <v>0</v>
      </c>
      <c r="Y157" s="269">
        <f t="shared" si="39"/>
        <v>0</v>
      </c>
      <c r="Z157" s="433" t="e">
        <f t="shared" si="85"/>
        <v>#DIV/0!</v>
      </c>
      <c r="AA157" s="66"/>
      <c r="AB157" s="34"/>
      <c r="AC157" s="34"/>
      <c r="AD157" s="34"/>
      <c r="AE157" s="34"/>
      <c r="AF157" s="34"/>
      <c r="AG157" s="34"/>
    </row>
    <row r="158" spans="1:33" ht="30" customHeight="1" thickBot="1" x14ac:dyDescent="0.25">
      <c r="A158" s="154" t="s">
        <v>18</v>
      </c>
      <c r="B158" s="215">
        <v>43991</v>
      </c>
      <c r="C158" s="205" t="s">
        <v>190</v>
      </c>
      <c r="D158" s="153"/>
      <c r="E158" s="279"/>
      <c r="F158" s="406">
        <v>0.22</v>
      </c>
      <c r="G158" s="281">
        <f t="shared" si="77"/>
        <v>0</v>
      </c>
      <c r="H158" s="279"/>
      <c r="I158" s="406">
        <v>0.22</v>
      </c>
      <c r="J158" s="281">
        <f t="shared" si="78"/>
        <v>0</v>
      </c>
      <c r="K158" s="279"/>
      <c r="L158" s="280">
        <v>0.22</v>
      </c>
      <c r="M158" s="281">
        <f t="shared" si="79"/>
        <v>0</v>
      </c>
      <c r="N158" s="279"/>
      <c r="O158" s="280">
        <v>0.22</v>
      </c>
      <c r="P158" s="281">
        <f t="shared" si="80"/>
        <v>0</v>
      </c>
      <c r="Q158" s="279"/>
      <c r="R158" s="280">
        <v>0.22</v>
      </c>
      <c r="S158" s="281">
        <f t="shared" si="81"/>
        <v>0</v>
      </c>
      <c r="T158" s="279"/>
      <c r="U158" s="280">
        <v>0.22</v>
      </c>
      <c r="V158" s="281">
        <f t="shared" si="82"/>
        <v>0</v>
      </c>
      <c r="W158" s="278">
        <f t="shared" si="83"/>
        <v>0</v>
      </c>
      <c r="X158" s="286">
        <f t="shared" si="84"/>
        <v>0</v>
      </c>
      <c r="Y158" s="286">
        <f t="shared" si="39"/>
        <v>0</v>
      </c>
      <c r="Z158" s="447" t="e">
        <f t="shared" si="85"/>
        <v>#DIV/0!</v>
      </c>
      <c r="AA158" s="66"/>
      <c r="AB158" s="5"/>
      <c r="AC158" s="5"/>
      <c r="AD158" s="5"/>
      <c r="AE158" s="5"/>
      <c r="AF158" s="5"/>
      <c r="AG158" s="5"/>
    </row>
    <row r="159" spans="1:33" ht="30" customHeight="1" thickBot="1" x14ac:dyDescent="0.25">
      <c r="A159" s="178" t="s">
        <v>191</v>
      </c>
      <c r="B159" s="179"/>
      <c r="C159" s="180"/>
      <c r="D159" s="181"/>
      <c r="E159" s="289">
        <f>SUM(E153:E157)</f>
        <v>0</v>
      </c>
      <c r="F159" s="412"/>
      <c r="G159" s="288">
        <f>SUM(G153:G158)</f>
        <v>0</v>
      </c>
      <c r="H159" s="289">
        <f>SUM(H153:H157)</f>
        <v>0</v>
      </c>
      <c r="I159" s="412"/>
      <c r="J159" s="288">
        <f>SUM(J153:J158)</f>
        <v>0</v>
      </c>
      <c r="K159" s="305">
        <f>SUM(K153:K157)</f>
        <v>0</v>
      </c>
      <c r="L159" s="304"/>
      <c r="M159" s="288">
        <f>SUM(M153:M158)</f>
        <v>0</v>
      </c>
      <c r="N159" s="305">
        <f>SUM(N153:N157)</f>
        <v>0</v>
      </c>
      <c r="O159" s="304"/>
      <c r="P159" s="288">
        <f>SUM(P153:P158)</f>
        <v>0</v>
      </c>
      <c r="Q159" s="305">
        <f>SUM(Q153:Q157)</f>
        <v>0</v>
      </c>
      <c r="R159" s="304"/>
      <c r="S159" s="288">
        <f>SUM(S153:S158)</f>
        <v>0</v>
      </c>
      <c r="T159" s="305">
        <f>SUM(T153:T157)</f>
        <v>0</v>
      </c>
      <c r="U159" s="304"/>
      <c r="V159" s="290">
        <f>SUM(V153:V158)</f>
        <v>0</v>
      </c>
      <c r="W159" s="322">
        <f>SUM(W153:W158)</f>
        <v>0</v>
      </c>
      <c r="X159" s="323">
        <f>SUM(X153:X158)</f>
        <v>0</v>
      </c>
      <c r="Y159" s="323">
        <f t="shared" si="39"/>
        <v>0</v>
      </c>
      <c r="Z159" s="442" t="e">
        <f>Y159/W159</f>
        <v>#DIV/0!</v>
      </c>
      <c r="AA159" s="102"/>
      <c r="AB159" s="5"/>
      <c r="AC159" s="5"/>
      <c r="AD159" s="5"/>
      <c r="AE159" s="5"/>
      <c r="AF159" s="5"/>
      <c r="AG159" s="5"/>
    </row>
    <row r="160" spans="1:33" ht="30" customHeight="1" thickBot="1" x14ac:dyDescent="0.25">
      <c r="A160" s="165" t="s">
        <v>15</v>
      </c>
      <c r="B160" s="183">
        <v>10</v>
      </c>
      <c r="C160" s="167" t="s">
        <v>192</v>
      </c>
      <c r="D160" s="168"/>
      <c r="E160" s="292"/>
      <c r="F160" s="399"/>
      <c r="G160" s="292"/>
      <c r="H160" s="292"/>
      <c r="I160" s="399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324"/>
      <c r="X160" s="324"/>
      <c r="Y160" s="307"/>
      <c r="Z160" s="443"/>
      <c r="AA160" s="101"/>
      <c r="AB160" s="5"/>
      <c r="AC160" s="5"/>
      <c r="AD160" s="5"/>
      <c r="AE160" s="5"/>
      <c r="AF160" s="5"/>
      <c r="AG160" s="5"/>
    </row>
    <row r="161" spans="1:33" ht="30" customHeight="1" x14ac:dyDescent="0.2">
      <c r="A161" s="142" t="s">
        <v>18</v>
      </c>
      <c r="B161" s="215">
        <v>43840</v>
      </c>
      <c r="C161" s="218" t="s">
        <v>193</v>
      </c>
      <c r="D161" s="214"/>
      <c r="E161" s="343"/>
      <c r="F161" s="407"/>
      <c r="G161" s="284">
        <f>E161*F161</f>
        <v>0</v>
      </c>
      <c r="H161" s="343"/>
      <c r="I161" s="407"/>
      <c r="J161" s="284">
        <f>H161*I161</f>
        <v>0</v>
      </c>
      <c r="K161" s="282"/>
      <c r="L161" s="283"/>
      <c r="M161" s="284">
        <f>K161*L161</f>
        <v>0</v>
      </c>
      <c r="N161" s="282"/>
      <c r="O161" s="283"/>
      <c r="P161" s="284">
        <f>N161*O161</f>
        <v>0</v>
      </c>
      <c r="Q161" s="282"/>
      <c r="R161" s="283"/>
      <c r="S161" s="284">
        <f>Q161*R161</f>
        <v>0</v>
      </c>
      <c r="T161" s="282"/>
      <c r="U161" s="283"/>
      <c r="V161" s="345">
        <f>T161*U161</f>
        <v>0</v>
      </c>
      <c r="W161" s="346">
        <f>G161+M161+S161</f>
        <v>0</v>
      </c>
      <c r="X161" s="327">
        <f>J161+P161+V161</f>
        <v>0</v>
      </c>
      <c r="Y161" s="327">
        <f t="shared" si="39"/>
        <v>0</v>
      </c>
      <c r="Z161" s="444" t="e">
        <f t="shared" ref="Z161:Z166" si="86">Y161/W161</f>
        <v>#DIV/0!</v>
      </c>
      <c r="AA161" s="106"/>
      <c r="AB161" s="34"/>
      <c r="AC161" s="34"/>
      <c r="AD161" s="34"/>
      <c r="AE161" s="34"/>
      <c r="AF161" s="34"/>
      <c r="AG161" s="34"/>
    </row>
    <row r="162" spans="1:33" ht="52.15" customHeight="1" x14ac:dyDescent="0.2">
      <c r="A162" s="142" t="s">
        <v>18</v>
      </c>
      <c r="B162" s="215">
        <v>43871</v>
      </c>
      <c r="C162" s="219" t="s">
        <v>193</v>
      </c>
      <c r="D162" s="216"/>
      <c r="E162" s="342"/>
      <c r="F162" s="404"/>
      <c r="G162" s="264">
        <f>E162*F162</f>
        <v>0</v>
      </c>
      <c r="H162" s="342"/>
      <c r="I162" s="404"/>
      <c r="J162" s="264">
        <f>H162*I162</f>
        <v>0</v>
      </c>
      <c r="K162" s="265"/>
      <c r="L162" s="266"/>
      <c r="M162" s="264">
        <f>K162*L162</f>
        <v>0</v>
      </c>
      <c r="N162" s="265"/>
      <c r="O162" s="266"/>
      <c r="P162" s="264">
        <f>N162*O162</f>
        <v>0</v>
      </c>
      <c r="Q162" s="265"/>
      <c r="R162" s="266"/>
      <c r="S162" s="264">
        <f>Q162*R162</f>
        <v>0</v>
      </c>
      <c r="T162" s="265"/>
      <c r="U162" s="266"/>
      <c r="V162" s="325">
        <f>T162*U162</f>
        <v>0</v>
      </c>
      <c r="W162" s="330">
        <f>G162+M162+S162</f>
        <v>0</v>
      </c>
      <c r="X162" s="269">
        <f>J162+P162+V162</f>
        <v>0</v>
      </c>
      <c r="Y162" s="269">
        <f t="shared" si="39"/>
        <v>0</v>
      </c>
      <c r="Z162" s="433" t="e">
        <f t="shared" si="86"/>
        <v>#DIV/0!</v>
      </c>
      <c r="AA162" s="121"/>
      <c r="AB162" s="34"/>
      <c r="AC162" s="34"/>
      <c r="AD162" s="34"/>
      <c r="AE162" s="34"/>
      <c r="AF162" s="34"/>
      <c r="AG162" s="34"/>
    </row>
    <row r="163" spans="1:33" ht="30" customHeight="1" x14ac:dyDescent="0.2">
      <c r="A163" s="142" t="s">
        <v>18</v>
      </c>
      <c r="B163" s="215">
        <v>43900</v>
      </c>
      <c r="C163" s="218" t="s">
        <v>193</v>
      </c>
      <c r="D163" s="216"/>
      <c r="E163" s="342"/>
      <c r="F163" s="404"/>
      <c r="G163" s="264">
        <f>E163*F163</f>
        <v>0</v>
      </c>
      <c r="H163" s="342"/>
      <c r="I163" s="404"/>
      <c r="J163" s="264">
        <f>H163*I163</f>
        <v>0</v>
      </c>
      <c r="K163" s="265"/>
      <c r="L163" s="266"/>
      <c r="M163" s="264">
        <f>K163*L163</f>
        <v>0</v>
      </c>
      <c r="N163" s="265"/>
      <c r="O163" s="266"/>
      <c r="P163" s="264">
        <f>N163*O163</f>
        <v>0</v>
      </c>
      <c r="Q163" s="265"/>
      <c r="R163" s="266"/>
      <c r="S163" s="264">
        <f>Q163*R163</f>
        <v>0</v>
      </c>
      <c r="T163" s="265"/>
      <c r="U163" s="266"/>
      <c r="V163" s="325">
        <f>T163*U163</f>
        <v>0</v>
      </c>
      <c r="W163" s="330">
        <f>G163+M163+S163</f>
        <v>0</v>
      </c>
      <c r="X163" s="269">
        <f>J163+P163+V163</f>
        <v>0</v>
      </c>
      <c r="Y163" s="269">
        <f t="shared" si="39"/>
        <v>0</v>
      </c>
      <c r="Z163" s="433" t="e">
        <f t="shared" si="86"/>
        <v>#DIV/0!</v>
      </c>
      <c r="AA163" s="99"/>
      <c r="AB163" s="34"/>
      <c r="AC163" s="34"/>
      <c r="AD163" s="34"/>
      <c r="AE163" s="34"/>
      <c r="AF163" s="34"/>
      <c r="AG163" s="34"/>
    </row>
    <row r="164" spans="1:33" ht="30" customHeight="1" x14ac:dyDescent="0.2">
      <c r="A164" s="154" t="s">
        <v>18</v>
      </c>
      <c r="B164" s="220">
        <v>43931</v>
      </c>
      <c r="C164" s="160" t="s">
        <v>251</v>
      </c>
      <c r="D164" s="217" t="s">
        <v>21</v>
      </c>
      <c r="E164" s="344"/>
      <c r="F164" s="406"/>
      <c r="G164" s="264">
        <f>E164*F164</f>
        <v>0</v>
      </c>
      <c r="H164" s="344"/>
      <c r="I164" s="406"/>
      <c r="J164" s="264">
        <f>H164*I164</f>
        <v>0</v>
      </c>
      <c r="K164" s="279"/>
      <c r="L164" s="280"/>
      <c r="M164" s="281">
        <f>K164*L164</f>
        <v>0</v>
      </c>
      <c r="N164" s="279"/>
      <c r="O164" s="280"/>
      <c r="P164" s="281">
        <f>N164*O164</f>
        <v>0</v>
      </c>
      <c r="Q164" s="279"/>
      <c r="R164" s="280"/>
      <c r="S164" s="281">
        <f>Q164*R164</f>
        <v>0</v>
      </c>
      <c r="T164" s="279"/>
      <c r="U164" s="280"/>
      <c r="V164" s="331">
        <f>T164*U164</f>
        <v>0</v>
      </c>
      <c r="W164" s="347">
        <f>G164+M164+S164</f>
        <v>0</v>
      </c>
      <c r="X164" s="269">
        <f>J164+P164+V164</f>
        <v>0</v>
      </c>
      <c r="Y164" s="269">
        <f t="shared" si="39"/>
        <v>0</v>
      </c>
      <c r="Z164" s="433" t="e">
        <f t="shared" si="86"/>
        <v>#DIV/0!</v>
      </c>
      <c r="AA164" s="107"/>
      <c r="AB164" s="34"/>
      <c r="AC164" s="34"/>
      <c r="AD164" s="34"/>
      <c r="AE164" s="34"/>
      <c r="AF164" s="34"/>
      <c r="AG164" s="34"/>
    </row>
    <row r="165" spans="1:33" ht="30" customHeight="1" thickBot="1" x14ac:dyDescent="0.25">
      <c r="A165" s="154" t="s">
        <v>18</v>
      </c>
      <c r="B165" s="221">
        <v>43961</v>
      </c>
      <c r="C165" s="205" t="s">
        <v>194</v>
      </c>
      <c r="D165" s="222"/>
      <c r="E165" s="279"/>
      <c r="F165" s="406">
        <v>0.22</v>
      </c>
      <c r="G165" s="281">
        <f>E165*F165</f>
        <v>0</v>
      </c>
      <c r="H165" s="279"/>
      <c r="I165" s="406">
        <v>0.22</v>
      </c>
      <c r="J165" s="281">
        <f>H165*I165</f>
        <v>0</v>
      </c>
      <c r="K165" s="279"/>
      <c r="L165" s="280">
        <v>0.22</v>
      </c>
      <c r="M165" s="281">
        <f>K165*L165</f>
        <v>0</v>
      </c>
      <c r="N165" s="279"/>
      <c r="O165" s="280">
        <v>0.22</v>
      </c>
      <c r="P165" s="281">
        <f>N165*O165</f>
        <v>0</v>
      </c>
      <c r="Q165" s="279"/>
      <c r="R165" s="280">
        <v>0.22</v>
      </c>
      <c r="S165" s="281">
        <f>Q165*R165</f>
        <v>0</v>
      </c>
      <c r="T165" s="279"/>
      <c r="U165" s="280">
        <v>0.22</v>
      </c>
      <c r="V165" s="331">
        <f>T165*U165</f>
        <v>0</v>
      </c>
      <c r="W165" s="332">
        <f>G165+M165+S165</f>
        <v>0</v>
      </c>
      <c r="X165" s="333">
        <f>J165+P165+V165</f>
        <v>0</v>
      </c>
      <c r="Y165" s="333">
        <f t="shared" si="39"/>
        <v>0</v>
      </c>
      <c r="Z165" s="445" t="e">
        <f t="shared" si="86"/>
        <v>#DIV/0!</v>
      </c>
      <c r="AA165" s="108"/>
      <c r="AB165" s="5"/>
      <c r="AC165" s="5"/>
      <c r="AD165" s="5"/>
      <c r="AE165" s="5"/>
      <c r="AF165" s="5"/>
      <c r="AG165" s="5"/>
    </row>
    <row r="166" spans="1:33" ht="30" customHeight="1" thickBot="1" x14ac:dyDescent="0.25">
      <c r="A166" s="178" t="s">
        <v>195</v>
      </c>
      <c r="B166" s="179"/>
      <c r="C166" s="180"/>
      <c r="D166" s="181"/>
      <c r="E166" s="289">
        <f>SUM(E161:E164)</f>
        <v>0</v>
      </c>
      <c r="F166" s="412"/>
      <c r="G166" s="288">
        <f>SUM(G161:G165)</f>
        <v>0</v>
      </c>
      <c r="H166" s="289">
        <f>SUM(H161:H164)</f>
        <v>0</v>
      </c>
      <c r="I166" s="412"/>
      <c r="J166" s="288">
        <f>SUM(J161:J165)</f>
        <v>0</v>
      </c>
      <c r="K166" s="305">
        <f>SUM(K161:K164)</f>
        <v>0</v>
      </c>
      <c r="L166" s="304"/>
      <c r="M166" s="288">
        <f>SUM(M161:M165)</f>
        <v>0</v>
      </c>
      <c r="N166" s="305">
        <f>SUM(N161:N164)</f>
        <v>0</v>
      </c>
      <c r="O166" s="304"/>
      <c r="P166" s="288">
        <f>SUM(P161:P165)</f>
        <v>0</v>
      </c>
      <c r="Q166" s="305">
        <f>SUM(Q161:Q164)</f>
        <v>0</v>
      </c>
      <c r="R166" s="304"/>
      <c r="S166" s="288">
        <f>SUM(S161:S165)</f>
        <v>0</v>
      </c>
      <c r="T166" s="305">
        <f>SUM(T161:T164)</f>
        <v>0</v>
      </c>
      <c r="U166" s="304"/>
      <c r="V166" s="290">
        <f>SUM(V161:V165)</f>
        <v>0</v>
      </c>
      <c r="W166" s="322">
        <f>SUM(W161:W165)</f>
        <v>0</v>
      </c>
      <c r="X166" s="323">
        <f>SUM(X161:X165)</f>
        <v>0</v>
      </c>
      <c r="Y166" s="323">
        <f t="shared" ref="Y166:Y201" si="87">W166-X166</f>
        <v>0</v>
      </c>
      <c r="Z166" s="442" t="e">
        <f t="shared" si="86"/>
        <v>#DIV/0!</v>
      </c>
      <c r="AA166" s="102"/>
      <c r="AB166" s="5"/>
      <c r="AC166" s="5"/>
      <c r="AD166" s="5"/>
      <c r="AE166" s="5"/>
      <c r="AF166" s="5"/>
      <c r="AG166" s="5"/>
    </row>
    <row r="167" spans="1:33" ht="30" customHeight="1" thickBot="1" x14ac:dyDescent="0.25">
      <c r="A167" s="165" t="s">
        <v>15</v>
      </c>
      <c r="B167" s="183">
        <v>11</v>
      </c>
      <c r="C167" s="167" t="s">
        <v>196</v>
      </c>
      <c r="D167" s="168"/>
      <c r="E167" s="292"/>
      <c r="F167" s="399"/>
      <c r="G167" s="292"/>
      <c r="H167" s="292"/>
      <c r="I167" s="399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324"/>
      <c r="X167" s="324"/>
      <c r="Y167" s="307"/>
      <c r="Z167" s="443"/>
      <c r="AA167" s="101"/>
      <c r="AB167" s="5"/>
      <c r="AC167" s="5"/>
      <c r="AD167" s="5"/>
      <c r="AE167" s="5"/>
      <c r="AF167" s="5"/>
      <c r="AG167" s="5"/>
    </row>
    <row r="168" spans="1:33" ht="30" customHeight="1" x14ac:dyDescent="0.2">
      <c r="A168" s="223" t="s">
        <v>18</v>
      </c>
      <c r="B168" s="215">
        <v>43841</v>
      </c>
      <c r="C168" s="218" t="s">
        <v>197</v>
      </c>
      <c r="D168" s="159" t="s">
        <v>53</v>
      </c>
      <c r="E168" s="282"/>
      <c r="F168" s="407"/>
      <c r="G168" s="284">
        <f>E168*F168</f>
        <v>0</v>
      </c>
      <c r="H168" s="282"/>
      <c r="I168" s="407"/>
      <c r="J168" s="284">
        <f>H168*I168</f>
        <v>0</v>
      </c>
      <c r="K168" s="282"/>
      <c r="L168" s="283"/>
      <c r="M168" s="284">
        <f>K168*L168</f>
        <v>0</v>
      </c>
      <c r="N168" s="282"/>
      <c r="O168" s="283"/>
      <c r="P168" s="284">
        <f>N168*O168</f>
        <v>0</v>
      </c>
      <c r="Q168" s="282"/>
      <c r="R168" s="283"/>
      <c r="S168" s="284">
        <f>Q168*R168</f>
        <v>0</v>
      </c>
      <c r="T168" s="282"/>
      <c r="U168" s="283"/>
      <c r="V168" s="345">
        <f>T168*U168</f>
        <v>0</v>
      </c>
      <c r="W168" s="346">
        <f>G168+M168+S168</f>
        <v>0</v>
      </c>
      <c r="X168" s="327">
        <f>J168+P168+V168</f>
        <v>0</v>
      </c>
      <c r="Y168" s="327">
        <f t="shared" si="87"/>
        <v>0</v>
      </c>
      <c r="Z168" s="444" t="e">
        <f>Y168/W168</f>
        <v>#DIV/0!</v>
      </c>
      <c r="AA168" s="106"/>
      <c r="AB168" s="34"/>
      <c r="AC168" s="34"/>
      <c r="AD168" s="34"/>
      <c r="AE168" s="34"/>
      <c r="AF168" s="34"/>
      <c r="AG168" s="34"/>
    </row>
    <row r="169" spans="1:33" ht="30" customHeight="1" thickBot="1" x14ac:dyDescent="0.25">
      <c r="A169" s="224" t="s">
        <v>18</v>
      </c>
      <c r="B169" s="215">
        <v>43872</v>
      </c>
      <c r="C169" s="160" t="s">
        <v>197</v>
      </c>
      <c r="D169" s="156" t="s">
        <v>53</v>
      </c>
      <c r="E169" s="279"/>
      <c r="F169" s="406"/>
      <c r="G169" s="264">
        <f>E169*F169</f>
        <v>0</v>
      </c>
      <c r="H169" s="279"/>
      <c r="I169" s="406"/>
      <c r="J169" s="264">
        <f>H169*I169</f>
        <v>0</v>
      </c>
      <c r="K169" s="279"/>
      <c r="L169" s="280"/>
      <c r="M169" s="281">
        <f>K169*L169</f>
        <v>0</v>
      </c>
      <c r="N169" s="279"/>
      <c r="O169" s="280"/>
      <c r="P169" s="281">
        <f>N169*O169</f>
        <v>0</v>
      </c>
      <c r="Q169" s="279"/>
      <c r="R169" s="280"/>
      <c r="S169" s="281">
        <f>Q169*R169</f>
        <v>0</v>
      </c>
      <c r="T169" s="279"/>
      <c r="U169" s="280"/>
      <c r="V169" s="331">
        <f>T169*U169</f>
        <v>0</v>
      </c>
      <c r="W169" s="348">
        <f>G169+M169+S169</f>
        <v>0</v>
      </c>
      <c r="X169" s="333">
        <f>J169+P169+V169</f>
        <v>0</v>
      </c>
      <c r="Y169" s="333">
        <f t="shared" si="87"/>
        <v>0</v>
      </c>
      <c r="Z169" s="445" t="e">
        <f>Y169/W169</f>
        <v>#DIV/0!</v>
      </c>
      <c r="AA169" s="108"/>
      <c r="AB169" s="33"/>
      <c r="AC169" s="34"/>
      <c r="AD169" s="34"/>
      <c r="AE169" s="34"/>
      <c r="AF169" s="34"/>
      <c r="AG169" s="34"/>
    </row>
    <row r="170" spans="1:33" ht="30" customHeight="1" thickBot="1" x14ac:dyDescent="0.25">
      <c r="A170" s="487" t="s">
        <v>198</v>
      </c>
      <c r="B170" s="488"/>
      <c r="C170" s="488"/>
      <c r="D170" s="489"/>
      <c r="E170" s="289">
        <f>SUM(E168:E169)</f>
        <v>0</v>
      </c>
      <c r="F170" s="412"/>
      <c r="G170" s="288">
        <f>SUM(G168:G169)</f>
        <v>0</v>
      </c>
      <c r="H170" s="289">
        <f>SUM(H168:H169)</f>
        <v>0</v>
      </c>
      <c r="I170" s="412"/>
      <c r="J170" s="288">
        <f>SUM(J168:J169)</f>
        <v>0</v>
      </c>
      <c r="K170" s="305">
        <f>SUM(K168:K169)</f>
        <v>0</v>
      </c>
      <c r="L170" s="304"/>
      <c r="M170" s="288">
        <f>SUM(M168:M169)</f>
        <v>0</v>
      </c>
      <c r="N170" s="305">
        <f>SUM(N168:N169)</f>
        <v>0</v>
      </c>
      <c r="O170" s="304"/>
      <c r="P170" s="288">
        <f>SUM(P168:P169)</f>
        <v>0</v>
      </c>
      <c r="Q170" s="305">
        <f>SUM(Q168:Q169)</f>
        <v>0</v>
      </c>
      <c r="R170" s="304"/>
      <c r="S170" s="288">
        <f>SUM(S168:S169)</f>
        <v>0</v>
      </c>
      <c r="T170" s="305">
        <f>SUM(T168:T169)</f>
        <v>0</v>
      </c>
      <c r="U170" s="304"/>
      <c r="V170" s="290">
        <f>SUM(V168:V169)</f>
        <v>0</v>
      </c>
      <c r="W170" s="322">
        <f>SUM(W168:W169)</f>
        <v>0</v>
      </c>
      <c r="X170" s="323">
        <f>SUM(X168:X169)</f>
        <v>0</v>
      </c>
      <c r="Y170" s="323">
        <f t="shared" si="87"/>
        <v>0</v>
      </c>
      <c r="Z170" s="442" t="e">
        <f>Y170/W170</f>
        <v>#DIV/0!</v>
      </c>
      <c r="AA170" s="102"/>
      <c r="AB170" s="5"/>
      <c r="AC170" s="5"/>
      <c r="AD170" s="5"/>
      <c r="AE170" s="5"/>
      <c r="AF170" s="5"/>
      <c r="AG170" s="5"/>
    </row>
    <row r="171" spans="1:33" ht="30" customHeight="1" thickBot="1" x14ac:dyDescent="0.25">
      <c r="A171" s="182" t="s">
        <v>15</v>
      </c>
      <c r="B171" s="183">
        <v>12</v>
      </c>
      <c r="C171" s="134" t="s">
        <v>199</v>
      </c>
      <c r="D171" s="225"/>
      <c r="E171" s="292"/>
      <c r="F171" s="399"/>
      <c r="G171" s="292"/>
      <c r="H171" s="292"/>
      <c r="I171" s="399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324"/>
      <c r="X171" s="324"/>
      <c r="Y171" s="307"/>
      <c r="Z171" s="443"/>
      <c r="AA171" s="101"/>
      <c r="AB171" s="5"/>
      <c r="AC171" s="5"/>
      <c r="AD171" s="5"/>
      <c r="AE171" s="5"/>
      <c r="AF171" s="5"/>
      <c r="AG171" s="5"/>
    </row>
    <row r="172" spans="1:33" ht="30" customHeight="1" x14ac:dyDescent="0.2">
      <c r="A172" s="157" t="s">
        <v>18</v>
      </c>
      <c r="B172" s="226">
        <v>43842</v>
      </c>
      <c r="C172" s="227" t="s">
        <v>200</v>
      </c>
      <c r="D172" s="228" t="s">
        <v>201</v>
      </c>
      <c r="E172" s="343"/>
      <c r="F172" s="407"/>
      <c r="G172" s="284">
        <f>E172*F172</f>
        <v>0</v>
      </c>
      <c r="H172" s="343"/>
      <c r="I172" s="407"/>
      <c r="J172" s="284">
        <f>H172*I172</f>
        <v>0</v>
      </c>
      <c r="K172" s="282"/>
      <c r="L172" s="283"/>
      <c r="M172" s="284">
        <f>K172*L172</f>
        <v>0</v>
      </c>
      <c r="N172" s="282"/>
      <c r="O172" s="283"/>
      <c r="P172" s="284">
        <f>N172*O172</f>
        <v>0</v>
      </c>
      <c r="Q172" s="282"/>
      <c r="R172" s="283"/>
      <c r="S172" s="284">
        <f>Q172*R172</f>
        <v>0</v>
      </c>
      <c r="T172" s="282"/>
      <c r="U172" s="283"/>
      <c r="V172" s="345">
        <f>T172*U172</f>
        <v>0</v>
      </c>
      <c r="W172" s="346">
        <f>G172+M172+S172</f>
        <v>0</v>
      </c>
      <c r="X172" s="327">
        <f>J172+P172+V172</f>
        <v>0</v>
      </c>
      <c r="Y172" s="327">
        <f t="shared" si="87"/>
        <v>0</v>
      </c>
      <c r="Z172" s="444" t="e">
        <f>Y172/W172</f>
        <v>#DIV/0!</v>
      </c>
      <c r="AA172" s="109"/>
      <c r="AB172" s="33"/>
      <c r="AC172" s="34"/>
      <c r="AD172" s="34"/>
      <c r="AE172" s="34"/>
      <c r="AF172" s="34"/>
      <c r="AG172" s="34"/>
    </row>
    <row r="173" spans="1:33" ht="30" customHeight="1" x14ac:dyDescent="0.2">
      <c r="A173" s="142" t="s">
        <v>18</v>
      </c>
      <c r="B173" s="215">
        <v>43873</v>
      </c>
      <c r="C173" s="149" t="s">
        <v>250</v>
      </c>
      <c r="D173" s="229" t="s">
        <v>176</v>
      </c>
      <c r="E173" s="342"/>
      <c r="F173" s="404"/>
      <c r="G173" s="264">
        <f>E173*F173</f>
        <v>0</v>
      </c>
      <c r="H173" s="342"/>
      <c r="I173" s="404"/>
      <c r="J173" s="264">
        <f>H173*I173</f>
        <v>0</v>
      </c>
      <c r="K173" s="265"/>
      <c r="L173" s="266"/>
      <c r="M173" s="264">
        <f>K173*L173</f>
        <v>0</v>
      </c>
      <c r="N173" s="265"/>
      <c r="O173" s="266"/>
      <c r="P173" s="264">
        <f>N173*O173</f>
        <v>0</v>
      </c>
      <c r="Q173" s="265"/>
      <c r="R173" s="266"/>
      <c r="S173" s="264">
        <f>Q173*R173</f>
        <v>0</v>
      </c>
      <c r="T173" s="265"/>
      <c r="U173" s="266"/>
      <c r="V173" s="325">
        <f>T173*U173</f>
        <v>0</v>
      </c>
      <c r="W173" s="349">
        <f>G173+M173+S173</f>
        <v>0</v>
      </c>
      <c r="X173" s="269">
        <f>J173+P173+V173</f>
        <v>0</v>
      </c>
      <c r="Y173" s="269">
        <f t="shared" si="87"/>
        <v>0</v>
      </c>
      <c r="Z173" s="433" t="e">
        <f>Y173/W173</f>
        <v>#DIV/0!</v>
      </c>
      <c r="AA173" s="110"/>
      <c r="AB173" s="34"/>
      <c r="AC173" s="34"/>
      <c r="AD173" s="34"/>
      <c r="AE173" s="34"/>
      <c r="AF173" s="34"/>
      <c r="AG173" s="34"/>
    </row>
    <row r="174" spans="1:33" ht="30" customHeight="1" x14ac:dyDescent="0.2">
      <c r="A174" s="154" t="s">
        <v>18</v>
      </c>
      <c r="B174" s="220">
        <v>43902</v>
      </c>
      <c r="C174" s="160" t="s">
        <v>202</v>
      </c>
      <c r="D174" s="230" t="s">
        <v>176</v>
      </c>
      <c r="E174" s="344"/>
      <c r="F174" s="406"/>
      <c r="G174" s="281">
        <f>E174*F174</f>
        <v>0</v>
      </c>
      <c r="H174" s="344"/>
      <c r="I174" s="406"/>
      <c r="J174" s="281">
        <f>H174*I174</f>
        <v>0</v>
      </c>
      <c r="K174" s="279"/>
      <c r="L174" s="280"/>
      <c r="M174" s="281">
        <f>K174*L174</f>
        <v>0</v>
      </c>
      <c r="N174" s="279"/>
      <c r="O174" s="280"/>
      <c r="P174" s="281">
        <f>N174*O174</f>
        <v>0</v>
      </c>
      <c r="Q174" s="279"/>
      <c r="R174" s="280"/>
      <c r="S174" s="281">
        <f>Q174*R174</f>
        <v>0</v>
      </c>
      <c r="T174" s="279"/>
      <c r="U174" s="280"/>
      <c r="V174" s="331">
        <f>T174*U174</f>
        <v>0</v>
      </c>
      <c r="W174" s="347">
        <f>G174+M174+S174</f>
        <v>0</v>
      </c>
      <c r="X174" s="269">
        <f>J174+P174+V174</f>
        <v>0</v>
      </c>
      <c r="Y174" s="269">
        <f t="shared" si="87"/>
        <v>0</v>
      </c>
      <c r="Z174" s="433" t="e">
        <f>Y174/W174</f>
        <v>#DIV/0!</v>
      </c>
      <c r="AA174" s="111"/>
      <c r="AB174" s="34"/>
      <c r="AC174" s="34"/>
      <c r="AD174" s="34"/>
      <c r="AE174" s="34"/>
      <c r="AF174" s="34"/>
      <c r="AG174" s="34"/>
    </row>
    <row r="175" spans="1:33" ht="30" customHeight="1" thickBot="1" x14ac:dyDescent="0.25">
      <c r="A175" s="154" t="s">
        <v>18</v>
      </c>
      <c r="B175" s="220">
        <v>43933</v>
      </c>
      <c r="C175" s="205" t="s">
        <v>261</v>
      </c>
      <c r="D175" s="231"/>
      <c r="E175" s="344"/>
      <c r="F175" s="406">
        <v>0.22</v>
      </c>
      <c r="G175" s="281">
        <f>E175*F175</f>
        <v>0</v>
      </c>
      <c r="H175" s="344"/>
      <c r="I175" s="406">
        <v>0.22</v>
      </c>
      <c r="J175" s="281">
        <f>H175*I175</f>
        <v>0</v>
      </c>
      <c r="K175" s="279"/>
      <c r="L175" s="280">
        <v>0.22</v>
      </c>
      <c r="M175" s="281">
        <f>K175*L175</f>
        <v>0</v>
      </c>
      <c r="N175" s="279"/>
      <c r="O175" s="280">
        <v>0.22</v>
      </c>
      <c r="P175" s="281">
        <f>N175*O175</f>
        <v>0</v>
      </c>
      <c r="Q175" s="279"/>
      <c r="R175" s="280">
        <v>0.22</v>
      </c>
      <c r="S175" s="281">
        <f>Q175*R175</f>
        <v>0</v>
      </c>
      <c r="T175" s="279"/>
      <c r="U175" s="280">
        <v>0.22</v>
      </c>
      <c r="V175" s="331">
        <f>T175*U175</f>
        <v>0</v>
      </c>
      <c r="W175" s="332">
        <f>G175+M175+S175</f>
        <v>0</v>
      </c>
      <c r="X175" s="333">
        <f>J175+P175+V175</f>
        <v>0</v>
      </c>
      <c r="Y175" s="333">
        <f t="shared" si="87"/>
        <v>0</v>
      </c>
      <c r="Z175" s="445" t="e">
        <f>Y175/W175</f>
        <v>#DIV/0!</v>
      </c>
      <c r="AA175" s="100"/>
      <c r="AB175" s="5"/>
      <c r="AC175" s="5"/>
      <c r="AD175" s="5"/>
      <c r="AE175" s="5"/>
      <c r="AF175" s="5"/>
      <c r="AG175" s="5"/>
    </row>
    <row r="176" spans="1:33" ht="30" customHeight="1" thickBot="1" x14ac:dyDescent="0.25">
      <c r="A176" s="178" t="s">
        <v>203</v>
      </c>
      <c r="B176" s="179"/>
      <c r="C176" s="180"/>
      <c r="D176" s="232"/>
      <c r="E176" s="289">
        <f>SUM(E172:E174)</f>
        <v>0</v>
      </c>
      <c r="F176" s="412"/>
      <c r="G176" s="288">
        <f>SUM(G172:G175)</f>
        <v>0</v>
      </c>
      <c r="H176" s="289">
        <f>SUM(H172:H174)</f>
        <v>0</v>
      </c>
      <c r="I176" s="412"/>
      <c r="J176" s="288">
        <f>SUM(J172:J175)</f>
        <v>0</v>
      </c>
      <c r="K176" s="305">
        <f>SUM(K172:K174)</f>
        <v>0</v>
      </c>
      <c r="L176" s="304"/>
      <c r="M176" s="288">
        <f>SUM(M172:M175)</f>
        <v>0</v>
      </c>
      <c r="N176" s="305">
        <f>SUM(N172:N174)</f>
        <v>0</v>
      </c>
      <c r="O176" s="304"/>
      <c r="P176" s="288">
        <f>SUM(P172:P175)</f>
        <v>0</v>
      </c>
      <c r="Q176" s="305">
        <f>SUM(Q172:Q174)</f>
        <v>0</v>
      </c>
      <c r="R176" s="304"/>
      <c r="S176" s="288">
        <f>SUM(S172:S175)</f>
        <v>0</v>
      </c>
      <c r="T176" s="305">
        <f>SUM(T172:T174)</f>
        <v>0</v>
      </c>
      <c r="U176" s="304"/>
      <c r="V176" s="290">
        <f>SUM(V172:V175)</f>
        <v>0</v>
      </c>
      <c r="W176" s="322">
        <f>SUM(W172:W175)</f>
        <v>0</v>
      </c>
      <c r="X176" s="323">
        <f>SUM(X172:X175)</f>
        <v>0</v>
      </c>
      <c r="Y176" s="323">
        <f t="shared" si="87"/>
        <v>0</v>
      </c>
      <c r="Z176" s="442" t="e">
        <f>Y176/W176</f>
        <v>#DIV/0!</v>
      </c>
      <c r="AA176" s="102"/>
      <c r="AB176" s="5"/>
      <c r="AC176" s="5"/>
      <c r="AD176" s="5"/>
      <c r="AE176" s="5"/>
      <c r="AF176" s="5"/>
      <c r="AG176" s="5"/>
    </row>
    <row r="177" spans="1:33" ht="30" customHeight="1" thickBot="1" x14ac:dyDescent="0.25">
      <c r="A177" s="182" t="s">
        <v>15</v>
      </c>
      <c r="B177" s="133">
        <v>13</v>
      </c>
      <c r="C177" s="134" t="s">
        <v>204</v>
      </c>
      <c r="D177" s="135"/>
      <c r="E177" s="292"/>
      <c r="F177" s="399"/>
      <c r="G177" s="292"/>
      <c r="H177" s="292"/>
      <c r="I177" s="399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324"/>
      <c r="X177" s="324"/>
      <c r="Y177" s="307"/>
      <c r="Z177" s="443"/>
      <c r="AA177" s="101"/>
      <c r="AB177" s="4"/>
      <c r="AC177" s="5"/>
      <c r="AD177" s="5"/>
      <c r="AE177" s="5"/>
      <c r="AF177" s="5"/>
      <c r="AG177" s="5"/>
    </row>
    <row r="178" spans="1:33" ht="30" customHeight="1" x14ac:dyDescent="0.2">
      <c r="A178" s="138" t="s">
        <v>16</v>
      </c>
      <c r="B178" s="186" t="s">
        <v>205</v>
      </c>
      <c r="C178" s="233" t="s">
        <v>206</v>
      </c>
      <c r="D178" s="148"/>
      <c r="E178" s="271">
        <f>SUM(E179:E181)</f>
        <v>0</v>
      </c>
      <c r="F178" s="403"/>
      <c r="G178" s="273">
        <f>SUM(G179:G182)</f>
        <v>0</v>
      </c>
      <c r="H178" s="271">
        <f>SUM(H179:H181)</f>
        <v>0</v>
      </c>
      <c r="I178" s="403"/>
      <c r="J178" s="273">
        <f>SUM(J179:J182)</f>
        <v>0</v>
      </c>
      <c r="K178" s="271">
        <f>SUM(K179:K181)</f>
        <v>1</v>
      </c>
      <c r="L178" s="272"/>
      <c r="M178" s="273">
        <f>SUM(M179:M182)</f>
        <v>20000</v>
      </c>
      <c r="N178" s="271">
        <f>SUM(N179:N181)</f>
        <v>1</v>
      </c>
      <c r="O178" s="272"/>
      <c r="P178" s="273">
        <f>SUM(P179:P182)</f>
        <v>18000</v>
      </c>
      <c r="Q178" s="271">
        <f>SUM(Q179:Q181)</f>
        <v>0</v>
      </c>
      <c r="R178" s="272"/>
      <c r="S178" s="273">
        <f>SUM(S179:S182)</f>
        <v>0</v>
      </c>
      <c r="T178" s="271">
        <f>SUM(T179:T181)</f>
        <v>0</v>
      </c>
      <c r="U178" s="272"/>
      <c r="V178" s="350">
        <f>SUM(V179:V182)</f>
        <v>0</v>
      </c>
      <c r="W178" s="351">
        <f>SUM(W179:W182)</f>
        <v>20000</v>
      </c>
      <c r="X178" s="352">
        <f>SUM(X179:X182)</f>
        <v>18000</v>
      </c>
      <c r="Y178" s="352">
        <f t="shared" si="87"/>
        <v>2000</v>
      </c>
      <c r="Z178" s="448">
        <f>Y178/W178</f>
        <v>0.1</v>
      </c>
      <c r="AA178" s="98"/>
      <c r="AB178" s="32"/>
      <c r="AC178" s="32"/>
      <c r="AD178" s="32"/>
      <c r="AE178" s="32"/>
      <c r="AF178" s="32"/>
      <c r="AG178" s="32"/>
    </row>
    <row r="179" spans="1:33" ht="30" customHeight="1" x14ac:dyDescent="0.2">
      <c r="A179" s="142" t="s">
        <v>18</v>
      </c>
      <c r="B179" s="189" t="s">
        <v>207</v>
      </c>
      <c r="C179" s="234" t="s">
        <v>208</v>
      </c>
      <c r="D179" s="150" t="s">
        <v>79</v>
      </c>
      <c r="E179" s="265"/>
      <c r="F179" s="404"/>
      <c r="G179" s="264">
        <f>E179*F179</f>
        <v>0</v>
      </c>
      <c r="H179" s="265"/>
      <c r="I179" s="404"/>
      <c r="J179" s="264">
        <f>H179*I179</f>
        <v>0</v>
      </c>
      <c r="K179" s="265"/>
      <c r="L179" s="266"/>
      <c r="M179" s="264">
        <f>K179*L179</f>
        <v>0</v>
      </c>
      <c r="N179" s="265"/>
      <c r="O179" s="266"/>
      <c r="P179" s="264">
        <f>N179*O179</f>
        <v>0</v>
      </c>
      <c r="Q179" s="265"/>
      <c r="R179" s="266"/>
      <c r="S179" s="264">
        <f>Q179*R179</f>
        <v>0</v>
      </c>
      <c r="T179" s="265"/>
      <c r="U179" s="266"/>
      <c r="V179" s="325">
        <f>T179*U179</f>
        <v>0</v>
      </c>
      <c r="W179" s="330">
        <f t="shared" ref="W179:W200" si="88">G179+M179+S179</f>
        <v>0</v>
      </c>
      <c r="X179" s="269">
        <f t="shared" ref="X179:X200" si="89">J179+P179+V179</f>
        <v>0</v>
      </c>
      <c r="Y179" s="269">
        <f t="shared" si="87"/>
        <v>0</v>
      </c>
      <c r="Z179" s="433" t="e">
        <f t="shared" ref="Z179:Z200" si="90">Y179/W179</f>
        <v>#DIV/0!</v>
      </c>
      <c r="AA179" s="99"/>
      <c r="AB179" s="34"/>
      <c r="AC179" s="34"/>
      <c r="AD179" s="34"/>
      <c r="AE179" s="34"/>
      <c r="AF179" s="34"/>
      <c r="AG179" s="34"/>
    </row>
    <row r="180" spans="1:33" ht="30" customHeight="1" x14ac:dyDescent="0.2">
      <c r="A180" s="142" t="s">
        <v>18</v>
      </c>
      <c r="B180" s="189" t="s">
        <v>209</v>
      </c>
      <c r="C180" s="235" t="s">
        <v>210</v>
      </c>
      <c r="D180" s="150" t="s">
        <v>79</v>
      </c>
      <c r="E180" s="265"/>
      <c r="F180" s="404"/>
      <c r="G180" s="264">
        <f>E180*F180</f>
        <v>0</v>
      </c>
      <c r="H180" s="265"/>
      <c r="I180" s="404"/>
      <c r="J180" s="264">
        <f>H180*I180</f>
        <v>0</v>
      </c>
      <c r="K180" s="265"/>
      <c r="L180" s="266"/>
      <c r="M180" s="264">
        <f>K180*L180</f>
        <v>0</v>
      </c>
      <c r="N180" s="265"/>
      <c r="O180" s="266"/>
      <c r="P180" s="264">
        <f>N180*O180</f>
        <v>0</v>
      </c>
      <c r="Q180" s="265"/>
      <c r="R180" s="266"/>
      <c r="S180" s="264">
        <f>Q180*R180</f>
        <v>0</v>
      </c>
      <c r="T180" s="265"/>
      <c r="U180" s="266"/>
      <c r="V180" s="325">
        <f>T180*U180</f>
        <v>0</v>
      </c>
      <c r="W180" s="330">
        <f t="shared" si="88"/>
        <v>0</v>
      </c>
      <c r="X180" s="269">
        <f t="shared" si="89"/>
        <v>0</v>
      </c>
      <c r="Y180" s="269">
        <f t="shared" si="87"/>
        <v>0</v>
      </c>
      <c r="Z180" s="433" t="e">
        <f t="shared" si="90"/>
        <v>#DIV/0!</v>
      </c>
      <c r="AA180" s="99"/>
      <c r="AB180" s="34"/>
      <c r="AC180" s="34"/>
      <c r="AD180" s="34"/>
      <c r="AE180" s="34"/>
      <c r="AF180" s="34"/>
      <c r="AG180" s="34"/>
    </row>
    <row r="181" spans="1:33" ht="18" x14ac:dyDescent="0.2">
      <c r="A181" s="142" t="s">
        <v>18</v>
      </c>
      <c r="B181" s="189" t="s">
        <v>211</v>
      </c>
      <c r="C181" s="235" t="s">
        <v>212</v>
      </c>
      <c r="D181" s="150" t="s">
        <v>79</v>
      </c>
      <c r="E181" s="265"/>
      <c r="F181" s="404"/>
      <c r="G181" s="264">
        <f>E181*F181</f>
        <v>0</v>
      </c>
      <c r="H181" s="265"/>
      <c r="I181" s="404"/>
      <c r="J181" s="264">
        <f>H181*I181</f>
        <v>0</v>
      </c>
      <c r="K181" s="265">
        <v>1</v>
      </c>
      <c r="L181" s="266">
        <v>20000</v>
      </c>
      <c r="M181" s="264">
        <f>K181*L181</f>
        <v>20000</v>
      </c>
      <c r="N181" s="265">
        <v>1</v>
      </c>
      <c r="O181" s="266"/>
      <c r="P181" s="264">
        <v>18000</v>
      </c>
      <c r="Q181" s="265"/>
      <c r="R181" s="266"/>
      <c r="S181" s="264">
        <f>Q181*R181</f>
        <v>0</v>
      </c>
      <c r="T181" s="265"/>
      <c r="U181" s="266"/>
      <c r="V181" s="325">
        <f>T181*U181</f>
        <v>0</v>
      </c>
      <c r="W181" s="330">
        <f t="shared" si="88"/>
        <v>20000</v>
      </c>
      <c r="X181" s="269">
        <f t="shared" si="89"/>
        <v>18000</v>
      </c>
      <c r="Y181" s="269">
        <f t="shared" si="87"/>
        <v>2000</v>
      </c>
      <c r="Z181" s="433">
        <f t="shared" si="90"/>
        <v>0.1</v>
      </c>
      <c r="AA181" s="121"/>
      <c r="AB181" s="34"/>
      <c r="AC181" s="34"/>
      <c r="AD181" s="34"/>
      <c r="AE181" s="34"/>
      <c r="AF181" s="34"/>
      <c r="AG181" s="34"/>
    </row>
    <row r="182" spans="1:33" ht="30" customHeight="1" thickBot="1" x14ac:dyDescent="0.25">
      <c r="A182" s="151" t="s">
        <v>18</v>
      </c>
      <c r="B182" s="236" t="s">
        <v>213</v>
      </c>
      <c r="C182" s="235" t="s">
        <v>214</v>
      </c>
      <c r="D182" s="153"/>
      <c r="E182" s="275"/>
      <c r="F182" s="418">
        <v>0.22</v>
      </c>
      <c r="G182" s="277">
        <f>E182*F182</f>
        <v>0</v>
      </c>
      <c r="H182" s="275"/>
      <c r="I182" s="418">
        <v>0.22</v>
      </c>
      <c r="J182" s="277">
        <f>H182*I182</f>
        <v>0</v>
      </c>
      <c r="K182" s="275"/>
      <c r="L182" s="353">
        <v>0.22</v>
      </c>
      <c r="M182" s="277">
        <f>K182*L182</f>
        <v>0</v>
      </c>
      <c r="N182" s="275"/>
      <c r="O182" s="353">
        <v>0.22</v>
      </c>
      <c r="P182" s="277">
        <f>N182*O182</f>
        <v>0</v>
      </c>
      <c r="Q182" s="275"/>
      <c r="R182" s="353">
        <v>0.22</v>
      </c>
      <c r="S182" s="277">
        <f>Q182*R182</f>
        <v>0</v>
      </c>
      <c r="T182" s="275"/>
      <c r="U182" s="353">
        <v>0.22</v>
      </c>
      <c r="V182" s="354">
        <f>T182*U182</f>
        <v>0</v>
      </c>
      <c r="W182" s="332">
        <f t="shared" si="88"/>
        <v>0</v>
      </c>
      <c r="X182" s="333">
        <f t="shared" si="89"/>
        <v>0</v>
      </c>
      <c r="Y182" s="333">
        <f t="shared" si="87"/>
        <v>0</v>
      </c>
      <c r="Z182" s="445" t="e">
        <f t="shared" si="90"/>
        <v>#DIV/0!</v>
      </c>
      <c r="AA182" s="100"/>
      <c r="AB182" s="34"/>
      <c r="AC182" s="34"/>
      <c r="AD182" s="34"/>
      <c r="AE182" s="34"/>
      <c r="AF182" s="34"/>
      <c r="AG182" s="34"/>
    </row>
    <row r="183" spans="1:33" ht="30" customHeight="1" x14ac:dyDescent="0.2">
      <c r="A183" s="237" t="s">
        <v>16</v>
      </c>
      <c r="B183" s="238" t="s">
        <v>205</v>
      </c>
      <c r="C183" s="203" t="s">
        <v>215</v>
      </c>
      <c r="D183" s="141"/>
      <c r="E183" s="260">
        <f>SUM(E184:E186)</f>
        <v>0</v>
      </c>
      <c r="F183" s="409"/>
      <c r="G183" s="296">
        <f>SUM(G184:G187)</f>
        <v>0</v>
      </c>
      <c r="H183" s="260">
        <f>SUM(H184:H186)</f>
        <v>0</v>
      </c>
      <c r="I183" s="409"/>
      <c r="J183" s="296">
        <f>SUM(J184:J187)</f>
        <v>0</v>
      </c>
      <c r="K183" s="260">
        <f>SUM(K184:K186)</f>
        <v>0</v>
      </c>
      <c r="L183" s="295"/>
      <c r="M183" s="296">
        <f>SUM(M184:M187)</f>
        <v>0</v>
      </c>
      <c r="N183" s="260">
        <f>SUM(N184:N186)</f>
        <v>0</v>
      </c>
      <c r="O183" s="295"/>
      <c r="P183" s="296">
        <f>SUM(P184:P187)</f>
        <v>0</v>
      </c>
      <c r="Q183" s="260">
        <f>SUM(Q184:Q186)</f>
        <v>0</v>
      </c>
      <c r="R183" s="295"/>
      <c r="S183" s="296">
        <f>SUM(S184:S187)</f>
        <v>0</v>
      </c>
      <c r="T183" s="260">
        <f>SUM(T184:T186)</f>
        <v>0</v>
      </c>
      <c r="U183" s="295"/>
      <c r="V183" s="296">
        <f>SUM(V184:V187)</f>
        <v>0</v>
      </c>
      <c r="W183" s="296">
        <f>SUM(W184:W187)</f>
        <v>0</v>
      </c>
      <c r="X183" s="296">
        <f>SUM(X184:X187)</f>
        <v>0</v>
      </c>
      <c r="Y183" s="296">
        <f t="shared" si="87"/>
        <v>0</v>
      </c>
      <c r="Z183" s="390" t="e">
        <f>Y183/W183</f>
        <v>#DIV/0!</v>
      </c>
      <c r="AA183" s="31"/>
      <c r="AB183" s="32"/>
      <c r="AC183" s="32"/>
      <c r="AD183" s="32"/>
      <c r="AE183" s="32"/>
      <c r="AF183" s="32"/>
      <c r="AG183" s="32"/>
    </row>
    <row r="184" spans="1:33" ht="30" customHeight="1" x14ac:dyDescent="0.2">
      <c r="A184" s="142" t="s">
        <v>18</v>
      </c>
      <c r="B184" s="189" t="s">
        <v>216</v>
      </c>
      <c r="C184" s="149" t="s">
        <v>217</v>
      </c>
      <c r="D184" s="150"/>
      <c r="E184" s="265"/>
      <c r="F184" s="404"/>
      <c r="G184" s="264">
        <f>E184*F184</f>
        <v>0</v>
      </c>
      <c r="H184" s="265"/>
      <c r="I184" s="404"/>
      <c r="J184" s="264">
        <f>H184*I184</f>
        <v>0</v>
      </c>
      <c r="K184" s="265"/>
      <c r="L184" s="266"/>
      <c r="M184" s="264">
        <f>K184*L184</f>
        <v>0</v>
      </c>
      <c r="N184" s="265"/>
      <c r="O184" s="266"/>
      <c r="P184" s="264">
        <f>N184*O184</f>
        <v>0</v>
      </c>
      <c r="Q184" s="265"/>
      <c r="R184" s="266"/>
      <c r="S184" s="264">
        <f>Q184*R184</f>
        <v>0</v>
      </c>
      <c r="T184" s="265"/>
      <c r="U184" s="266"/>
      <c r="V184" s="264">
        <f>T184*U184</f>
        <v>0</v>
      </c>
      <c r="W184" s="268">
        <f t="shared" si="88"/>
        <v>0</v>
      </c>
      <c r="X184" s="269">
        <f t="shared" si="89"/>
        <v>0</v>
      </c>
      <c r="Y184" s="269">
        <f t="shared" si="87"/>
        <v>0</v>
      </c>
      <c r="Z184" s="433" t="e">
        <f t="shared" si="90"/>
        <v>#DIV/0!</v>
      </c>
      <c r="AA184" s="57"/>
      <c r="AB184" s="34"/>
      <c r="AC184" s="34"/>
      <c r="AD184" s="34"/>
      <c r="AE184" s="34"/>
      <c r="AF184" s="34"/>
      <c r="AG184" s="34"/>
    </row>
    <row r="185" spans="1:33" ht="30" customHeight="1" x14ac:dyDescent="0.2">
      <c r="A185" s="142" t="s">
        <v>18</v>
      </c>
      <c r="B185" s="189" t="s">
        <v>218</v>
      </c>
      <c r="C185" s="149" t="s">
        <v>217</v>
      </c>
      <c r="D185" s="150"/>
      <c r="E185" s="265"/>
      <c r="F185" s="404"/>
      <c r="G185" s="264">
        <f>E185*F185</f>
        <v>0</v>
      </c>
      <c r="H185" s="265"/>
      <c r="I185" s="404"/>
      <c r="J185" s="264">
        <f>H185*I185</f>
        <v>0</v>
      </c>
      <c r="K185" s="265"/>
      <c r="L185" s="266"/>
      <c r="M185" s="264">
        <f>K185*L185</f>
        <v>0</v>
      </c>
      <c r="N185" s="265"/>
      <c r="O185" s="266"/>
      <c r="P185" s="264">
        <f>N185*O185</f>
        <v>0</v>
      </c>
      <c r="Q185" s="265"/>
      <c r="R185" s="266"/>
      <c r="S185" s="264">
        <f>Q185*R185</f>
        <v>0</v>
      </c>
      <c r="T185" s="265"/>
      <c r="U185" s="266"/>
      <c r="V185" s="264">
        <f>T185*U185</f>
        <v>0</v>
      </c>
      <c r="W185" s="268">
        <f t="shared" si="88"/>
        <v>0</v>
      </c>
      <c r="X185" s="269">
        <f t="shared" si="89"/>
        <v>0</v>
      </c>
      <c r="Y185" s="269">
        <f t="shared" si="87"/>
        <v>0</v>
      </c>
      <c r="Z185" s="433" t="e">
        <f t="shared" si="90"/>
        <v>#DIV/0!</v>
      </c>
      <c r="AA185" s="57"/>
      <c r="AB185" s="34"/>
      <c r="AC185" s="34"/>
      <c r="AD185" s="34"/>
      <c r="AE185" s="34"/>
      <c r="AF185" s="34"/>
      <c r="AG185" s="34"/>
    </row>
    <row r="186" spans="1:33" ht="30" customHeight="1" x14ac:dyDescent="0.2">
      <c r="A186" s="154" t="s">
        <v>18</v>
      </c>
      <c r="B186" s="192" t="s">
        <v>219</v>
      </c>
      <c r="C186" s="149" t="s">
        <v>217</v>
      </c>
      <c r="D186" s="156"/>
      <c r="E186" s="279"/>
      <c r="F186" s="406"/>
      <c r="G186" s="281">
        <f>E186*F186</f>
        <v>0</v>
      </c>
      <c r="H186" s="279"/>
      <c r="I186" s="406"/>
      <c r="J186" s="281">
        <f>H186*I186</f>
        <v>0</v>
      </c>
      <c r="K186" s="279"/>
      <c r="L186" s="280"/>
      <c r="M186" s="281">
        <f>K186*L186</f>
        <v>0</v>
      </c>
      <c r="N186" s="279"/>
      <c r="O186" s="280"/>
      <c r="P186" s="281">
        <f>N186*O186</f>
        <v>0</v>
      </c>
      <c r="Q186" s="279"/>
      <c r="R186" s="280"/>
      <c r="S186" s="281">
        <f>Q186*R186</f>
        <v>0</v>
      </c>
      <c r="T186" s="279"/>
      <c r="U186" s="280"/>
      <c r="V186" s="281">
        <f>T186*U186</f>
        <v>0</v>
      </c>
      <c r="W186" s="278">
        <f t="shared" si="88"/>
        <v>0</v>
      </c>
      <c r="X186" s="269">
        <f t="shared" si="89"/>
        <v>0</v>
      </c>
      <c r="Y186" s="269">
        <f t="shared" si="87"/>
        <v>0</v>
      </c>
      <c r="Z186" s="433" t="e">
        <f t="shared" si="90"/>
        <v>#DIV/0!</v>
      </c>
      <c r="AA186" s="66"/>
      <c r="AB186" s="34"/>
      <c r="AC186" s="34"/>
      <c r="AD186" s="34"/>
      <c r="AE186" s="34"/>
      <c r="AF186" s="34"/>
      <c r="AG186" s="34"/>
    </row>
    <row r="187" spans="1:33" ht="30" customHeight="1" thickBot="1" x14ac:dyDescent="0.25">
      <c r="A187" s="154" t="s">
        <v>18</v>
      </c>
      <c r="B187" s="192" t="s">
        <v>220</v>
      </c>
      <c r="C187" s="239" t="s">
        <v>221</v>
      </c>
      <c r="D187" s="153"/>
      <c r="E187" s="355"/>
      <c r="F187" s="406">
        <v>0.22</v>
      </c>
      <c r="G187" s="281">
        <f>E187*F187</f>
        <v>0</v>
      </c>
      <c r="H187" s="355"/>
      <c r="I187" s="406">
        <v>0.22</v>
      </c>
      <c r="J187" s="281">
        <f>H187*I187</f>
        <v>0</v>
      </c>
      <c r="K187" s="355"/>
      <c r="L187" s="280">
        <v>0.22</v>
      </c>
      <c r="M187" s="281">
        <f>K187*L187</f>
        <v>0</v>
      </c>
      <c r="N187" s="355"/>
      <c r="O187" s="280">
        <v>0.22</v>
      </c>
      <c r="P187" s="281">
        <f>N187*O187</f>
        <v>0</v>
      </c>
      <c r="Q187" s="355"/>
      <c r="R187" s="280">
        <v>0.22</v>
      </c>
      <c r="S187" s="281">
        <f>Q187*R187</f>
        <v>0</v>
      </c>
      <c r="T187" s="355"/>
      <c r="U187" s="280">
        <v>0.22</v>
      </c>
      <c r="V187" s="281">
        <f>T187*U187</f>
        <v>0</v>
      </c>
      <c r="W187" s="278">
        <f t="shared" si="88"/>
        <v>0</v>
      </c>
      <c r="X187" s="269">
        <f t="shared" si="89"/>
        <v>0</v>
      </c>
      <c r="Y187" s="269">
        <f t="shared" si="87"/>
        <v>0</v>
      </c>
      <c r="Z187" s="433" t="e">
        <f t="shared" si="90"/>
        <v>#DIV/0!</v>
      </c>
      <c r="AA187" s="68"/>
      <c r="AB187" s="34"/>
      <c r="AC187" s="34"/>
      <c r="AD187" s="34"/>
      <c r="AE187" s="34"/>
      <c r="AF187" s="34"/>
      <c r="AG187" s="34"/>
    </row>
    <row r="188" spans="1:33" ht="30" customHeight="1" x14ac:dyDescent="0.2">
      <c r="A188" s="138" t="s">
        <v>16</v>
      </c>
      <c r="B188" s="240" t="s">
        <v>222</v>
      </c>
      <c r="C188" s="203" t="s">
        <v>223</v>
      </c>
      <c r="D188" s="148"/>
      <c r="E188" s="271">
        <f>SUM(E189:E191)</f>
        <v>0</v>
      </c>
      <c r="F188" s="403"/>
      <c r="G188" s="273">
        <f>SUM(G189:G191)</f>
        <v>0</v>
      </c>
      <c r="H188" s="271">
        <f>SUM(H189:H191)</f>
        <v>0</v>
      </c>
      <c r="I188" s="403"/>
      <c r="J188" s="273">
        <f>SUM(J189:J191)</f>
        <v>0</v>
      </c>
      <c r="K188" s="271">
        <f>SUM(K189:K191)</f>
        <v>0</v>
      </c>
      <c r="L188" s="272"/>
      <c r="M188" s="273">
        <f>SUM(M189:M191)</f>
        <v>0</v>
      </c>
      <c r="N188" s="271">
        <f>SUM(N189:N191)</f>
        <v>0</v>
      </c>
      <c r="O188" s="272"/>
      <c r="P188" s="273">
        <f>SUM(P189:P191)</f>
        <v>0</v>
      </c>
      <c r="Q188" s="271">
        <f>SUM(Q189:Q191)</f>
        <v>0</v>
      </c>
      <c r="R188" s="272"/>
      <c r="S188" s="273">
        <f>SUM(S189:S191)</f>
        <v>0</v>
      </c>
      <c r="T188" s="271">
        <f>SUM(T189:T191)</f>
        <v>0</v>
      </c>
      <c r="U188" s="272"/>
      <c r="V188" s="273">
        <f>SUM(V189:V191)</f>
        <v>0</v>
      </c>
      <c r="W188" s="273">
        <f>SUM(W189:W191)</f>
        <v>0</v>
      </c>
      <c r="X188" s="273">
        <f>SUM(X189:X191)</f>
        <v>0</v>
      </c>
      <c r="Y188" s="273">
        <f t="shared" si="87"/>
        <v>0</v>
      </c>
      <c r="Z188" s="383" t="e">
        <f>Y188/W188</f>
        <v>#DIV/0!</v>
      </c>
      <c r="AA188" s="74"/>
      <c r="AB188" s="32"/>
      <c r="AC188" s="32"/>
      <c r="AD188" s="32"/>
      <c r="AE188" s="32"/>
      <c r="AF188" s="32"/>
      <c r="AG188" s="32"/>
    </row>
    <row r="189" spans="1:33" ht="30" customHeight="1" x14ac:dyDescent="0.2">
      <c r="A189" s="142" t="s">
        <v>18</v>
      </c>
      <c r="B189" s="189" t="s">
        <v>224</v>
      </c>
      <c r="C189" s="149" t="s">
        <v>225</v>
      </c>
      <c r="D189" s="150"/>
      <c r="E189" s="265"/>
      <c r="F189" s="404"/>
      <c r="G189" s="264">
        <f>E189*F189</f>
        <v>0</v>
      </c>
      <c r="H189" s="265"/>
      <c r="I189" s="404"/>
      <c r="J189" s="264">
        <f>H189*I189</f>
        <v>0</v>
      </c>
      <c r="K189" s="265"/>
      <c r="L189" s="266"/>
      <c r="M189" s="264">
        <f>K189*L189</f>
        <v>0</v>
      </c>
      <c r="N189" s="265"/>
      <c r="O189" s="266"/>
      <c r="P189" s="264">
        <f>N189*O189</f>
        <v>0</v>
      </c>
      <c r="Q189" s="265"/>
      <c r="R189" s="266"/>
      <c r="S189" s="264">
        <f>Q189*R189</f>
        <v>0</v>
      </c>
      <c r="T189" s="265"/>
      <c r="U189" s="266"/>
      <c r="V189" s="264">
        <f>T189*U189</f>
        <v>0</v>
      </c>
      <c r="W189" s="268">
        <f t="shared" si="88"/>
        <v>0</v>
      </c>
      <c r="X189" s="269">
        <f t="shared" si="89"/>
        <v>0</v>
      </c>
      <c r="Y189" s="269">
        <f t="shared" si="87"/>
        <v>0</v>
      </c>
      <c r="Z189" s="433" t="e">
        <f t="shared" si="90"/>
        <v>#DIV/0!</v>
      </c>
      <c r="AA189" s="72"/>
      <c r="AB189" s="34"/>
      <c r="AC189" s="34"/>
      <c r="AD189" s="34"/>
      <c r="AE189" s="34"/>
      <c r="AF189" s="34"/>
      <c r="AG189" s="34"/>
    </row>
    <row r="190" spans="1:33" ht="30" customHeight="1" x14ac:dyDescent="0.2">
      <c r="A190" s="142" t="s">
        <v>18</v>
      </c>
      <c r="B190" s="189" t="s">
        <v>226</v>
      </c>
      <c r="C190" s="149" t="s">
        <v>225</v>
      </c>
      <c r="D190" s="150"/>
      <c r="E190" s="265"/>
      <c r="F190" s="404"/>
      <c r="G190" s="264">
        <f>E190*F190</f>
        <v>0</v>
      </c>
      <c r="H190" s="265"/>
      <c r="I190" s="404"/>
      <c r="J190" s="264">
        <f>H190*I190</f>
        <v>0</v>
      </c>
      <c r="K190" s="265"/>
      <c r="L190" s="266"/>
      <c r="M190" s="264">
        <f>K190*L190</f>
        <v>0</v>
      </c>
      <c r="N190" s="265"/>
      <c r="O190" s="266"/>
      <c r="P190" s="264">
        <f>N190*O190</f>
        <v>0</v>
      </c>
      <c r="Q190" s="265"/>
      <c r="R190" s="266"/>
      <c r="S190" s="264">
        <f>Q190*R190</f>
        <v>0</v>
      </c>
      <c r="T190" s="265"/>
      <c r="U190" s="266"/>
      <c r="V190" s="264">
        <f>T190*U190</f>
        <v>0</v>
      </c>
      <c r="W190" s="268">
        <f t="shared" si="88"/>
        <v>0</v>
      </c>
      <c r="X190" s="269">
        <f t="shared" si="89"/>
        <v>0</v>
      </c>
      <c r="Y190" s="269">
        <f t="shared" si="87"/>
        <v>0</v>
      </c>
      <c r="Z190" s="433" t="e">
        <f t="shared" si="90"/>
        <v>#DIV/0!</v>
      </c>
      <c r="AA190" s="72"/>
      <c r="AB190" s="34"/>
      <c r="AC190" s="34"/>
      <c r="AD190" s="34"/>
      <c r="AE190" s="34"/>
      <c r="AF190" s="34"/>
      <c r="AG190" s="34"/>
    </row>
    <row r="191" spans="1:33" ht="30" customHeight="1" thickBot="1" x14ac:dyDescent="0.25">
      <c r="A191" s="154" t="s">
        <v>18</v>
      </c>
      <c r="B191" s="192" t="s">
        <v>227</v>
      </c>
      <c r="C191" s="160" t="s">
        <v>225</v>
      </c>
      <c r="D191" s="156"/>
      <c r="E191" s="279"/>
      <c r="F191" s="406"/>
      <c r="G191" s="281">
        <f>E191*F191</f>
        <v>0</v>
      </c>
      <c r="H191" s="279"/>
      <c r="I191" s="406"/>
      <c r="J191" s="281">
        <f>H191*I191</f>
        <v>0</v>
      </c>
      <c r="K191" s="279"/>
      <c r="L191" s="280"/>
      <c r="M191" s="281">
        <f>K191*L191</f>
        <v>0</v>
      </c>
      <c r="N191" s="279"/>
      <c r="O191" s="280"/>
      <c r="P191" s="281">
        <f>N191*O191</f>
        <v>0</v>
      </c>
      <c r="Q191" s="279"/>
      <c r="R191" s="280"/>
      <c r="S191" s="281">
        <f>Q191*R191</f>
        <v>0</v>
      </c>
      <c r="T191" s="279"/>
      <c r="U191" s="280"/>
      <c r="V191" s="281">
        <f>T191*U191</f>
        <v>0</v>
      </c>
      <c r="W191" s="278">
        <f t="shared" si="88"/>
        <v>0</v>
      </c>
      <c r="X191" s="269">
        <f t="shared" si="89"/>
        <v>0</v>
      </c>
      <c r="Y191" s="269">
        <f t="shared" si="87"/>
        <v>0</v>
      </c>
      <c r="Z191" s="433" t="e">
        <f t="shared" si="90"/>
        <v>#DIV/0!</v>
      </c>
      <c r="AA191" s="73"/>
      <c r="AB191" s="34"/>
      <c r="AC191" s="34"/>
      <c r="AD191" s="34"/>
      <c r="AE191" s="34"/>
      <c r="AF191" s="34"/>
      <c r="AG191" s="34"/>
    </row>
    <row r="192" spans="1:33" ht="30" customHeight="1" x14ac:dyDescent="0.2">
      <c r="A192" s="138" t="s">
        <v>16</v>
      </c>
      <c r="B192" s="240" t="s">
        <v>228</v>
      </c>
      <c r="C192" s="203" t="s">
        <v>204</v>
      </c>
      <c r="D192" s="148"/>
      <c r="E192" s="271">
        <f>SUM(E193:E199)</f>
        <v>0</v>
      </c>
      <c r="F192" s="403"/>
      <c r="G192" s="273">
        <f>SUM(G193:G200)</f>
        <v>0</v>
      </c>
      <c r="H192" s="271">
        <f>SUM(H193:H199)</f>
        <v>0</v>
      </c>
      <c r="I192" s="403"/>
      <c r="J192" s="273">
        <f>SUM(J193:J200)</f>
        <v>0</v>
      </c>
      <c r="K192" s="271">
        <f>SUM(K193:K199)</f>
        <v>2</v>
      </c>
      <c r="L192" s="272"/>
      <c r="M192" s="273">
        <f>SUM(M193:M200)</f>
        <v>2000</v>
      </c>
      <c r="N192" s="271">
        <f>SUM(N193:N199)</f>
        <v>0</v>
      </c>
      <c r="O192" s="272"/>
      <c r="P192" s="273">
        <f>SUM(P193:P200)</f>
        <v>63</v>
      </c>
      <c r="Q192" s="271">
        <f>SUM(Q193:Q199)</f>
        <v>0</v>
      </c>
      <c r="R192" s="272"/>
      <c r="S192" s="273">
        <f>SUM(S193:S200)</f>
        <v>0</v>
      </c>
      <c r="T192" s="271">
        <f>SUM(T193:T199)</f>
        <v>0</v>
      </c>
      <c r="U192" s="272"/>
      <c r="V192" s="273">
        <f>SUM(V193:V200)</f>
        <v>0</v>
      </c>
      <c r="W192" s="273">
        <f>SUM(W193:W200)</f>
        <v>2000</v>
      </c>
      <c r="X192" s="273">
        <f>SUM(X193:X200)</f>
        <v>63</v>
      </c>
      <c r="Y192" s="273">
        <f t="shared" si="87"/>
        <v>1937</v>
      </c>
      <c r="Z192" s="383">
        <f>Y192/W192</f>
        <v>0.96850000000000003</v>
      </c>
      <c r="AA192" s="74"/>
      <c r="AB192" s="32"/>
      <c r="AC192" s="32"/>
      <c r="AD192" s="32"/>
      <c r="AE192" s="32"/>
      <c r="AF192" s="32"/>
      <c r="AG192" s="32"/>
    </row>
    <row r="193" spans="1:33" ht="30" customHeight="1" x14ac:dyDescent="0.2">
      <c r="A193" s="142" t="s">
        <v>18</v>
      </c>
      <c r="B193" s="189" t="s">
        <v>229</v>
      </c>
      <c r="C193" s="149" t="s">
        <v>249</v>
      </c>
      <c r="D193" s="150"/>
      <c r="E193" s="265"/>
      <c r="F193" s="404"/>
      <c r="G193" s="264">
        <f t="shared" ref="G193:G200" si="91">E193*F193</f>
        <v>0</v>
      </c>
      <c r="H193" s="265"/>
      <c r="I193" s="404"/>
      <c r="J193" s="264">
        <f t="shared" ref="J193:J200" si="92">H193*I193</f>
        <v>0</v>
      </c>
      <c r="K193" s="265"/>
      <c r="L193" s="266"/>
      <c r="M193" s="264">
        <f t="shared" ref="M193:M199" si="93">K193*L193</f>
        <v>0</v>
      </c>
      <c r="N193" s="265"/>
      <c r="O193" s="266"/>
      <c r="P193" s="264">
        <f t="shared" ref="P193:P199" si="94">N193*O193</f>
        <v>0</v>
      </c>
      <c r="Q193" s="265"/>
      <c r="R193" s="266"/>
      <c r="S193" s="264">
        <f t="shared" ref="S193:S200" si="95">Q193*R193</f>
        <v>0</v>
      </c>
      <c r="T193" s="265"/>
      <c r="U193" s="266"/>
      <c r="V193" s="264">
        <f t="shared" ref="V193:V200" si="96">T193*U193</f>
        <v>0</v>
      </c>
      <c r="W193" s="268">
        <f t="shared" si="88"/>
        <v>0</v>
      </c>
      <c r="X193" s="269">
        <f t="shared" si="89"/>
        <v>0</v>
      </c>
      <c r="Y193" s="269">
        <f t="shared" si="87"/>
        <v>0</v>
      </c>
      <c r="Z193" s="433" t="e">
        <f t="shared" si="90"/>
        <v>#DIV/0!</v>
      </c>
      <c r="AA193" s="72"/>
      <c r="AB193" s="34"/>
      <c r="AC193" s="34"/>
      <c r="AD193" s="34"/>
      <c r="AE193" s="34"/>
      <c r="AF193" s="34"/>
      <c r="AG193" s="34"/>
    </row>
    <row r="194" spans="1:33" ht="30" customHeight="1" x14ac:dyDescent="0.2">
      <c r="A194" s="142" t="s">
        <v>18</v>
      </c>
      <c r="B194" s="189" t="s">
        <v>230</v>
      </c>
      <c r="C194" s="149" t="s">
        <v>231</v>
      </c>
      <c r="D194" s="150"/>
      <c r="E194" s="265"/>
      <c r="F194" s="404"/>
      <c r="G194" s="264">
        <f t="shared" si="91"/>
        <v>0</v>
      </c>
      <c r="H194" s="265"/>
      <c r="I194" s="404"/>
      <c r="J194" s="264">
        <f t="shared" si="92"/>
        <v>0</v>
      </c>
      <c r="K194" s="265"/>
      <c r="L194" s="266"/>
      <c r="M194" s="264">
        <f t="shared" si="93"/>
        <v>0</v>
      </c>
      <c r="N194" s="265"/>
      <c r="O194" s="266"/>
      <c r="P194" s="264">
        <f t="shared" si="94"/>
        <v>0</v>
      </c>
      <c r="Q194" s="265"/>
      <c r="R194" s="266"/>
      <c r="S194" s="264">
        <f t="shared" si="95"/>
        <v>0</v>
      </c>
      <c r="T194" s="265"/>
      <c r="U194" s="266"/>
      <c r="V194" s="264">
        <f t="shared" si="96"/>
        <v>0</v>
      </c>
      <c r="W194" s="278">
        <f t="shared" si="88"/>
        <v>0</v>
      </c>
      <c r="X194" s="269">
        <f t="shared" si="89"/>
        <v>0</v>
      </c>
      <c r="Y194" s="269">
        <f t="shared" si="87"/>
        <v>0</v>
      </c>
      <c r="Z194" s="433" t="e">
        <f t="shared" si="90"/>
        <v>#DIV/0!</v>
      </c>
      <c r="AA194" s="72"/>
      <c r="AB194" s="34"/>
      <c r="AC194" s="34"/>
      <c r="AD194" s="34"/>
      <c r="AE194" s="34"/>
      <c r="AF194" s="34"/>
      <c r="AG194" s="34"/>
    </row>
    <row r="195" spans="1:33" ht="42.75" x14ac:dyDescent="0.2">
      <c r="A195" s="142" t="s">
        <v>18</v>
      </c>
      <c r="B195" s="189" t="s">
        <v>232</v>
      </c>
      <c r="C195" s="170" t="s">
        <v>233</v>
      </c>
      <c r="D195" s="145" t="s">
        <v>21</v>
      </c>
      <c r="E195" s="265"/>
      <c r="F195" s="404"/>
      <c r="G195" s="264">
        <f t="shared" si="91"/>
        <v>0</v>
      </c>
      <c r="H195" s="265"/>
      <c r="I195" s="404"/>
      <c r="J195" s="264">
        <f t="shared" si="92"/>
        <v>0</v>
      </c>
      <c r="K195" s="265">
        <v>2</v>
      </c>
      <c r="L195" s="266">
        <v>1000</v>
      </c>
      <c r="M195" s="264">
        <f t="shared" si="93"/>
        <v>2000</v>
      </c>
      <c r="N195" s="265"/>
      <c r="O195" s="266"/>
      <c r="P195" s="267">
        <v>63</v>
      </c>
      <c r="Q195" s="265"/>
      <c r="R195" s="266"/>
      <c r="S195" s="264">
        <f t="shared" si="95"/>
        <v>0</v>
      </c>
      <c r="T195" s="265"/>
      <c r="U195" s="266"/>
      <c r="V195" s="264">
        <f t="shared" si="96"/>
        <v>0</v>
      </c>
      <c r="W195" s="278">
        <f t="shared" si="88"/>
        <v>2000</v>
      </c>
      <c r="X195" s="269">
        <f t="shared" si="89"/>
        <v>63</v>
      </c>
      <c r="Y195" s="269">
        <f t="shared" si="87"/>
        <v>1937</v>
      </c>
      <c r="Z195" s="433">
        <f t="shared" si="90"/>
        <v>0.96850000000000003</v>
      </c>
      <c r="AA195" s="122"/>
      <c r="AB195" s="34"/>
      <c r="AC195" s="34"/>
      <c r="AD195" s="34"/>
      <c r="AE195" s="34"/>
      <c r="AF195" s="34"/>
      <c r="AG195" s="34"/>
    </row>
    <row r="196" spans="1:33" ht="30" customHeight="1" x14ac:dyDescent="0.2">
      <c r="A196" s="142" t="s">
        <v>18</v>
      </c>
      <c r="B196" s="189" t="s">
        <v>234</v>
      </c>
      <c r="C196" s="170" t="s">
        <v>386</v>
      </c>
      <c r="D196" s="150"/>
      <c r="E196" s="265"/>
      <c r="F196" s="404"/>
      <c r="G196" s="264">
        <f t="shared" si="91"/>
        <v>0</v>
      </c>
      <c r="H196" s="265"/>
      <c r="I196" s="404"/>
      <c r="J196" s="264">
        <f t="shared" si="92"/>
        <v>0</v>
      </c>
      <c r="K196" s="265"/>
      <c r="L196" s="266"/>
      <c r="M196" s="264">
        <f t="shared" si="93"/>
        <v>0</v>
      </c>
      <c r="N196" s="265"/>
      <c r="O196" s="266"/>
      <c r="P196" s="264">
        <f t="shared" si="94"/>
        <v>0</v>
      </c>
      <c r="Q196" s="265"/>
      <c r="R196" s="266"/>
      <c r="S196" s="264">
        <f t="shared" si="95"/>
        <v>0</v>
      </c>
      <c r="T196" s="265"/>
      <c r="U196" s="266"/>
      <c r="V196" s="264">
        <f t="shared" si="96"/>
        <v>0</v>
      </c>
      <c r="W196" s="278">
        <f t="shared" si="88"/>
        <v>0</v>
      </c>
      <c r="X196" s="269">
        <f t="shared" si="89"/>
        <v>0</v>
      </c>
      <c r="Y196" s="269">
        <f t="shared" si="87"/>
        <v>0</v>
      </c>
      <c r="Z196" s="433" t="e">
        <f t="shared" si="90"/>
        <v>#DIV/0!</v>
      </c>
      <c r="AA196" s="72"/>
      <c r="AB196" s="34"/>
      <c r="AC196" s="34"/>
      <c r="AD196" s="34"/>
      <c r="AE196" s="34"/>
      <c r="AF196" s="34"/>
      <c r="AG196" s="34"/>
    </row>
    <row r="197" spans="1:33" ht="30" customHeight="1" x14ac:dyDescent="0.2">
      <c r="A197" s="142" t="s">
        <v>18</v>
      </c>
      <c r="B197" s="189" t="s">
        <v>235</v>
      </c>
      <c r="C197" s="160" t="s">
        <v>248</v>
      </c>
      <c r="D197" s="150"/>
      <c r="E197" s="265"/>
      <c r="F197" s="404"/>
      <c r="G197" s="264">
        <f t="shared" si="91"/>
        <v>0</v>
      </c>
      <c r="H197" s="265"/>
      <c r="I197" s="404"/>
      <c r="J197" s="264">
        <f t="shared" si="92"/>
        <v>0</v>
      </c>
      <c r="K197" s="265"/>
      <c r="L197" s="266"/>
      <c r="M197" s="264">
        <f t="shared" si="93"/>
        <v>0</v>
      </c>
      <c r="N197" s="265"/>
      <c r="O197" s="266"/>
      <c r="P197" s="264">
        <f t="shared" si="94"/>
        <v>0</v>
      </c>
      <c r="Q197" s="265"/>
      <c r="R197" s="266"/>
      <c r="S197" s="264">
        <f t="shared" si="95"/>
        <v>0</v>
      </c>
      <c r="T197" s="265"/>
      <c r="U197" s="266"/>
      <c r="V197" s="264">
        <f t="shared" si="96"/>
        <v>0</v>
      </c>
      <c r="W197" s="278">
        <f t="shared" si="88"/>
        <v>0</v>
      </c>
      <c r="X197" s="269">
        <f t="shared" si="89"/>
        <v>0</v>
      </c>
      <c r="Y197" s="269">
        <f t="shared" si="87"/>
        <v>0</v>
      </c>
      <c r="Z197" s="433" t="e">
        <f t="shared" si="90"/>
        <v>#DIV/0!</v>
      </c>
      <c r="AA197" s="72"/>
      <c r="AB197" s="33"/>
      <c r="AC197" s="34"/>
      <c r="AD197" s="34"/>
      <c r="AE197" s="34"/>
      <c r="AF197" s="34"/>
      <c r="AG197" s="34"/>
    </row>
    <row r="198" spans="1:33" ht="30" customHeight="1" x14ac:dyDescent="0.2">
      <c r="A198" s="142" t="s">
        <v>18</v>
      </c>
      <c r="B198" s="189" t="s">
        <v>236</v>
      </c>
      <c r="C198" s="160" t="s">
        <v>248</v>
      </c>
      <c r="D198" s="150"/>
      <c r="E198" s="265"/>
      <c r="F198" s="404"/>
      <c r="G198" s="264">
        <f t="shared" si="91"/>
        <v>0</v>
      </c>
      <c r="H198" s="265"/>
      <c r="I198" s="404"/>
      <c r="J198" s="264">
        <f t="shared" si="92"/>
        <v>0</v>
      </c>
      <c r="K198" s="265"/>
      <c r="L198" s="266"/>
      <c r="M198" s="264">
        <f t="shared" si="93"/>
        <v>0</v>
      </c>
      <c r="N198" s="265"/>
      <c r="O198" s="266"/>
      <c r="P198" s="264">
        <f t="shared" si="94"/>
        <v>0</v>
      </c>
      <c r="Q198" s="265"/>
      <c r="R198" s="266"/>
      <c r="S198" s="264">
        <f t="shared" si="95"/>
        <v>0</v>
      </c>
      <c r="T198" s="265"/>
      <c r="U198" s="266"/>
      <c r="V198" s="264">
        <f t="shared" si="96"/>
        <v>0</v>
      </c>
      <c r="W198" s="278">
        <f t="shared" si="88"/>
        <v>0</v>
      </c>
      <c r="X198" s="269">
        <f t="shared" si="89"/>
        <v>0</v>
      </c>
      <c r="Y198" s="269">
        <f t="shared" si="87"/>
        <v>0</v>
      </c>
      <c r="Z198" s="433" t="e">
        <f t="shared" si="90"/>
        <v>#DIV/0!</v>
      </c>
      <c r="AA198" s="72"/>
      <c r="AB198" s="34"/>
      <c r="AC198" s="34"/>
      <c r="AD198" s="34"/>
      <c r="AE198" s="34"/>
      <c r="AF198" s="34"/>
      <c r="AG198" s="34"/>
    </row>
    <row r="199" spans="1:33" ht="30" customHeight="1" x14ac:dyDescent="0.2">
      <c r="A199" s="154" t="s">
        <v>18</v>
      </c>
      <c r="B199" s="192" t="s">
        <v>237</v>
      </c>
      <c r="C199" s="160" t="s">
        <v>248</v>
      </c>
      <c r="D199" s="156"/>
      <c r="E199" s="279"/>
      <c r="F199" s="406"/>
      <c r="G199" s="281">
        <f t="shared" si="91"/>
        <v>0</v>
      </c>
      <c r="H199" s="279"/>
      <c r="I199" s="406"/>
      <c r="J199" s="281">
        <f t="shared" si="92"/>
        <v>0</v>
      </c>
      <c r="K199" s="279"/>
      <c r="L199" s="280"/>
      <c r="M199" s="281">
        <f t="shared" si="93"/>
        <v>0</v>
      </c>
      <c r="N199" s="279"/>
      <c r="O199" s="280"/>
      <c r="P199" s="281">
        <f t="shared" si="94"/>
        <v>0</v>
      </c>
      <c r="Q199" s="279"/>
      <c r="R199" s="280"/>
      <c r="S199" s="281">
        <f t="shared" si="95"/>
        <v>0</v>
      </c>
      <c r="T199" s="279"/>
      <c r="U199" s="280"/>
      <c r="V199" s="281">
        <f t="shared" si="96"/>
        <v>0</v>
      </c>
      <c r="W199" s="278">
        <f t="shared" si="88"/>
        <v>0</v>
      </c>
      <c r="X199" s="269">
        <f t="shared" si="89"/>
        <v>0</v>
      </c>
      <c r="Y199" s="269">
        <f t="shared" si="87"/>
        <v>0</v>
      </c>
      <c r="Z199" s="433" t="e">
        <f t="shared" si="90"/>
        <v>#DIV/0!</v>
      </c>
      <c r="AA199" s="73"/>
      <c r="AB199" s="34"/>
      <c r="AC199" s="34"/>
      <c r="AD199" s="34"/>
      <c r="AE199" s="34"/>
      <c r="AF199" s="34"/>
      <c r="AG199" s="34"/>
    </row>
    <row r="200" spans="1:33" ht="30" customHeight="1" thickBot="1" x14ac:dyDescent="0.25">
      <c r="A200" s="154" t="s">
        <v>18</v>
      </c>
      <c r="B200" s="241" t="s">
        <v>238</v>
      </c>
      <c r="C200" s="239" t="s">
        <v>239</v>
      </c>
      <c r="D200" s="153"/>
      <c r="E200" s="355"/>
      <c r="F200" s="406">
        <v>0.22</v>
      </c>
      <c r="G200" s="281">
        <f t="shared" si="91"/>
        <v>0</v>
      </c>
      <c r="H200" s="355"/>
      <c r="I200" s="406">
        <v>0.22</v>
      </c>
      <c r="J200" s="281">
        <f t="shared" si="92"/>
        <v>0</v>
      </c>
      <c r="K200" s="355"/>
      <c r="L200" s="280">
        <v>0.22</v>
      </c>
      <c r="M200" s="281">
        <f>K200*L200</f>
        <v>0</v>
      </c>
      <c r="N200" s="355"/>
      <c r="O200" s="280">
        <v>0.22</v>
      </c>
      <c r="P200" s="281">
        <f>N200*O200</f>
        <v>0</v>
      </c>
      <c r="Q200" s="355"/>
      <c r="R200" s="280">
        <v>0.22</v>
      </c>
      <c r="S200" s="281">
        <f t="shared" si="95"/>
        <v>0</v>
      </c>
      <c r="T200" s="355"/>
      <c r="U200" s="280">
        <v>0.22</v>
      </c>
      <c r="V200" s="281">
        <f t="shared" si="96"/>
        <v>0</v>
      </c>
      <c r="W200" s="278">
        <f t="shared" si="88"/>
        <v>0</v>
      </c>
      <c r="X200" s="269">
        <f t="shared" si="89"/>
        <v>0</v>
      </c>
      <c r="Y200" s="269">
        <f t="shared" si="87"/>
        <v>0</v>
      </c>
      <c r="Z200" s="433" t="e">
        <f t="shared" si="90"/>
        <v>#DIV/0!</v>
      </c>
      <c r="AA200" s="68"/>
      <c r="AB200" s="5"/>
      <c r="AC200" s="5"/>
      <c r="AD200" s="5"/>
      <c r="AE200" s="5"/>
      <c r="AF200" s="5"/>
      <c r="AG200" s="5"/>
    </row>
    <row r="201" spans="1:33" ht="30" customHeight="1" thickBot="1" x14ac:dyDescent="0.25">
      <c r="A201" s="242" t="s">
        <v>240</v>
      </c>
      <c r="B201" s="243"/>
      <c r="C201" s="244"/>
      <c r="D201" s="245"/>
      <c r="E201" s="289">
        <f>E192+E188+E183+E178</f>
        <v>0</v>
      </c>
      <c r="F201" s="412"/>
      <c r="G201" s="356">
        <f>G192+G188+G183+G178</f>
        <v>0</v>
      </c>
      <c r="H201" s="289">
        <f>H192+H188+H183+H178</f>
        <v>0</v>
      </c>
      <c r="I201" s="412"/>
      <c r="J201" s="288">
        <f>J192+J188+J183+J178</f>
        <v>0</v>
      </c>
      <c r="K201" s="289">
        <f>K192+K188+K183+K178</f>
        <v>3</v>
      </c>
      <c r="L201" s="304"/>
      <c r="M201" s="288">
        <f>M192+M188+M183+M178</f>
        <v>22000</v>
      </c>
      <c r="N201" s="289">
        <f>N192+N188+N183+N178</f>
        <v>1</v>
      </c>
      <c r="O201" s="304"/>
      <c r="P201" s="288">
        <f>P192+P188+P183+P178</f>
        <v>18063</v>
      </c>
      <c r="Q201" s="289">
        <f>Q192+Q188+Q183+Q178</f>
        <v>0</v>
      </c>
      <c r="R201" s="304"/>
      <c r="S201" s="288">
        <f>S192+S188+S183+S178</f>
        <v>0</v>
      </c>
      <c r="T201" s="289">
        <f>T192+T188+T183+T178</f>
        <v>0</v>
      </c>
      <c r="U201" s="304"/>
      <c r="V201" s="288">
        <f>V192+V188+V183+V178</f>
        <v>0</v>
      </c>
      <c r="W201" s="306">
        <f>W192+W178+W188+W183</f>
        <v>22000</v>
      </c>
      <c r="X201" s="306">
        <f>X192+X178+X188+X183</f>
        <v>18063</v>
      </c>
      <c r="Y201" s="306">
        <f t="shared" si="87"/>
        <v>3937</v>
      </c>
      <c r="Z201" s="438">
        <f>Y201/W201</f>
        <v>0.17895454545454545</v>
      </c>
      <c r="AA201" s="75"/>
      <c r="AB201" s="5"/>
      <c r="AC201" s="5"/>
      <c r="AD201" s="5"/>
      <c r="AE201" s="5"/>
      <c r="AF201" s="5"/>
      <c r="AG201" s="5"/>
    </row>
    <row r="202" spans="1:33" ht="30" customHeight="1" thickBot="1" x14ac:dyDescent="0.25">
      <c r="A202" s="246" t="s">
        <v>241</v>
      </c>
      <c r="B202" s="247"/>
      <c r="C202" s="248"/>
      <c r="D202" s="25"/>
      <c r="E202" s="357"/>
      <c r="F202" s="419"/>
      <c r="G202" s="363">
        <f>G33+G58+G67+G89+G103+G130+G143+G151+G159+G166+G170+G176+G201</f>
        <v>296280</v>
      </c>
      <c r="H202" s="365">
        <f t="shared" ref="H202:Y202" si="97">H33+H58+H67+H89+H103+H130+H143+H151+H159+H166+H170+H176+H201</f>
        <v>1786.0319999999999</v>
      </c>
      <c r="I202" s="424">
        <f t="shared" si="97"/>
        <v>0</v>
      </c>
      <c r="J202" s="366">
        <f t="shared" si="97"/>
        <v>296280</v>
      </c>
      <c r="K202" s="366"/>
      <c r="L202" s="366">
        <f t="shared" si="97"/>
        <v>0</v>
      </c>
      <c r="M202" s="366">
        <f>SUM(M178+M183+M188+M192)</f>
        <v>22000</v>
      </c>
      <c r="N202" s="366"/>
      <c r="O202" s="366">
        <f t="shared" si="97"/>
        <v>0</v>
      </c>
      <c r="P202" s="366">
        <f>SUM(P178+P183+P188+P192)</f>
        <v>18063</v>
      </c>
      <c r="Q202" s="387" t="e">
        <f t="shared" si="97"/>
        <v>#REF!</v>
      </c>
      <c r="R202" s="387">
        <f t="shared" si="97"/>
        <v>0</v>
      </c>
      <c r="S202" s="387" t="e">
        <f t="shared" si="97"/>
        <v>#REF!</v>
      </c>
      <c r="T202" s="387" t="e">
        <f t="shared" si="97"/>
        <v>#REF!</v>
      </c>
      <c r="U202" s="387">
        <f t="shared" si="97"/>
        <v>0</v>
      </c>
      <c r="V202" s="387" t="e">
        <f t="shared" si="97"/>
        <v>#REF!</v>
      </c>
      <c r="W202" s="366">
        <f t="shared" si="97"/>
        <v>318280</v>
      </c>
      <c r="X202" s="366">
        <f t="shared" si="97"/>
        <v>314343</v>
      </c>
      <c r="Y202" s="366">
        <f t="shared" si="97"/>
        <v>3937</v>
      </c>
      <c r="Z202" s="449">
        <f>Y202/W202</f>
        <v>1.2369611662686943E-2</v>
      </c>
      <c r="AA202" s="364"/>
      <c r="AB202" s="5"/>
      <c r="AC202" s="5"/>
      <c r="AD202" s="5"/>
      <c r="AE202" s="5"/>
      <c r="AF202" s="5"/>
      <c r="AG202" s="5"/>
    </row>
    <row r="203" spans="1:33" ht="15" customHeight="1" thickBot="1" x14ac:dyDescent="0.25">
      <c r="A203" s="490"/>
      <c r="B203" s="491"/>
      <c r="C203" s="491"/>
      <c r="D203" s="249"/>
      <c r="E203" s="359"/>
      <c r="F203" s="395"/>
      <c r="G203" s="359"/>
      <c r="H203" s="359"/>
      <c r="I203" s="395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60"/>
      <c r="X203" s="360"/>
      <c r="Y203" s="360"/>
      <c r="Z203" s="450"/>
      <c r="AA203" s="61"/>
      <c r="AB203" s="5"/>
      <c r="AC203" s="5"/>
      <c r="AD203" s="5"/>
      <c r="AE203" s="5"/>
      <c r="AF203" s="5"/>
      <c r="AG203" s="5"/>
    </row>
    <row r="204" spans="1:33" ht="30" customHeight="1" thickBot="1" x14ac:dyDescent="0.25">
      <c r="A204" s="483" t="s">
        <v>242</v>
      </c>
      <c r="B204" s="481"/>
      <c r="C204" s="481"/>
      <c r="D204" s="250"/>
      <c r="E204" s="357"/>
      <c r="F204" s="419"/>
      <c r="G204" s="361">
        <f>Фінансування!C27-'Кошторис  витрат'!G202</f>
        <v>0</v>
      </c>
      <c r="H204" s="357"/>
      <c r="I204" s="419"/>
      <c r="J204" s="361">
        <f>Фінансування!C28-'Кошторис  витрат'!J202</f>
        <v>0</v>
      </c>
      <c r="K204" s="357"/>
      <c r="L204" s="358"/>
      <c r="M204" s="361">
        <f>Фінансування!J27-M202</f>
        <v>0</v>
      </c>
      <c r="N204" s="357"/>
      <c r="O204" s="358"/>
      <c r="P204" s="361">
        <f>[2]Фінансування!J52-'[2]Кошторис  витрат'!P202</f>
        <v>0</v>
      </c>
      <c r="Q204" s="357"/>
      <c r="R204" s="358"/>
      <c r="S204" s="361">
        <f>[2]Фінансування!L51-'[2]Кошторис  витрат'!S202</f>
        <v>0</v>
      </c>
      <c r="T204" s="357"/>
      <c r="U204" s="358"/>
      <c r="V204" s="361">
        <f>[2]Фінансування!L52-'[2]Кошторис  витрат'!V202</f>
        <v>0</v>
      </c>
      <c r="W204" s="362">
        <f>[2]Фінансування!N51-'[2]Кошторис  витрат'!W202</f>
        <v>0</v>
      </c>
      <c r="X204" s="362">
        <f>[2]Фінансування!N52-'[2]Кошторис  витрат'!X202</f>
        <v>0</v>
      </c>
      <c r="Y204" s="362"/>
      <c r="Z204" s="451"/>
      <c r="AA204" s="76"/>
      <c r="AB204" s="5"/>
      <c r="AC204" s="5"/>
      <c r="AD204" s="5"/>
      <c r="AE204" s="5"/>
      <c r="AF204" s="5"/>
      <c r="AG204" s="5"/>
    </row>
    <row r="205" spans="1:33" ht="15.75" customHeight="1" x14ac:dyDescent="0.2">
      <c r="A205" s="1"/>
      <c r="B205" s="36"/>
      <c r="C205" s="2"/>
      <c r="D205" s="37"/>
      <c r="E205" s="6"/>
      <c r="F205" s="392"/>
      <c r="G205" s="6"/>
      <c r="H205" s="6"/>
      <c r="I205" s="392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2"/>
      <c r="X205" s="12"/>
      <c r="Y205" s="12"/>
      <c r="Z205" s="425"/>
      <c r="AA205" s="58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36"/>
      <c r="C206" s="2"/>
      <c r="D206" s="37"/>
      <c r="E206" s="6"/>
      <c r="F206" s="392"/>
      <c r="G206" s="6"/>
      <c r="H206" s="6"/>
      <c r="I206" s="392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2"/>
      <c r="X206" s="12"/>
      <c r="Y206" s="12"/>
      <c r="Z206" s="425"/>
      <c r="AA206" s="58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36"/>
      <c r="C207" s="2"/>
      <c r="D207" s="37"/>
      <c r="E207" s="6"/>
      <c r="F207" s="392"/>
      <c r="G207" s="6"/>
      <c r="H207" s="6"/>
      <c r="I207" s="392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2"/>
      <c r="X207" s="12"/>
      <c r="Y207" s="12"/>
      <c r="Z207" s="425"/>
      <c r="AA207" s="58"/>
      <c r="AB207" s="1"/>
      <c r="AC207" s="1"/>
      <c r="AD207" s="1"/>
      <c r="AE207" s="1"/>
      <c r="AF207" s="1"/>
      <c r="AG207" s="1"/>
    </row>
    <row r="208" spans="1:33" s="378" customFormat="1" ht="15.75" customHeight="1" x14ac:dyDescent="0.3">
      <c r="A208" s="367"/>
      <c r="B208" s="368"/>
      <c r="C208" s="369" t="s">
        <v>343</v>
      </c>
      <c r="D208" s="370"/>
      <c r="E208" s="371"/>
      <c r="F208" s="420"/>
      <c r="G208" s="372"/>
      <c r="H208" s="371"/>
      <c r="I208" s="420"/>
      <c r="J208" s="372"/>
      <c r="K208" s="373" t="s">
        <v>344</v>
      </c>
      <c r="L208" s="367"/>
      <c r="M208" s="371"/>
      <c r="N208" s="373"/>
      <c r="O208" s="367"/>
      <c r="P208" s="371"/>
      <c r="Q208" s="372"/>
      <c r="R208" s="372"/>
      <c r="S208" s="372"/>
      <c r="T208" s="372"/>
      <c r="U208" s="372"/>
      <c r="V208" s="372"/>
      <c r="W208" s="374"/>
      <c r="X208" s="374"/>
      <c r="Y208" s="374"/>
      <c r="Z208" s="452"/>
      <c r="AA208" s="375"/>
      <c r="AB208" s="376"/>
      <c r="AC208" s="377"/>
      <c r="AD208" s="376"/>
      <c r="AE208" s="376"/>
      <c r="AF208" s="376"/>
      <c r="AG208" s="376"/>
    </row>
    <row r="209" spans="1:33" ht="15.75" customHeight="1" x14ac:dyDescent="0.2">
      <c r="A209" s="7"/>
      <c r="B209" s="38"/>
      <c r="C209" s="8" t="s">
        <v>3</v>
      </c>
      <c r="D209" s="39"/>
      <c r="E209" s="10"/>
      <c r="F209" s="421" t="s">
        <v>4</v>
      </c>
      <c r="G209" s="10"/>
      <c r="H209" s="10"/>
      <c r="I209" s="421" t="s">
        <v>4</v>
      </c>
      <c r="J209" s="10"/>
      <c r="K209" s="11"/>
      <c r="L209" s="9" t="s">
        <v>5</v>
      </c>
      <c r="M209" s="10"/>
      <c r="N209" s="11"/>
      <c r="O209" s="9" t="s">
        <v>5</v>
      </c>
      <c r="P209" s="10"/>
      <c r="Q209" s="10"/>
      <c r="R209" s="10"/>
      <c r="S209" s="10"/>
      <c r="T209" s="10"/>
      <c r="U209" s="10"/>
      <c r="V209" s="10"/>
      <c r="W209" s="40"/>
      <c r="X209" s="40"/>
      <c r="Y209" s="40"/>
      <c r="Z209" s="453"/>
      <c r="AA209" s="77"/>
      <c r="AB209" s="42"/>
      <c r="AC209" s="41"/>
      <c r="AD209" s="42"/>
      <c r="AE209" s="42"/>
      <c r="AF209" s="42"/>
      <c r="AG209" s="42"/>
    </row>
    <row r="210" spans="1:33" ht="15.75" customHeight="1" x14ac:dyDescent="0.2">
      <c r="A210" s="1"/>
      <c r="B210" s="36"/>
      <c r="C210" s="2"/>
      <c r="D210" s="37"/>
      <c r="E210" s="6"/>
      <c r="F210" s="392"/>
      <c r="G210" s="6"/>
      <c r="H210" s="6"/>
      <c r="I210" s="392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2"/>
      <c r="X210" s="12"/>
      <c r="Y210" s="12"/>
      <c r="Z210" s="425"/>
      <c r="AA210" s="58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36"/>
      <c r="C211" s="2"/>
      <c r="D211" s="37"/>
      <c r="E211" s="6"/>
      <c r="F211" s="392"/>
      <c r="G211" s="6"/>
      <c r="H211" s="6"/>
      <c r="I211" s="392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2"/>
      <c r="X211" s="12"/>
      <c r="Y211" s="12"/>
      <c r="Z211" s="425"/>
      <c r="AA211" s="58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36"/>
      <c r="C212" s="2"/>
      <c r="D212" s="37"/>
      <c r="E212" s="6"/>
      <c r="F212" s="392"/>
      <c r="G212" s="6"/>
      <c r="H212" s="6"/>
      <c r="I212" s="392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2"/>
      <c r="X212" s="12"/>
      <c r="Y212" s="12"/>
      <c r="Z212" s="425"/>
      <c r="AA212" s="58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36"/>
      <c r="C213" s="2"/>
      <c r="D213" s="37"/>
      <c r="E213" s="6"/>
      <c r="F213" s="392"/>
      <c r="G213" s="6"/>
      <c r="H213" s="6"/>
      <c r="I213" s="392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43"/>
      <c r="X213" s="43"/>
      <c r="Y213" s="43"/>
      <c r="Z213" s="454"/>
      <c r="AA213" s="58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36"/>
      <c r="C214" s="2"/>
      <c r="D214" s="37"/>
      <c r="E214" s="6"/>
      <c r="F214" s="392"/>
      <c r="G214" s="6"/>
      <c r="H214" s="6"/>
      <c r="I214" s="392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43"/>
      <c r="X214" s="43"/>
      <c r="Y214" s="43"/>
      <c r="Z214" s="454"/>
      <c r="AA214" s="58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36"/>
      <c r="C215" s="2"/>
      <c r="D215" s="37"/>
      <c r="E215" s="6"/>
      <c r="F215" s="392"/>
      <c r="G215" s="6"/>
      <c r="H215" s="6"/>
      <c r="I215" s="392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43"/>
      <c r="X215" s="43"/>
      <c r="Y215" s="43"/>
      <c r="Z215" s="454"/>
      <c r="AA215" s="58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36"/>
      <c r="C216" s="2"/>
      <c r="D216" s="37"/>
      <c r="E216" s="6"/>
      <c r="F216" s="392"/>
      <c r="G216" s="6"/>
      <c r="H216" s="6"/>
      <c r="I216" s="392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43"/>
      <c r="X216" s="43"/>
      <c r="Y216" s="43"/>
      <c r="Z216" s="454"/>
      <c r="AA216" s="58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36"/>
      <c r="C217" s="2"/>
      <c r="D217" s="37"/>
      <c r="E217" s="6"/>
      <c r="F217" s="392"/>
      <c r="G217" s="6"/>
      <c r="H217" s="6"/>
      <c r="I217" s="392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43"/>
      <c r="X217" s="43"/>
      <c r="Y217" s="43"/>
      <c r="Z217" s="454"/>
      <c r="AA217" s="58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36"/>
      <c r="C218" s="2"/>
      <c r="D218" s="37"/>
      <c r="E218" s="6"/>
      <c r="F218" s="392"/>
      <c r="G218" s="6"/>
      <c r="H218" s="6"/>
      <c r="I218" s="392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43"/>
      <c r="X218" s="43"/>
      <c r="Y218" s="43"/>
      <c r="Z218" s="454"/>
      <c r="AA218" s="58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36"/>
      <c r="C219" s="2"/>
      <c r="D219" s="37"/>
      <c r="E219" s="6"/>
      <c r="F219" s="392"/>
      <c r="G219" s="6"/>
      <c r="H219" s="6"/>
      <c r="I219" s="392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43"/>
      <c r="X219" s="43"/>
      <c r="Y219" s="43"/>
      <c r="Z219" s="454"/>
      <c r="AA219" s="58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36"/>
      <c r="C220" s="2"/>
      <c r="D220" s="37"/>
      <c r="E220" s="6"/>
      <c r="F220" s="392"/>
      <c r="G220" s="6"/>
      <c r="H220" s="6"/>
      <c r="I220" s="392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43"/>
      <c r="X220" s="43"/>
      <c r="Y220" s="43"/>
      <c r="Z220" s="454"/>
      <c r="AA220" s="58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36"/>
      <c r="C221" s="2"/>
      <c r="D221" s="37"/>
      <c r="E221" s="6"/>
      <c r="F221" s="392"/>
      <c r="G221" s="6"/>
      <c r="H221" s="6"/>
      <c r="I221" s="392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43"/>
      <c r="X221" s="43"/>
      <c r="Y221" s="43"/>
      <c r="Z221" s="454"/>
      <c r="AA221" s="58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36"/>
      <c r="C222" s="2"/>
      <c r="D222" s="37"/>
      <c r="E222" s="6"/>
      <c r="F222" s="392"/>
      <c r="G222" s="6"/>
      <c r="H222" s="6"/>
      <c r="I222" s="392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43"/>
      <c r="X222" s="43"/>
      <c r="Y222" s="43"/>
      <c r="Z222" s="454"/>
      <c r="AA222" s="58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36"/>
      <c r="C223" s="2"/>
      <c r="D223" s="37"/>
      <c r="E223" s="6"/>
      <c r="F223" s="392"/>
      <c r="G223" s="6"/>
      <c r="H223" s="6"/>
      <c r="I223" s="392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43"/>
      <c r="X223" s="43"/>
      <c r="Y223" s="43"/>
      <c r="Z223" s="454"/>
      <c r="AA223" s="58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36"/>
      <c r="C224" s="2"/>
      <c r="D224" s="37"/>
      <c r="E224" s="6"/>
      <c r="F224" s="392"/>
      <c r="G224" s="6"/>
      <c r="H224" s="6"/>
      <c r="I224" s="392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43"/>
      <c r="X224" s="43"/>
      <c r="Y224" s="43"/>
      <c r="Z224" s="454"/>
      <c r="AA224" s="58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36"/>
      <c r="C225" s="2"/>
      <c r="D225" s="37"/>
      <c r="E225" s="6"/>
      <c r="F225" s="392"/>
      <c r="G225" s="6"/>
      <c r="H225" s="6"/>
      <c r="I225" s="392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43"/>
      <c r="X225" s="43"/>
      <c r="Y225" s="43"/>
      <c r="Z225" s="454"/>
      <c r="AA225" s="58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36"/>
      <c r="C226" s="2"/>
      <c r="D226" s="37"/>
      <c r="E226" s="6"/>
      <c r="F226" s="392"/>
      <c r="G226" s="6"/>
      <c r="H226" s="6"/>
      <c r="I226" s="392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43"/>
      <c r="X226" s="43"/>
      <c r="Y226" s="43"/>
      <c r="Z226" s="454"/>
      <c r="AA226" s="58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36"/>
      <c r="C227" s="2"/>
      <c r="D227" s="37"/>
      <c r="E227" s="6"/>
      <c r="F227" s="392"/>
      <c r="G227" s="6"/>
      <c r="H227" s="6"/>
      <c r="I227" s="392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43"/>
      <c r="X227" s="43"/>
      <c r="Y227" s="43"/>
      <c r="Z227" s="454"/>
      <c r="AA227" s="58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36"/>
      <c r="C228" s="2"/>
      <c r="D228" s="37"/>
      <c r="E228" s="6"/>
      <c r="F228" s="392"/>
      <c r="G228" s="6"/>
      <c r="H228" s="6"/>
      <c r="I228" s="392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43"/>
      <c r="X228" s="43"/>
      <c r="Y228" s="43"/>
      <c r="Z228" s="454"/>
      <c r="AA228" s="58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36"/>
      <c r="C229" s="2"/>
      <c r="D229" s="37"/>
      <c r="E229" s="6"/>
      <c r="F229" s="392"/>
      <c r="G229" s="6"/>
      <c r="H229" s="6"/>
      <c r="I229" s="392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43"/>
      <c r="X229" s="43"/>
      <c r="Y229" s="43"/>
      <c r="Z229" s="454"/>
      <c r="AA229" s="58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36"/>
      <c r="C230" s="2"/>
      <c r="D230" s="37"/>
      <c r="E230" s="6"/>
      <c r="F230" s="392"/>
      <c r="G230" s="6"/>
      <c r="H230" s="6"/>
      <c r="I230" s="392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43"/>
      <c r="X230" s="43"/>
      <c r="Y230" s="43"/>
      <c r="Z230" s="454"/>
      <c r="AA230" s="58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36"/>
      <c r="C231" s="2"/>
      <c r="D231" s="37"/>
      <c r="E231" s="6"/>
      <c r="F231" s="392"/>
      <c r="G231" s="6"/>
      <c r="H231" s="6"/>
      <c r="I231" s="392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43"/>
      <c r="X231" s="43"/>
      <c r="Y231" s="43"/>
      <c r="Z231" s="454"/>
      <c r="AA231" s="58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36"/>
      <c r="C232" s="2"/>
      <c r="D232" s="37"/>
      <c r="E232" s="6"/>
      <c r="F232" s="392"/>
      <c r="G232" s="6"/>
      <c r="H232" s="6"/>
      <c r="I232" s="392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43"/>
      <c r="X232" s="43"/>
      <c r="Y232" s="43"/>
      <c r="Z232" s="454"/>
      <c r="AA232" s="58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36"/>
      <c r="C233" s="2"/>
      <c r="D233" s="37"/>
      <c r="E233" s="6"/>
      <c r="F233" s="392"/>
      <c r="G233" s="6"/>
      <c r="H233" s="6"/>
      <c r="I233" s="392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43"/>
      <c r="X233" s="43"/>
      <c r="Y233" s="43"/>
      <c r="Z233" s="454"/>
      <c r="AA233" s="58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36"/>
      <c r="C234" s="2"/>
      <c r="D234" s="37"/>
      <c r="E234" s="6"/>
      <c r="F234" s="392"/>
      <c r="G234" s="6"/>
      <c r="H234" s="6"/>
      <c r="I234" s="392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43"/>
      <c r="X234" s="43"/>
      <c r="Y234" s="43"/>
      <c r="Z234" s="454"/>
      <c r="AA234" s="58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36"/>
      <c r="C235" s="2"/>
      <c r="D235" s="37"/>
      <c r="E235" s="6"/>
      <c r="F235" s="392"/>
      <c r="G235" s="6"/>
      <c r="H235" s="6"/>
      <c r="I235" s="392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43"/>
      <c r="X235" s="43"/>
      <c r="Y235" s="43"/>
      <c r="Z235" s="454"/>
      <c r="AA235" s="58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36"/>
      <c r="C236" s="2"/>
      <c r="D236" s="37"/>
      <c r="E236" s="6"/>
      <c r="F236" s="392"/>
      <c r="G236" s="6"/>
      <c r="H236" s="6"/>
      <c r="I236" s="392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43"/>
      <c r="X236" s="43"/>
      <c r="Y236" s="43"/>
      <c r="Z236" s="454"/>
      <c r="AA236" s="58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36"/>
      <c r="C237" s="2"/>
      <c r="D237" s="37"/>
      <c r="E237" s="6"/>
      <c r="F237" s="392"/>
      <c r="G237" s="6"/>
      <c r="H237" s="6"/>
      <c r="I237" s="392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43"/>
      <c r="X237" s="43"/>
      <c r="Y237" s="43"/>
      <c r="Z237" s="454"/>
      <c r="AA237" s="58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36"/>
      <c r="C238" s="2"/>
      <c r="D238" s="37"/>
      <c r="E238" s="6"/>
      <c r="F238" s="392"/>
      <c r="G238" s="6"/>
      <c r="H238" s="6"/>
      <c r="I238" s="392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43"/>
      <c r="X238" s="43"/>
      <c r="Y238" s="43"/>
      <c r="Z238" s="454"/>
      <c r="AA238" s="58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36"/>
      <c r="C239" s="2"/>
      <c r="D239" s="37"/>
      <c r="E239" s="6"/>
      <c r="F239" s="392"/>
      <c r="G239" s="6"/>
      <c r="H239" s="6"/>
      <c r="I239" s="392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43"/>
      <c r="X239" s="43"/>
      <c r="Y239" s="43"/>
      <c r="Z239" s="454"/>
      <c r="AA239" s="58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36"/>
      <c r="C240" s="2"/>
      <c r="D240" s="37"/>
      <c r="E240" s="6"/>
      <c r="F240" s="392"/>
      <c r="G240" s="6"/>
      <c r="H240" s="6"/>
      <c r="I240" s="392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43"/>
      <c r="X240" s="43"/>
      <c r="Y240" s="43"/>
      <c r="Z240" s="454"/>
      <c r="AA240" s="58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36"/>
      <c r="C241" s="2"/>
      <c r="D241" s="37"/>
      <c r="E241" s="6"/>
      <c r="F241" s="392"/>
      <c r="G241" s="6"/>
      <c r="H241" s="6"/>
      <c r="I241" s="392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43"/>
      <c r="X241" s="43"/>
      <c r="Y241" s="43"/>
      <c r="Z241" s="454"/>
      <c r="AA241" s="58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36"/>
      <c r="C242" s="2"/>
      <c r="D242" s="37"/>
      <c r="E242" s="6"/>
      <c r="F242" s="392"/>
      <c r="G242" s="6"/>
      <c r="H242" s="6"/>
      <c r="I242" s="392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43"/>
      <c r="X242" s="43"/>
      <c r="Y242" s="43"/>
      <c r="Z242" s="454"/>
      <c r="AA242" s="58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36"/>
      <c r="C243" s="2"/>
      <c r="D243" s="37"/>
      <c r="E243" s="6"/>
      <c r="F243" s="392"/>
      <c r="G243" s="6"/>
      <c r="H243" s="6"/>
      <c r="I243" s="392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43"/>
      <c r="X243" s="43"/>
      <c r="Y243" s="43"/>
      <c r="Z243" s="454"/>
      <c r="AA243" s="58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36"/>
      <c r="C244" s="2"/>
      <c r="D244" s="37"/>
      <c r="E244" s="6"/>
      <c r="F244" s="392"/>
      <c r="G244" s="6"/>
      <c r="H244" s="6"/>
      <c r="I244" s="392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43"/>
      <c r="X244" s="43"/>
      <c r="Y244" s="43"/>
      <c r="Z244" s="454"/>
      <c r="AA244" s="58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36"/>
      <c r="C245" s="2"/>
      <c r="D245" s="37"/>
      <c r="E245" s="6"/>
      <c r="F245" s="392"/>
      <c r="G245" s="6"/>
      <c r="H245" s="6"/>
      <c r="I245" s="392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43"/>
      <c r="X245" s="43"/>
      <c r="Y245" s="43"/>
      <c r="Z245" s="454"/>
      <c r="AA245" s="58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36"/>
      <c r="C246" s="2"/>
      <c r="D246" s="37"/>
      <c r="E246" s="6"/>
      <c r="F246" s="392"/>
      <c r="G246" s="6"/>
      <c r="H246" s="6"/>
      <c r="I246" s="392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43"/>
      <c r="X246" s="43"/>
      <c r="Y246" s="43"/>
      <c r="Z246" s="454"/>
      <c r="AA246" s="58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36"/>
      <c r="C247" s="2"/>
      <c r="D247" s="37"/>
      <c r="E247" s="6"/>
      <c r="F247" s="392"/>
      <c r="G247" s="6"/>
      <c r="H247" s="6"/>
      <c r="I247" s="392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43"/>
      <c r="X247" s="43"/>
      <c r="Y247" s="43"/>
      <c r="Z247" s="454"/>
      <c r="AA247" s="58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36"/>
      <c r="C248" s="2"/>
      <c r="D248" s="37"/>
      <c r="E248" s="6"/>
      <c r="F248" s="392"/>
      <c r="G248" s="6"/>
      <c r="H248" s="6"/>
      <c r="I248" s="392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43"/>
      <c r="X248" s="43"/>
      <c r="Y248" s="43"/>
      <c r="Z248" s="454"/>
      <c r="AA248" s="58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36"/>
      <c r="C249" s="2"/>
      <c r="D249" s="37"/>
      <c r="E249" s="6"/>
      <c r="F249" s="392"/>
      <c r="G249" s="6"/>
      <c r="H249" s="6"/>
      <c r="I249" s="392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43"/>
      <c r="X249" s="43"/>
      <c r="Y249" s="43"/>
      <c r="Z249" s="454"/>
      <c r="AA249" s="58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36"/>
      <c r="C250" s="2"/>
      <c r="D250" s="37"/>
      <c r="E250" s="6"/>
      <c r="F250" s="392"/>
      <c r="G250" s="6"/>
      <c r="H250" s="6"/>
      <c r="I250" s="392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43"/>
      <c r="X250" s="43"/>
      <c r="Y250" s="43"/>
      <c r="Z250" s="454"/>
      <c r="AA250" s="58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36"/>
      <c r="C251" s="2"/>
      <c r="D251" s="37"/>
      <c r="E251" s="6"/>
      <c r="F251" s="392"/>
      <c r="G251" s="6"/>
      <c r="H251" s="6"/>
      <c r="I251" s="392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43"/>
      <c r="X251" s="43"/>
      <c r="Y251" s="43"/>
      <c r="Z251" s="454"/>
      <c r="AA251" s="58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36"/>
      <c r="C252" s="2"/>
      <c r="D252" s="37"/>
      <c r="E252" s="6"/>
      <c r="F252" s="392"/>
      <c r="G252" s="6"/>
      <c r="H252" s="6"/>
      <c r="I252" s="392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43"/>
      <c r="X252" s="43"/>
      <c r="Y252" s="43"/>
      <c r="Z252" s="454"/>
      <c r="AA252" s="58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36"/>
      <c r="C253" s="2"/>
      <c r="D253" s="37"/>
      <c r="E253" s="6"/>
      <c r="F253" s="392"/>
      <c r="G253" s="6"/>
      <c r="H253" s="6"/>
      <c r="I253" s="392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43"/>
      <c r="X253" s="43"/>
      <c r="Y253" s="43"/>
      <c r="Z253" s="454"/>
      <c r="AA253" s="58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36"/>
      <c r="C254" s="2"/>
      <c r="D254" s="37"/>
      <c r="E254" s="6"/>
      <c r="F254" s="392"/>
      <c r="G254" s="6"/>
      <c r="H254" s="6"/>
      <c r="I254" s="392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43"/>
      <c r="X254" s="43"/>
      <c r="Y254" s="43"/>
      <c r="Z254" s="454"/>
      <c r="AA254" s="58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36"/>
      <c r="C255" s="2"/>
      <c r="D255" s="37"/>
      <c r="E255" s="6"/>
      <c r="F255" s="392"/>
      <c r="G255" s="6"/>
      <c r="H255" s="6"/>
      <c r="I255" s="392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43"/>
      <c r="X255" s="43"/>
      <c r="Y255" s="43"/>
      <c r="Z255" s="454"/>
      <c r="AA255" s="58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36"/>
      <c r="C256" s="2"/>
      <c r="D256" s="37"/>
      <c r="E256" s="6"/>
      <c r="F256" s="392"/>
      <c r="G256" s="6"/>
      <c r="H256" s="6"/>
      <c r="I256" s="392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43"/>
      <c r="X256" s="43"/>
      <c r="Y256" s="43"/>
      <c r="Z256" s="454"/>
      <c r="AA256" s="58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36"/>
      <c r="C257" s="2"/>
      <c r="D257" s="37"/>
      <c r="E257" s="6"/>
      <c r="F257" s="392"/>
      <c r="G257" s="6"/>
      <c r="H257" s="6"/>
      <c r="I257" s="392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43"/>
      <c r="X257" s="43"/>
      <c r="Y257" s="43"/>
      <c r="Z257" s="454"/>
      <c r="AA257" s="58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36"/>
      <c r="C258" s="2"/>
      <c r="D258" s="37"/>
      <c r="E258" s="6"/>
      <c r="F258" s="392"/>
      <c r="G258" s="6"/>
      <c r="H258" s="6"/>
      <c r="I258" s="392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43"/>
      <c r="X258" s="43"/>
      <c r="Y258" s="43"/>
      <c r="Z258" s="454"/>
      <c r="AA258" s="58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36"/>
      <c r="C259" s="2"/>
      <c r="D259" s="37"/>
      <c r="E259" s="6"/>
      <c r="F259" s="392"/>
      <c r="G259" s="6"/>
      <c r="H259" s="6"/>
      <c r="I259" s="392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43"/>
      <c r="X259" s="43"/>
      <c r="Y259" s="43"/>
      <c r="Z259" s="454"/>
      <c r="AA259" s="58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36"/>
      <c r="C260" s="2"/>
      <c r="D260" s="37"/>
      <c r="E260" s="6"/>
      <c r="F260" s="392"/>
      <c r="G260" s="6"/>
      <c r="H260" s="6"/>
      <c r="I260" s="392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43"/>
      <c r="X260" s="43"/>
      <c r="Y260" s="43"/>
      <c r="Z260" s="454"/>
      <c r="AA260" s="58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36"/>
      <c r="C261" s="2"/>
      <c r="D261" s="37"/>
      <c r="E261" s="6"/>
      <c r="F261" s="392"/>
      <c r="G261" s="6"/>
      <c r="H261" s="6"/>
      <c r="I261" s="392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43"/>
      <c r="X261" s="43"/>
      <c r="Y261" s="43"/>
      <c r="Z261" s="454"/>
      <c r="AA261" s="58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36"/>
      <c r="C262" s="2"/>
      <c r="D262" s="37"/>
      <c r="E262" s="6"/>
      <c r="F262" s="392"/>
      <c r="G262" s="6"/>
      <c r="H262" s="6"/>
      <c r="I262" s="392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43"/>
      <c r="X262" s="43"/>
      <c r="Y262" s="43"/>
      <c r="Z262" s="454"/>
      <c r="AA262" s="58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36"/>
      <c r="C263" s="2"/>
      <c r="D263" s="37"/>
      <c r="E263" s="6"/>
      <c r="F263" s="392"/>
      <c r="G263" s="6"/>
      <c r="H263" s="6"/>
      <c r="I263" s="392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43"/>
      <c r="X263" s="43"/>
      <c r="Y263" s="43"/>
      <c r="Z263" s="454"/>
      <c r="AA263" s="58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36"/>
      <c r="C264" s="2"/>
      <c r="D264" s="37"/>
      <c r="E264" s="6"/>
      <c r="F264" s="392"/>
      <c r="G264" s="6"/>
      <c r="H264" s="6"/>
      <c r="I264" s="392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43"/>
      <c r="X264" s="43"/>
      <c r="Y264" s="43"/>
      <c r="Z264" s="454"/>
      <c r="AA264" s="58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36"/>
      <c r="C265" s="2"/>
      <c r="D265" s="37"/>
      <c r="E265" s="6"/>
      <c r="F265" s="392"/>
      <c r="G265" s="6"/>
      <c r="H265" s="6"/>
      <c r="I265" s="392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43"/>
      <c r="X265" s="43"/>
      <c r="Y265" s="43"/>
      <c r="Z265" s="454"/>
      <c r="AA265" s="58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36"/>
      <c r="C266" s="2"/>
      <c r="D266" s="37"/>
      <c r="E266" s="6"/>
      <c r="F266" s="392"/>
      <c r="G266" s="6"/>
      <c r="H266" s="6"/>
      <c r="I266" s="392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43"/>
      <c r="X266" s="43"/>
      <c r="Y266" s="43"/>
      <c r="Z266" s="454"/>
      <c r="AA266" s="58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36"/>
      <c r="C267" s="2"/>
      <c r="D267" s="37"/>
      <c r="E267" s="6"/>
      <c r="F267" s="392"/>
      <c r="G267" s="6"/>
      <c r="H267" s="6"/>
      <c r="I267" s="392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43"/>
      <c r="X267" s="43"/>
      <c r="Y267" s="43"/>
      <c r="Z267" s="454"/>
      <c r="AA267" s="58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36"/>
      <c r="C268" s="2"/>
      <c r="D268" s="37"/>
      <c r="E268" s="6"/>
      <c r="F268" s="392"/>
      <c r="G268" s="6"/>
      <c r="H268" s="6"/>
      <c r="I268" s="392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43"/>
      <c r="X268" s="43"/>
      <c r="Y268" s="43"/>
      <c r="Z268" s="454"/>
      <c r="AA268" s="58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36"/>
      <c r="C269" s="2"/>
      <c r="D269" s="37"/>
      <c r="E269" s="6"/>
      <c r="F269" s="392"/>
      <c r="G269" s="6"/>
      <c r="H269" s="6"/>
      <c r="I269" s="392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43"/>
      <c r="X269" s="43"/>
      <c r="Y269" s="43"/>
      <c r="Z269" s="454"/>
      <c r="AA269" s="58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36"/>
      <c r="C270" s="2"/>
      <c r="D270" s="37"/>
      <c r="E270" s="6"/>
      <c r="F270" s="392"/>
      <c r="G270" s="6"/>
      <c r="H270" s="6"/>
      <c r="I270" s="392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43"/>
      <c r="X270" s="43"/>
      <c r="Y270" s="43"/>
      <c r="Z270" s="454"/>
      <c r="AA270" s="58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36"/>
      <c r="C271" s="2"/>
      <c r="D271" s="37"/>
      <c r="E271" s="6"/>
      <c r="F271" s="392"/>
      <c r="G271" s="6"/>
      <c r="H271" s="6"/>
      <c r="I271" s="392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43"/>
      <c r="X271" s="43"/>
      <c r="Y271" s="43"/>
      <c r="Z271" s="454"/>
      <c r="AA271" s="58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36"/>
      <c r="C272" s="2"/>
      <c r="D272" s="37"/>
      <c r="E272" s="6"/>
      <c r="F272" s="392"/>
      <c r="G272" s="6"/>
      <c r="H272" s="6"/>
      <c r="I272" s="392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43"/>
      <c r="X272" s="43"/>
      <c r="Y272" s="43"/>
      <c r="Z272" s="454"/>
      <c r="AA272" s="58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36"/>
      <c r="C273" s="2"/>
      <c r="D273" s="37"/>
      <c r="E273" s="6"/>
      <c r="F273" s="392"/>
      <c r="G273" s="6"/>
      <c r="H273" s="6"/>
      <c r="I273" s="392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43"/>
      <c r="X273" s="43"/>
      <c r="Y273" s="43"/>
      <c r="Z273" s="454"/>
      <c r="AA273" s="58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36"/>
      <c r="C274" s="2"/>
      <c r="D274" s="37"/>
      <c r="E274" s="6"/>
      <c r="F274" s="392"/>
      <c r="G274" s="6"/>
      <c r="H274" s="6"/>
      <c r="I274" s="392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43"/>
      <c r="X274" s="43"/>
      <c r="Y274" s="43"/>
      <c r="Z274" s="454"/>
      <c r="AA274" s="58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36"/>
      <c r="C275" s="2"/>
      <c r="D275" s="37"/>
      <c r="E275" s="6"/>
      <c r="F275" s="392"/>
      <c r="G275" s="6"/>
      <c r="H275" s="6"/>
      <c r="I275" s="392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43"/>
      <c r="X275" s="43"/>
      <c r="Y275" s="43"/>
      <c r="Z275" s="454"/>
      <c r="AA275" s="58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36"/>
      <c r="C276" s="2"/>
      <c r="D276" s="37"/>
      <c r="E276" s="6"/>
      <c r="F276" s="392"/>
      <c r="G276" s="6"/>
      <c r="H276" s="6"/>
      <c r="I276" s="392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43"/>
      <c r="X276" s="43"/>
      <c r="Y276" s="43"/>
      <c r="Z276" s="454"/>
      <c r="AA276" s="58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36"/>
      <c r="C277" s="2"/>
      <c r="D277" s="37"/>
      <c r="E277" s="6"/>
      <c r="F277" s="392"/>
      <c r="G277" s="6"/>
      <c r="H277" s="6"/>
      <c r="I277" s="392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43"/>
      <c r="X277" s="43"/>
      <c r="Y277" s="43"/>
      <c r="Z277" s="454"/>
      <c r="AA277" s="58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36"/>
      <c r="C278" s="2"/>
      <c r="D278" s="37"/>
      <c r="E278" s="6"/>
      <c r="F278" s="392"/>
      <c r="G278" s="6"/>
      <c r="H278" s="6"/>
      <c r="I278" s="392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43"/>
      <c r="X278" s="43"/>
      <c r="Y278" s="43"/>
      <c r="Z278" s="454"/>
      <c r="AA278" s="58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36"/>
      <c r="C279" s="2"/>
      <c r="D279" s="37"/>
      <c r="E279" s="6"/>
      <c r="F279" s="392"/>
      <c r="G279" s="6"/>
      <c r="H279" s="6"/>
      <c r="I279" s="392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43"/>
      <c r="X279" s="43"/>
      <c r="Y279" s="43"/>
      <c r="Z279" s="454"/>
      <c r="AA279" s="58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36"/>
      <c r="C280" s="2"/>
      <c r="D280" s="37"/>
      <c r="E280" s="6"/>
      <c r="F280" s="392"/>
      <c r="G280" s="6"/>
      <c r="H280" s="6"/>
      <c r="I280" s="392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43"/>
      <c r="X280" s="43"/>
      <c r="Y280" s="43"/>
      <c r="Z280" s="454"/>
      <c r="AA280" s="58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36"/>
      <c r="C281" s="2"/>
      <c r="D281" s="37"/>
      <c r="E281" s="6"/>
      <c r="F281" s="392"/>
      <c r="G281" s="6"/>
      <c r="H281" s="6"/>
      <c r="I281" s="392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43"/>
      <c r="X281" s="43"/>
      <c r="Y281" s="43"/>
      <c r="Z281" s="454"/>
      <c r="AA281" s="58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36"/>
      <c r="C282" s="2"/>
      <c r="D282" s="37"/>
      <c r="E282" s="6"/>
      <c r="F282" s="392"/>
      <c r="G282" s="6"/>
      <c r="H282" s="6"/>
      <c r="I282" s="392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43"/>
      <c r="X282" s="43"/>
      <c r="Y282" s="43"/>
      <c r="Z282" s="454"/>
      <c r="AA282" s="58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36"/>
      <c r="C283" s="2"/>
      <c r="D283" s="37"/>
      <c r="E283" s="6"/>
      <c r="F283" s="392"/>
      <c r="G283" s="6"/>
      <c r="H283" s="6"/>
      <c r="I283" s="392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43"/>
      <c r="X283" s="43"/>
      <c r="Y283" s="43"/>
      <c r="Z283" s="454"/>
      <c r="AA283" s="58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36"/>
      <c r="C284" s="2"/>
      <c r="D284" s="37"/>
      <c r="E284" s="6"/>
      <c r="F284" s="392"/>
      <c r="G284" s="6"/>
      <c r="H284" s="6"/>
      <c r="I284" s="392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43"/>
      <c r="X284" s="43"/>
      <c r="Y284" s="43"/>
      <c r="Z284" s="454"/>
      <c r="AA284" s="58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36"/>
      <c r="C285" s="2"/>
      <c r="D285" s="37"/>
      <c r="E285" s="6"/>
      <c r="F285" s="392"/>
      <c r="G285" s="6"/>
      <c r="H285" s="6"/>
      <c r="I285" s="392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43"/>
      <c r="X285" s="43"/>
      <c r="Y285" s="43"/>
      <c r="Z285" s="454"/>
      <c r="AA285" s="58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36"/>
      <c r="C286" s="2"/>
      <c r="D286" s="37"/>
      <c r="E286" s="6"/>
      <c r="F286" s="392"/>
      <c r="G286" s="6"/>
      <c r="H286" s="6"/>
      <c r="I286" s="392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43"/>
      <c r="X286" s="43"/>
      <c r="Y286" s="43"/>
      <c r="Z286" s="454"/>
      <c r="AA286" s="58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36"/>
      <c r="C287" s="2"/>
      <c r="D287" s="37"/>
      <c r="E287" s="6"/>
      <c r="F287" s="392"/>
      <c r="G287" s="6"/>
      <c r="H287" s="6"/>
      <c r="I287" s="392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43"/>
      <c r="X287" s="43"/>
      <c r="Y287" s="43"/>
      <c r="Z287" s="454"/>
      <c r="AA287" s="58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36"/>
      <c r="C288" s="2"/>
      <c r="D288" s="37"/>
      <c r="E288" s="6"/>
      <c r="F288" s="392"/>
      <c r="G288" s="6"/>
      <c r="H288" s="6"/>
      <c r="I288" s="392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43"/>
      <c r="X288" s="43"/>
      <c r="Y288" s="43"/>
      <c r="Z288" s="454"/>
      <c r="AA288" s="58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36"/>
      <c r="C289" s="2"/>
      <c r="D289" s="37"/>
      <c r="E289" s="6"/>
      <c r="F289" s="392"/>
      <c r="G289" s="6"/>
      <c r="H289" s="6"/>
      <c r="I289" s="392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43"/>
      <c r="X289" s="43"/>
      <c r="Y289" s="43"/>
      <c r="Z289" s="454"/>
      <c r="AA289" s="58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36"/>
      <c r="C290" s="2"/>
      <c r="D290" s="37"/>
      <c r="E290" s="6"/>
      <c r="F290" s="392"/>
      <c r="G290" s="6"/>
      <c r="H290" s="6"/>
      <c r="I290" s="392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43"/>
      <c r="X290" s="43"/>
      <c r="Y290" s="43"/>
      <c r="Z290" s="454"/>
      <c r="AA290" s="58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36"/>
      <c r="C291" s="2"/>
      <c r="D291" s="37"/>
      <c r="E291" s="6"/>
      <c r="F291" s="392"/>
      <c r="G291" s="6"/>
      <c r="H291" s="6"/>
      <c r="I291" s="392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43"/>
      <c r="X291" s="43"/>
      <c r="Y291" s="43"/>
      <c r="Z291" s="454"/>
      <c r="AA291" s="58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36"/>
      <c r="C292" s="2"/>
      <c r="D292" s="37"/>
      <c r="E292" s="6"/>
      <c r="F292" s="392"/>
      <c r="G292" s="6"/>
      <c r="H292" s="6"/>
      <c r="I292" s="39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43"/>
      <c r="X292" s="43"/>
      <c r="Y292" s="43"/>
      <c r="Z292" s="454"/>
      <c r="AA292" s="58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36"/>
      <c r="C293" s="2"/>
      <c r="D293" s="37"/>
      <c r="E293" s="6"/>
      <c r="F293" s="392"/>
      <c r="G293" s="6"/>
      <c r="H293" s="6"/>
      <c r="I293" s="392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43"/>
      <c r="X293" s="43"/>
      <c r="Y293" s="43"/>
      <c r="Z293" s="454"/>
      <c r="AA293" s="58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36"/>
      <c r="C294" s="2"/>
      <c r="D294" s="37"/>
      <c r="E294" s="6"/>
      <c r="F294" s="392"/>
      <c r="G294" s="6"/>
      <c r="H294" s="6"/>
      <c r="I294" s="392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43"/>
      <c r="X294" s="43"/>
      <c r="Y294" s="43"/>
      <c r="Z294" s="454"/>
      <c r="AA294" s="58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36"/>
      <c r="C295" s="2"/>
      <c r="D295" s="37"/>
      <c r="E295" s="6"/>
      <c r="F295" s="392"/>
      <c r="G295" s="6"/>
      <c r="H295" s="6"/>
      <c r="I295" s="392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43"/>
      <c r="X295" s="43"/>
      <c r="Y295" s="43"/>
      <c r="Z295" s="454"/>
      <c r="AA295" s="58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36"/>
      <c r="C296" s="2"/>
      <c r="D296" s="37"/>
      <c r="E296" s="6"/>
      <c r="F296" s="392"/>
      <c r="G296" s="6"/>
      <c r="H296" s="6"/>
      <c r="I296" s="392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43"/>
      <c r="X296" s="43"/>
      <c r="Y296" s="43"/>
      <c r="Z296" s="454"/>
      <c r="AA296" s="58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36"/>
      <c r="C297" s="2"/>
      <c r="D297" s="37"/>
      <c r="E297" s="6"/>
      <c r="F297" s="392"/>
      <c r="G297" s="6"/>
      <c r="H297" s="6"/>
      <c r="I297" s="392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43"/>
      <c r="X297" s="43"/>
      <c r="Y297" s="43"/>
      <c r="Z297" s="454"/>
      <c r="AA297" s="58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36"/>
      <c r="C298" s="2"/>
      <c r="D298" s="37"/>
      <c r="E298" s="6"/>
      <c r="F298" s="392"/>
      <c r="G298" s="6"/>
      <c r="H298" s="6"/>
      <c r="I298" s="392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43"/>
      <c r="X298" s="43"/>
      <c r="Y298" s="43"/>
      <c r="Z298" s="454"/>
      <c r="AA298" s="58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36"/>
      <c r="C299" s="2"/>
      <c r="D299" s="37"/>
      <c r="E299" s="6"/>
      <c r="F299" s="392"/>
      <c r="G299" s="6"/>
      <c r="H299" s="6"/>
      <c r="I299" s="392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43"/>
      <c r="X299" s="43"/>
      <c r="Y299" s="43"/>
      <c r="Z299" s="454"/>
      <c r="AA299" s="58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36"/>
      <c r="C300" s="2"/>
      <c r="D300" s="37"/>
      <c r="E300" s="6"/>
      <c r="F300" s="392"/>
      <c r="G300" s="6"/>
      <c r="H300" s="6"/>
      <c r="I300" s="392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43"/>
      <c r="X300" s="43"/>
      <c r="Y300" s="43"/>
      <c r="Z300" s="454"/>
      <c r="AA300" s="58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36"/>
      <c r="C301" s="2"/>
      <c r="D301" s="37"/>
      <c r="E301" s="6"/>
      <c r="F301" s="392"/>
      <c r="G301" s="6"/>
      <c r="H301" s="6"/>
      <c r="I301" s="392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43"/>
      <c r="X301" s="43"/>
      <c r="Y301" s="43"/>
      <c r="Z301" s="454"/>
      <c r="AA301" s="58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36"/>
      <c r="C302" s="2"/>
      <c r="D302" s="37"/>
      <c r="E302" s="6"/>
      <c r="F302" s="392"/>
      <c r="G302" s="6"/>
      <c r="H302" s="6"/>
      <c r="I302" s="392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43"/>
      <c r="X302" s="43"/>
      <c r="Y302" s="43"/>
      <c r="Z302" s="454"/>
      <c r="AA302" s="58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36"/>
      <c r="C303" s="2"/>
      <c r="D303" s="37"/>
      <c r="E303" s="6"/>
      <c r="F303" s="392"/>
      <c r="G303" s="6"/>
      <c r="H303" s="6"/>
      <c r="I303" s="392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43"/>
      <c r="X303" s="43"/>
      <c r="Y303" s="43"/>
      <c r="Z303" s="454"/>
      <c r="AA303" s="58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36"/>
      <c r="C304" s="2"/>
      <c r="D304" s="37"/>
      <c r="E304" s="6"/>
      <c r="F304" s="392"/>
      <c r="G304" s="6"/>
      <c r="H304" s="6"/>
      <c r="I304" s="392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43"/>
      <c r="X304" s="43"/>
      <c r="Y304" s="43"/>
      <c r="Z304" s="454"/>
      <c r="AA304" s="58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36"/>
      <c r="C305" s="2"/>
      <c r="D305" s="37"/>
      <c r="E305" s="6"/>
      <c r="F305" s="392"/>
      <c r="G305" s="6"/>
      <c r="H305" s="6"/>
      <c r="I305" s="392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43"/>
      <c r="X305" s="43"/>
      <c r="Y305" s="43"/>
      <c r="Z305" s="454"/>
      <c r="AA305" s="58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36"/>
      <c r="C306" s="2"/>
      <c r="D306" s="37"/>
      <c r="E306" s="6"/>
      <c r="F306" s="392"/>
      <c r="G306" s="6"/>
      <c r="H306" s="6"/>
      <c r="I306" s="392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43"/>
      <c r="X306" s="43"/>
      <c r="Y306" s="43"/>
      <c r="Z306" s="454"/>
      <c r="AA306" s="58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36"/>
      <c r="C307" s="2"/>
      <c r="D307" s="37"/>
      <c r="E307" s="6"/>
      <c r="F307" s="392"/>
      <c r="G307" s="6"/>
      <c r="H307" s="6"/>
      <c r="I307" s="392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43"/>
      <c r="X307" s="43"/>
      <c r="Y307" s="43"/>
      <c r="Z307" s="454"/>
      <c r="AA307" s="58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36"/>
      <c r="C308" s="2"/>
      <c r="D308" s="37"/>
      <c r="E308" s="6"/>
      <c r="F308" s="392"/>
      <c r="G308" s="6"/>
      <c r="H308" s="6"/>
      <c r="I308" s="392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43"/>
      <c r="X308" s="43"/>
      <c r="Y308" s="43"/>
      <c r="Z308" s="454"/>
      <c r="AA308" s="58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36"/>
      <c r="C309" s="2"/>
      <c r="D309" s="37"/>
      <c r="E309" s="6"/>
      <c r="F309" s="392"/>
      <c r="G309" s="6"/>
      <c r="H309" s="6"/>
      <c r="I309" s="392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43"/>
      <c r="X309" s="43"/>
      <c r="Y309" s="43"/>
      <c r="Z309" s="454"/>
      <c r="AA309" s="58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36"/>
      <c r="C310" s="2"/>
      <c r="D310" s="37"/>
      <c r="E310" s="6"/>
      <c r="F310" s="392"/>
      <c r="G310" s="6"/>
      <c r="H310" s="6"/>
      <c r="I310" s="392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43"/>
      <c r="X310" s="43"/>
      <c r="Y310" s="43"/>
      <c r="Z310" s="454"/>
      <c r="AA310" s="58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36"/>
      <c r="C311" s="2"/>
      <c r="D311" s="37"/>
      <c r="E311" s="6"/>
      <c r="F311" s="392"/>
      <c r="G311" s="6"/>
      <c r="H311" s="6"/>
      <c r="I311" s="392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43"/>
      <c r="X311" s="43"/>
      <c r="Y311" s="43"/>
      <c r="Z311" s="454"/>
      <c r="AA311" s="58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36"/>
      <c r="C312" s="2"/>
      <c r="D312" s="37"/>
      <c r="E312" s="6"/>
      <c r="F312" s="392"/>
      <c r="G312" s="6"/>
      <c r="H312" s="6"/>
      <c r="I312" s="39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43"/>
      <c r="X312" s="43"/>
      <c r="Y312" s="43"/>
      <c r="Z312" s="454"/>
      <c r="AA312" s="58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36"/>
      <c r="C313" s="2"/>
      <c r="D313" s="37"/>
      <c r="E313" s="6"/>
      <c r="F313" s="392"/>
      <c r="G313" s="6"/>
      <c r="H313" s="6"/>
      <c r="I313" s="392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43"/>
      <c r="X313" s="43"/>
      <c r="Y313" s="43"/>
      <c r="Z313" s="454"/>
      <c r="AA313" s="58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36"/>
      <c r="C314" s="2"/>
      <c r="D314" s="37"/>
      <c r="E314" s="6"/>
      <c r="F314" s="392"/>
      <c r="G314" s="6"/>
      <c r="H314" s="6"/>
      <c r="I314" s="392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43"/>
      <c r="X314" s="43"/>
      <c r="Y314" s="43"/>
      <c r="Z314" s="454"/>
      <c r="AA314" s="58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36"/>
      <c r="C315" s="2"/>
      <c r="D315" s="37"/>
      <c r="E315" s="6"/>
      <c r="F315" s="392"/>
      <c r="G315" s="6"/>
      <c r="H315" s="6"/>
      <c r="I315" s="392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43"/>
      <c r="X315" s="43"/>
      <c r="Y315" s="43"/>
      <c r="Z315" s="454"/>
      <c r="AA315" s="58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36"/>
      <c r="C316" s="2"/>
      <c r="D316" s="37"/>
      <c r="E316" s="6"/>
      <c r="F316" s="392"/>
      <c r="G316" s="6"/>
      <c r="H316" s="6"/>
      <c r="I316" s="392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43"/>
      <c r="X316" s="43"/>
      <c r="Y316" s="43"/>
      <c r="Z316" s="454"/>
      <c r="AA316" s="58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36"/>
      <c r="C317" s="2"/>
      <c r="D317" s="37"/>
      <c r="E317" s="6"/>
      <c r="F317" s="392"/>
      <c r="G317" s="6"/>
      <c r="H317" s="6"/>
      <c r="I317" s="392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43"/>
      <c r="X317" s="43"/>
      <c r="Y317" s="43"/>
      <c r="Z317" s="454"/>
      <c r="AA317" s="58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36"/>
      <c r="C318" s="2"/>
      <c r="D318" s="37"/>
      <c r="E318" s="6"/>
      <c r="F318" s="392"/>
      <c r="G318" s="6"/>
      <c r="H318" s="6"/>
      <c r="I318" s="392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43"/>
      <c r="X318" s="43"/>
      <c r="Y318" s="43"/>
      <c r="Z318" s="454"/>
      <c r="AA318" s="58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36"/>
      <c r="C319" s="2"/>
      <c r="D319" s="37"/>
      <c r="E319" s="6"/>
      <c r="F319" s="392"/>
      <c r="G319" s="6"/>
      <c r="H319" s="6"/>
      <c r="I319" s="392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43"/>
      <c r="X319" s="43"/>
      <c r="Y319" s="43"/>
      <c r="Z319" s="454"/>
      <c r="AA319" s="58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36"/>
      <c r="C320" s="2"/>
      <c r="D320" s="37"/>
      <c r="E320" s="6"/>
      <c r="F320" s="392"/>
      <c r="G320" s="6"/>
      <c r="H320" s="6"/>
      <c r="I320" s="392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43"/>
      <c r="X320" s="43"/>
      <c r="Y320" s="43"/>
      <c r="Z320" s="454"/>
      <c r="AA320" s="58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36"/>
      <c r="C321" s="2"/>
      <c r="D321" s="37"/>
      <c r="E321" s="6"/>
      <c r="F321" s="392"/>
      <c r="G321" s="6"/>
      <c r="H321" s="6"/>
      <c r="I321" s="392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43"/>
      <c r="X321" s="43"/>
      <c r="Y321" s="43"/>
      <c r="Z321" s="454"/>
      <c r="AA321" s="58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36"/>
      <c r="C322" s="2"/>
      <c r="D322" s="37"/>
      <c r="E322" s="6"/>
      <c r="F322" s="392"/>
      <c r="G322" s="6"/>
      <c r="H322" s="6"/>
      <c r="I322" s="392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43"/>
      <c r="X322" s="43"/>
      <c r="Y322" s="43"/>
      <c r="Z322" s="454"/>
      <c r="AA322" s="58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36"/>
      <c r="C323" s="2"/>
      <c r="D323" s="37"/>
      <c r="E323" s="6"/>
      <c r="F323" s="392"/>
      <c r="G323" s="6"/>
      <c r="H323" s="6"/>
      <c r="I323" s="392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43"/>
      <c r="X323" s="43"/>
      <c r="Y323" s="43"/>
      <c r="Z323" s="454"/>
      <c r="AA323" s="58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36"/>
      <c r="C324" s="2"/>
      <c r="D324" s="37"/>
      <c r="E324" s="6"/>
      <c r="F324" s="392"/>
      <c r="G324" s="6"/>
      <c r="H324" s="6"/>
      <c r="I324" s="392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43"/>
      <c r="X324" s="43"/>
      <c r="Y324" s="43"/>
      <c r="Z324" s="454"/>
      <c r="AA324" s="58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36"/>
      <c r="C325" s="2"/>
      <c r="D325" s="37"/>
      <c r="E325" s="6"/>
      <c r="F325" s="392"/>
      <c r="G325" s="6"/>
      <c r="H325" s="6"/>
      <c r="I325" s="392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43"/>
      <c r="X325" s="43"/>
      <c r="Y325" s="43"/>
      <c r="Z325" s="454"/>
      <c r="AA325" s="58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36"/>
      <c r="C326" s="2"/>
      <c r="D326" s="37"/>
      <c r="E326" s="6"/>
      <c r="F326" s="392"/>
      <c r="G326" s="6"/>
      <c r="H326" s="6"/>
      <c r="I326" s="392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43"/>
      <c r="X326" s="43"/>
      <c r="Y326" s="43"/>
      <c r="Z326" s="454"/>
      <c r="AA326" s="58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36"/>
      <c r="C327" s="2"/>
      <c r="D327" s="37"/>
      <c r="E327" s="6"/>
      <c r="F327" s="392"/>
      <c r="G327" s="6"/>
      <c r="H327" s="6"/>
      <c r="I327" s="392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43"/>
      <c r="X327" s="43"/>
      <c r="Y327" s="43"/>
      <c r="Z327" s="454"/>
      <c r="AA327" s="58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36"/>
      <c r="C328" s="2"/>
      <c r="D328" s="37"/>
      <c r="E328" s="6"/>
      <c r="F328" s="392"/>
      <c r="G328" s="6"/>
      <c r="H328" s="6"/>
      <c r="I328" s="392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43"/>
      <c r="X328" s="43"/>
      <c r="Y328" s="43"/>
      <c r="Z328" s="454"/>
      <c r="AA328" s="58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36"/>
      <c r="C329" s="2"/>
      <c r="D329" s="37"/>
      <c r="E329" s="6"/>
      <c r="F329" s="392"/>
      <c r="G329" s="6"/>
      <c r="H329" s="6"/>
      <c r="I329" s="392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43"/>
      <c r="X329" s="43"/>
      <c r="Y329" s="43"/>
      <c r="Z329" s="454"/>
      <c r="AA329" s="58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36"/>
      <c r="C330" s="2"/>
      <c r="D330" s="37"/>
      <c r="E330" s="6"/>
      <c r="F330" s="392"/>
      <c r="G330" s="6"/>
      <c r="H330" s="6"/>
      <c r="I330" s="392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43"/>
      <c r="X330" s="43"/>
      <c r="Y330" s="43"/>
      <c r="Z330" s="454"/>
      <c r="AA330" s="58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36"/>
      <c r="C331" s="2"/>
      <c r="D331" s="37"/>
      <c r="E331" s="6"/>
      <c r="F331" s="392"/>
      <c r="G331" s="6"/>
      <c r="H331" s="6"/>
      <c r="I331" s="392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43"/>
      <c r="X331" s="43"/>
      <c r="Y331" s="43"/>
      <c r="Z331" s="454"/>
      <c r="AA331" s="58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36"/>
      <c r="C332" s="2"/>
      <c r="D332" s="37"/>
      <c r="E332" s="6"/>
      <c r="F332" s="392"/>
      <c r="G332" s="6"/>
      <c r="H332" s="6"/>
      <c r="I332" s="392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43"/>
      <c r="X332" s="43"/>
      <c r="Y332" s="43"/>
      <c r="Z332" s="454"/>
      <c r="AA332" s="58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36"/>
      <c r="C333" s="2"/>
      <c r="D333" s="37"/>
      <c r="E333" s="6"/>
      <c r="F333" s="392"/>
      <c r="G333" s="6"/>
      <c r="H333" s="6"/>
      <c r="I333" s="392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43"/>
      <c r="X333" s="43"/>
      <c r="Y333" s="43"/>
      <c r="Z333" s="454"/>
      <c r="AA333" s="58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36"/>
      <c r="C334" s="2"/>
      <c r="D334" s="37"/>
      <c r="E334" s="6"/>
      <c r="F334" s="392"/>
      <c r="G334" s="6"/>
      <c r="H334" s="6"/>
      <c r="I334" s="392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43"/>
      <c r="X334" s="43"/>
      <c r="Y334" s="43"/>
      <c r="Z334" s="454"/>
      <c r="AA334" s="58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36"/>
      <c r="C335" s="2"/>
      <c r="D335" s="37"/>
      <c r="E335" s="6"/>
      <c r="F335" s="392"/>
      <c r="G335" s="6"/>
      <c r="H335" s="6"/>
      <c r="I335" s="392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43"/>
      <c r="X335" s="43"/>
      <c r="Y335" s="43"/>
      <c r="Z335" s="454"/>
      <c r="AA335" s="58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36"/>
      <c r="C336" s="2"/>
      <c r="D336" s="37"/>
      <c r="E336" s="6"/>
      <c r="F336" s="392"/>
      <c r="G336" s="6"/>
      <c r="H336" s="6"/>
      <c r="I336" s="392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43"/>
      <c r="X336" s="43"/>
      <c r="Y336" s="43"/>
      <c r="Z336" s="454"/>
      <c r="AA336" s="58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36"/>
      <c r="C337" s="2"/>
      <c r="D337" s="37"/>
      <c r="E337" s="6"/>
      <c r="F337" s="392"/>
      <c r="G337" s="6"/>
      <c r="H337" s="6"/>
      <c r="I337" s="392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43"/>
      <c r="X337" s="43"/>
      <c r="Y337" s="43"/>
      <c r="Z337" s="454"/>
      <c r="AA337" s="58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36"/>
      <c r="C338" s="2"/>
      <c r="D338" s="37"/>
      <c r="E338" s="6"/>
      <c r="F338" s="392"/>
      <c r="G338" s="6"/>
      <c r="H338" s="6"/>
      <c r="I338" s="392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43"/>
      <c r="X338" s="43"/>
      <c r="Y338" s="43"/>
      <c r="Z338" s="454"/>
      <c r="AA338" s="58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36"/>
      <c r="C339" s="2"/>
      <c r="D339" s="37"/>
      <c r="E339" s="6"/>
      <c r="F339" s="392"/>
      <c r="G339" s="6"/>
      <c r="H339" s="6"/>
      <c r="I339" s="392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43"/>
      <c r="X339" s="43"/>
      <c r="Y339" s="43"/>
      <c r="Z339" s="454"/>
      <c r="AA339" s="58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36"/>
      <c r="C340" s="2"/>
      <c r="D340" s="37"/>
      <c r="E340" s="6"/>
      <c r="F340" s="392"/>
      <c r="G340" s="6"/>
      <c r="H340" s="6"/>
      <c r="I340" s="392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43"/>
      <c r="X340" s="43"/>
      <c r="Y340" s="43"/>
      <c r="Z340" s="454"/>
      <c r="AA340" s="58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36"/>
      <c r="C341" s="2"/>
      <c r="D341" s="37"/>
      <c r="E341" s="6"/>
      <c r="F341" s="392"/>
      <c r="G341" s="6"/>
      <c r="H341" s="6"/>
      <c r="I341" s="392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43"/>
      <c r="X341" s="43"/>
      <c r="Y341" s="43"/>
      <c r="Z341" s="454"/>
      <c r="AA341" s="58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36"/>
      <c r="C342" s="2"/>
      <c r="D342" s="37"/>
      <c r="E342" s="6"/>
      <c r="F342" s="392"/>
      <c r="G342" s="6"/>
      <c r="H342" s="6"/>
      <c r="I342" s="392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43"/>
      <c r="X342" s="43"/>
      <c r="Y342" s="43"/>
      <c r="Z342" s="454"/>
      <c r="AA342" s="58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36"/>
      <c r="C343" s="2"/>
      <c r="D343" s="37"/>
      <c r="E343" s="6"/>
      <c r="F343" s="392"/>
      <c r="G343" s="6"/>
      <c r="H343" s="6"/>
      <c r="I343" s="392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43"/>
      <c r="X343" s="43"/>
      <c r="Y343" s="43"/>
      <c r="Z343" s="454"/>
      <c r="AA343" s="58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36"/>
      <c r="C344" s="2"/>
      <c r="D344" s="37"/>
      <c r="E344" s="6"/>
      <c r="F344" s="392"/>
      <c r="G344" s="6"/>
      <c r="H344" s="6"/>
      <c r="I344" s="392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43"/>
      <c r="X344" s="43"/>
      <c r="Y344" s="43"/>
      <c r="Z344" s="454"/>
      <c r="AA344" s="58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36"/>
      <c r="C345" s="2"/>
      <c r="D345" s="37"/>
      <c r="E345" s="6"/>
      <c r="F345" s="392"/>
      <c r="G345" s="6"/>
      <c r="H345" s="6"/>
      <c r="I345" s="392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43"/>
      <c r="X345" s="43"/>
      <c r="Y345" s="43"/>
      <c r="Z345" s="454"/>
      <c r="AA345" s="58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36"/>
      <c r="C346" s="2"/>
      <c r="D346" s="37"/>
      <c r="E346" s="6"/>
      <c r="F346" s="392"/>
      <c r="G346" s="6"/>
      <c r="H346" s="6"/>
      <c r="I346" s="392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43"/>
      <c r="X346" s="43"/>
      <c r="Y346" s="43"/>
      <c r="Z346" s="454"/>
      <c r="AA346" s="58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36"/>
      <c r="C347" s="2"/>
      <c r="D347" s="37"/>
      <c r="E347" s="6"/>
      <c r="F347" s="392"/>
      <c r="G347" s="6"/>
      <c r="H347" s="6"/>
      <c r="I347" s="392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43"/>
      <c r="X347" s="43"/>
      <c r="Y347" s="43"/>
      <c r="Z347" s="454"/>
      <c r="AA347" s="58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36"/>
      <c r="C348" s="2"/>
      <c r="D348" s="37"/>
      <c r="E348" s="6"/>
      <c r="F348" s="392"/>
      <c r="G348" s="6"/>
      <c r="H348" s="6"/>
      <c r="I348" s="392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43"/>
      <c r="X348" s="43"/>
      <c r="Y348" s="43"/>
      <c r="Z348" s="454"/>
      <c r="AA348" s="58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36"/>
      <c r="C349" s="2"/>
      <c r="D349" s="37"/>
      <c r="E349" s="6"/>
      <c r="F349" s="392"/>
      <c r="G349" s="6"/>
      <c r="H349" s="6"/>
      <c r="I349" s="392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43"/>
      <c r="X349" s="43"/>
      <c r="Y349" s="43"/>
      <c r="Z349" s="454"/>
      <c r="AA349" s="58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36"/>
      <c r="C350" s="2"/>
      <c r="D350" s="37"/>
      <c r="E350" s="6"/>
      <c r="F350" s="392"/>
      <c r="G350" s="6"/>
      <c r="H350" s="6"/>
      <c r="I350" s="392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43"/>
      <c r="X350" s="43"/>
      <c r="Y350" s="43"/>
      <c r="Z350" s="454"/>
      <c r="AA350" s="58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36"/>
      <c r="C351" s="2"/>
      <c r="D351" s="37"/>
      <c r="E351" s="6"/>
      <c r="F351" s="392"/>
      <c r="G351" s="6"/>
      <c r="H351" s="6"/>
      <c r="I351" s="392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43"/>
      <c r="X351" s="43"/>
      <c r="Y351" s="43"/>
      <c r="Z351" s="454"/>
      <c r="AA351" s="58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36"/>
      <c r="C352" s="2"/>
      <c r="D352" s="37"/>
      <c r="E352" s="6"/>
      <c r="F352" s="392"/>
      <c r="G352" s="6"/>
      <c r="H352" s="6"/>
      <c r="I352" s="392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43"/>
      <c r="X352" s="43"/>
      <c r="Y352" s="43"/>
      <c r="Z352" s="454"/>
      <c r="AA352" s="58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36"/>
      <c r="C353" s="2"/>
      <c r="D353" s="37"/>
      <c r="E353" s="6"/>
      <c r="F353" s="392"/>
      <c r="G353" s="6"/>
      <c r="H353" s="6"/>
      <c r="I353" s="392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43"/>
      <c r="X353" s="43"/>
      <c r="Y353" s="43"/>
      <c r="Z353" s="454"/>
      <c r="AA353" s="58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36"/>
      <c r="C354" s="2"/>
      <c r="D354" s="37"/>
      <c r="E354" s="6"/>
      <c r="F354" s="392"/>
      <c r="G354" s="6"/>
      <c r="H354" s="6"/>
      <c r="I354" s="392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43"/>
      <c r="X354" s="43"/>
      <c r="Y354" s="43"/>
      <c r="Z354" s="454"/>
      <c r="AA354" s="58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36"/>
      <c r="C355" s="2"/>
      <c r="D355" s="37"/>
      <c r="E355" s="6"/>
      <c r="F355" s="392"/>
      <c r="G355" s="6"/>
      <c r="H355" s="6"/>
      <c r="I355" s="392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43"/>
      <c r="X355" s="43"/>
      <c r="Y355" s="43"/>
      <c r="Z355" s="454"/>
      <c r="AA355" s="58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36"/>
      <c r="C356" s="2"/>
      <c r="D356" s="37"/>
      <c r="E356" s="6"/>
      <c r="F356" s="392"/>
      <c r="G356" s="6"/>
      <c r="H356" s="6"/>
      <c r="I356" s="392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43"/>
      <c r="X356" s="43"/>
      <c r="Y356" s="43"/>
      <c r="Z356" s="454"/>
      <c r="AA356" s="58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36"/>
      <c r="C357" s="2"/>
      <c r="D357" s="37"/>
      <c r="E357" s="6"/>
      <c r="F357" s="392"/>
      <c r="G357" s="6"/>
      <c r="H357" s="6"/>
      <c r="I357" s="392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43"/>
      <c r="X357" s="43"/>
      <c r="Y357" s="43"/>
      <c r="Z357" s="454"/>
      <c r="AA357" s="58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36"/>
      <c r="C358" s="2"/>
      <c r="D358" s="37"/>
      <c r="E358" s="6"/>
      <c r="F358" s="392"/>
      <c r="G358" s="6"/>
      <c r="H358" s="6"/>
      <c r="I358" s="392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43"/>
      <c r="X358" s="43"/>
      <c r="Y358" s="43"/>
      <c r="Z358" s="454"/>
      <c r="AA358" s="58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36"/>
      <c r="C359" s="2"/>
      <c r="D359" s="37"/>
      <c r="E359" s="6"/>
      <c r="F359" s="392"/>
      <c r="G359" s="6"/>
      <c r="H359" s="6"/>
      <c r="I359" s="392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43"/>
      <c r="X359" s="43"/>
      <c r="Y359" s="43"/>
      <c r="Z359" s="454"/>
      <c r="AA359" s="58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36"/>
      <c r="C360" s="2"/>
      <c r="D360" s="37"/>
      <c r="E360" s="6"/>
      <c r="F360" s="392"/>
      <c r="G360" s="6"/>
      <c r="H360" s="6"/>
      <c r="I360" s="392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43"/>
      <c r="X360" s="43"/>
      <c r="Y360" s="43"/>
      <c r="Z360" s="454"/>
      <c r="AA360" s="58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36"/>
      <c r="C361" s="2"/>
      <c r="D361" s="37"/>
      <c r="E361" s="6"/>
      <c r="F361" s="392"/>
      <c r="G361" s="6"/>
      <c r="H361" s="6"/>
      <c r="I361" s="392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43"/>
      <c r="X361" s="43"/>
      <c r="Y361" s="43"/>
      <c r="Z361" s="454"/>
      <c r="AA361" s="58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36"/>
      <c r="C362" s="2"/>
      <c r="D362" s="37"/>
      <c r="E362" s="6"/>
      <c r="F362" s="392"/>
      <c r="G362" s="6"/>
      <c r="H362" s="6"/>
      <c r="I362" s="392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43"/>
      <c r="X362" s="43"/>
      <c r="Y362" s="43"/>
      <c r="Z362" s="454"/>
      <c r="AA362" s="58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36"/>
      <c r="C363" s="2"/>
      <c r="D363" s="37"/>
      <c r="E363" s="6"/>
      <c r="F363" s="392"/>
      <c r="G363" s="6"/>
      <c r="H363" s="6"/>
      <c r="I363" s="392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43"/>
      <c r="X363" s="43"/>
      <c r="Y363" s="43"/>
      <c r="Z363" s="454"/>
      <c r="AA363" s="58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36"/>
      <c r="C364" s="2"/>
      <c r="D364" s="37"/>
      <c r="E364" s="6"/>
      <c r="F364" s="392"/>
      <c r="G364" s="6"/>
      <c r="H364" s="6"/>
      <c r="I364" s="392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43"/>
      <c r="X364" s="43"/>
      <c r="Y364" s="43"/>
      <c r="Z364" s="454"/>
      <c r="AA364" s="58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36"/>
      <c r="C365" s="2"/>
      <c r="D365" s="37"/>
      <c r="E365" s="6"/>
      <c r="F365" s="392"/>
      <c r="G365" s="6"/>
      <c r="H365" s="6"/>
      <c r="I365" s="392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43"/>
      <c r="X365" s="43"/>
      <c r="Y365" s="43"/>
      <c r="Z365" s="454"/>
      <c r="AA365" s="58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36"/>
      <c r="C366" s="2"/>
      <c r="D366" s="37"/>
      <c r="E366" s="6"/>
      <c r="F366" s="392"/>
      <c r="G366" s="6"/>
      <c r="H366" s="6"/>
      <c r="I366" s="392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43"/>
      <c r="X366" s="43"/>
      <c r="Y366" s="43"/>
      <c r="Z366" s="454"/>
      <c r="AA366" s="58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36"/>
      <c r="C367" s="2"/>
      <c r="D367" s="37"/>
      <c r="E367" s="6"/>
      <c r="F367" s="392"/>
      <c r="G367" s="6"/>
      <c r="H367" s="6"/>
      <c r="I367" s="392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43"/>
      <c r="X367" s="43"/>
      <c r="Y367" s="43"/>
      <c r="Z367" s="454"/>
      <c r="AA367" s="58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36"/>
      <c r="C368" s="2"/>
      <c r="D368" s="37"/>
      <c r="E368" s="6"/>
      <c r="F368" s="392"/>
      <c r="G368" s="6"/>
      <c r="H368" s="6"/>
      <c r="I368" s="392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43"/>
      <c r="X368" s="43"/>
      <c r="Y368" s="43"/>
      <c r="Z368" s="454"/>
      <c r="AA368" s="58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36"/>
      <c r="C369" s="2"/>
      <c r="D369" s="37"/>
      <c r="E369" s="6"/>
      <c r="F369" s="392"/>
      <c r="G369" s="6"/>
      <c r="H369" s="6"/>
      <c r="I369" s="392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43"/>
      <c r="X369" s="43"/>
      <c r="Y369" s="43"/>
      <c r="Z369" s="454"/>
      <c r="AA369" s="58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36"/>
      <c r="C370" s="2"/>
      <c r="D370" s="37"/>
      <c r="E370" s="6"/>
      <c r="F370" s="392"/>
      <c r="G370" s="6"/>
      <c r="H370" s="6"/>
      <c r="I370" s="392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43"/>
      <c r="X370" s="43"/>
      <c r="Y370" s="43"/>
      <c r="Z370" s="454"/>
      <c r="AA370" s="58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36"/>
      <c r="C371" s="2"/>
      <c r="D371" s="37"/>
      <c r="E371" s="6"/>
      <c r="F371" s="392"/>
      <c r="G371" s="6"/>
      <c r="H371" s="6"/>
      <c r="I371" s="392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43"/>
      <c r="X371" s="43"/>
      <c r="Y371" s="43"/>
      <c r="Z371" s="454"/>
      <c r="AA371" s="58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36"/>
      <c r="C372" s="2"/>
      <c r="D372" s="37"/>
      <c r="E372" s="6"/>
      <c r="F372" s="392"/>
      <c r="G372" s="6"/>
      <c r="H372" s="6"/>
      <c r="I372" s="392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43"/>
      <c r="X372" s="43"/>
      <c r="Y372" s="43"/>
      <c r="Z372" s="454"/>
      <c r="AA372" s="58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36"/>
      <c r="C373" s="2"/>
      <c r="D373" s="37"/>
      <c r="E373" s="6"/>
      <c r="F373" s="392"/>
      <c r="G373" s="6"/>
      <c r="H373" s="6"/>
      <c r="I373" s="392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43"/>
      <c r="X373" s="43"/>
      <c r="Y373" s="43"/>
      <c r="Z373" s="454"/>
      <c r="AA373" s="58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36"/>
      <c r="C374" s="2"/>
      <c r="D374" s="37"/>
      <c r="E374" s="6"/>
      <c r="F374" s="392"/>
      <c r="G374" s="6"/>
      <c r="H374" s="6"/>
      <c r="I374" s="392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43"/>
      <c r="X374" s="43"/>
      <c r="Y374" s="43"/>
      <c r="Z374" s="454"/>
      <c r="AA374" s="58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36"/>
      <c r="C375" s="2"/>
      <c r="D375" s="37"/>
      <c r="E375" s="6"/>
      <c r="F375" s="392"/>
      <c r="G375" s="6"/>
      <c r="H375" s="6"/>
      <c r="I375" s="392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43"/>
      <c r="X375" s="43"/>
      <c r="Y375" s="43"/>
      <c r="Z375" s="454"/>
      <c r="AA375" s="58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36"/>
      <c r="C376" s="2"/>
      <c r="D376" s="37"/>
      <c r="E376" s="6"/>
      <c r="F376" s="392"/>
      <c r="G376" s="6"/>
      <c r="H376" s="6"/>
      <c r="I376" s="392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43"/>
      <c r="X376" s="43"/>
      <c r="Y376" s="43"/>
      <c r="Z376" s="454"/>
      <c r="AA376" s="58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36"/>
      <c r="C377" s="2"/>
      <c r="D377" s="37"/>
      <c r="E377" s="6"/>
      <c r="F377" s="392"/>
      <c r="G377" s="6"/>
      <c r="H377" s="6"/>
      <c r="I377" s="392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43"/>
      <c r="X377" s="43"/>
      <c r="Y377" s="43"/>
      <c r="Z377" s="454"/>
      <c r="AA377" s="58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36"/>
      <c r="C378" s="2"/>
      <c r="D378" s="37"/>
      <c r="E378" s="6"/>
      <c r="F378" s="392"/>
      <c r="G378" s="6"/>
      <c r="H378" s="6"/>
      <c r="I378" s="392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43"/>
      <c r="X378" s="43"/>
      <c r="Y378" s="43"/>
      <c r="Z378" s="454"/>
      <c r="AA378" s="58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36"/>
      <c r="C379" s="2"/>
      <c r="D379" s="37"/>
      <c r="E379" s="6"/>
      <c r="F379" s="392"/>
      <c r="G379" s="6"/>
      <c r="H379" s="6"/>
      <c r="I379" s="392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43"/>
      <c r="X379" s="43"/>
      <c r="Y379" s="43"/>
      <c r="Z379" s="454"/>
      <c r="AA379" s="58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36"/>
      <c r="C380" s="2"/>
      <c r="D380" s="37"/>
      <c r="E380" s="6"/>
      <c r="F380" s="392"/>
      <c r="G380" s="6"/>
      <c r="H380" s="6"/>
      <c r="I380" s="392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43"/>
      <c r="X380" s="43"/>
      <c r="Y380" s="43"/>
      <c r="Z380" s="454"/>
      <c r="AA380" s="58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36"/>
      <c r="C381" s="2"/>
      <c r="D381" s="37"/>
      <c r="E381" s="6"/>
      <c r="F381" s="392"/>
      <c r="G381" s="6"/>
      <c r="H381" s="6"/>
      <c r="I381" s="392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43"/>
      <c r="X381" s="43"/>
      <c r="Y381" s="43"/>
      <c r="Z381" s="454"/>
      <c r="AA381" s="58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36"/>
      <c r="C382" s="2"/>
      <c r="D382" s="37"/>
      <c r="E382" s="6"/>
      <c r="F382" s="392"/>
      <c r="G382" s="6"/>
      <c r="H382" s="6"/>
      <c r="I382" s="392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43"/>
      <c r="X382" s="43"/>
      <c r="Y382" s="43"/>
      <c r="Z382" s="454"/>
      <c r="AA382" s="58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36"/>
      <c r="C383" s="2"/>
      <c r="D383" s="37"/>
      <c r="E383" s="6"/>
      <c r="F383" s="392"/>
      <c r="G383" s="6"/>
      <c r="H383" s="6"/>
      <c r="I383" s="392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43"/>
      <c r="X383" s="43"/>
      <c r="Y383" s="43"/>
      <c r="Z383" s="454"/>
      <c r="AA383" s="58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36"/>
      <c r="C384" s="2"/>
      <c r="D384" s="37"/>
      <c r="E384" s="6"/>
      <c r="F384" s="392"/>
      <c r="G384" s="6"/>
      <c r="H384" s="6"/>
      <c r="I384" s="392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43"/>
      <c r="X384" s="43"/>
      <c r="Y384" s="43"/>
      <c r="Z384" s="454"/>
      <c r="AA384" s="58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36"/>
      <c r="C385" s="2"/>
      <c r="D385" s="37"/>
      <c r="E385" s="6"/>
      <c r="F385" s="392"/>
      <c r="G385" s="6"/>
      <c r="H385" s="6"/>
      <c r="I385" s="392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43"/>
      <c r="X385" s="43"/>
      <c r="Y385" s="43"/>
      <c r="Z385" s="454"/>
      <c r="AA385" s="58"/>
      <c r="AB385" s="1"/>
      <c r="AC385" s="1"/>
      <c r="AD385" s="1"/>
      <c r="AE385" s="1"/>
      <c r="AF385" s="1"/>
      <c r="AG385" s="1"/>
    </row>
    <row r="386" spans="1:33" ht="15.75" customHeight="1" x14ac:dyDescent="0.2">
      <c r="A386" s="1"/>
      <c r="B386" s="36"/>
      <c r="C386" s="2"/>
      <c r="D386" s="37"/>
      <c r="E386" s="6"/>
      <c r="F386" s="392"/>
      <c r="G386" s="6"/>
      <c r="H386" s="6"/>
      <c r="I386" s="392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43"/>
      <c r="X386" s="43"/>
      <c r="Y386" s="43"/>
      <c r="Z386" s="454"/>
      <c r="AA386" s="58"/>
      <c r="AB386" s="1"/>
      <c r="AC386" s="1"/>
      <c r="AD386" s="1"/>
      <c r="AE386" s="1"/>
      <c r="AF386" s="1"/>
      <c r="AG386" s="1"/>
    </row>
    <row r="387" spans="1:33" ht="15.75" customHeight="1" x14ac:dyDescent="0.2">
      <c r="A387" s="1"/>
      <c r="B387" s="36"/>
      <c r="C387" s="2"/>
      <c r="D387" s="37"/>
      <c r="E387" s="6"/>
      <c r="F387" s="392"/>
      <c r="G387" s="6"/>
      <c r="H387" s="6"/>
      <c r="I387" s="392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43"/>
      <c r="X387" s="43"/>
      <c r="Y387" s="43"/>
      <c r="Z387" s="454"/>
      <c r="AA387" s="58"/>
      <c r="AB387" s="1"/>
      <c r="AC387" s="1"/>
      <c r="AD387" s="1"/>
      <c r="AE387" s="1"/>
      <c r="AF387" s="1"/>
      <c r="AG387" s="1"/>
    </row>
    <row r="388" spans="1:33" ht="15.75" customHeight="1" x14ac:dyDescent="0.2">
      <c r="A388" s="1"/>
      <c r="B388" s="36"/>
      <c r="C388" s="2"/>
      <c r="D388" s="37"/>
      <c r="E388" s="6"/>
      <c r="F388" s="392"/>
      <c r="G388" s="6"/>
      <c r="H388" s="6"/>
      <c r="I388" s="392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43"/>
      <c r="X388" s="43"/>
      <c r="Y388" s="43"/>
      <c r="Z388" s="454"/>
      <c r="AA388" s="58"/>
      <c r="AB388" s="1"/>
      <c r="AC388" s="1"/>
      <c r="AD388" s="1"/>
      <c r="AE388" s="1"/>
      <c r="AF388" s="1"/>
      <c r="AG388" s="1"/>
    </row>
    <row r="389" spans="1:33" ht="15.75" customHeight="1" x14ac:dyDescent="0.2">
      <c r="A389" s="1"/>
      <c r="B389" s="36"/>
      <c r="C389" s="2"/>
      <c r="D389" s="37"/>
      <c r="E389" s="6"/>
      <c r="F389" s="392"/>
      <c r="G389" s="6"/>
      <c r="H389" s="6"/>
      <c r="I389" s="392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43"/>
      <c r="X389" s="43"/>
      <c r="Y389" s="43"/>
      <c r="Z389" s="454"/>
      <c r="AA389" s="58"/>
      <c r="AB389" s="1"/>
      <c r="AC389" s="1"/>
      <c r="AD389" s="1"/>
      <c r="AE389" s="1"/>
      <c r="AF389" s="1"/>
      <c r="AG389" s="1"/>
    </row>
    <row r="390" spans="1:33" ht="15.75" customHeight="1" x14ac:dyDescent="0.2">
      <c r="A390" s="1"/>
      <c r="B390" s="36"/>
      <c r="C390" s="2"/>
      <c r="D390" s="37"/>
      <c r="E390" s="6"/>
      <c r="F390" s="392"/>
      <c r="G390" s="6"/>
      <c r="H390" s="6"/>
      <c r="I390" s="392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43"/>
      <c r="X390" s="43"/>
      <c r="Y390" s="43"/>
      <c r="Z390" s="454"/>
      <c r="AA390" s="58"/>
      <c r="AB390" s="1"/>
      <c r="AC390" s="1"/>
      <c r="AD390" s="1"/>
      <c r="AE390" s="1"/>
      <c r="AF390" s="1"/>
      <c r="AG390" s="1"/>
    </row>
    <row r="391" spans="1:33" ht="15.75" customHeight="1" x14ac:dyDescent="0.2">
      <c r="A391" s="1"/>
      <c r="B391" s="36"/>
      <c r="C391" s="2"/>
      <c r="D391" s="37"/>
      <c r="E391" s="6"/>
      <c r="F391" s="392"/>
      <c r="G391" s="6"/>
      <c r="H391" s="6"/>
      <c r="I391" s="392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43"/>
      <c r="X391" s="43"/>
      <c r="Y391" s="43"/>
      <c r="Z391" s="454"/>
      <c r="AA391" s="58"/>
      <c r="AB391" s="1"/>
      <c r="AC391" s="1"/>
      <c r="AD391" s="1"/>
      <c r="AE391" s="1"/>
      <c r="AF391" s="1"/>
      <c r="AG391" s="1"/>
    </row>
    <row r="392" spans="1:33" ht="15.75" customHeight="1" x14ac:dyDescent="0.2">
      <c r="A392" s="1"/>
      <c r="B392" s="36"/>
      <c r="C392" s="2"/>
      <c r="D392" s="37"/>
      <c r="E392" s="6"/>
      <c r="F392" s="392"/>
      <c r="G392" s="6"/>
      <c r="H392" s="6"/>
      <c r="I392" s="392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43"/>
      <c r="X392" s="43"/>
      <c r="Y392" s="43"/>
      <c r="Z392" s="454"/>
      <c r="AA392" s="58"/>
      <c r="AB392" s="1"/>
      <c r="AC392" s="1"/>
      <c r="AD392" s="1"/>
      <c r="AE392" s="1"/>
      <c r="AF392" s="1"/>
      <c r="AG392" s="1"/>
    </row>
    <row r="393" spans="1:33" ht="15.75" customHeight="1" x14ac:dyDescent="0.2">
      <c r="A393" s="1"/>
      <c r="B393" s="36"/>
      <c r="C393" s="2"/>
      <c r="D393" s="37"/>
      <c r="E393" s="6"/>
      <c r="F393" s="392"/>
      <c r="G393" s="6"/>
      <c r="H393" s="6"/>
      <c r="I393" s="392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43"/>
      <c r="X393" s="43"/>
      <c r="Y393" s="43"/>
      <c r="Z393" s="454"/>
      <c r="AA393" s="58"/>
      <c r="AB393" s="1"/>
      <c r="AC393" s="1"/>
      <c r="AD393" s="1"/>
      <c r="AE393" s="1"/>
      <c r="AF393" s="1"/>
      <c r="AG393" s="1"/>
    </row>
    <row r="394" spans="1:33" ht="15.75" customHeight="1" x14ac:dyDescent="0.2">
      <c r="A394" s="1"/>
      <c r="B394" s="36"/>
      <c r="C394" s="2"/>
      <c r="D394" s="37"/>
      <c r="E394" s="6"/>
      <c r="F394" s="392"/>
      <c r="G394" s="6"/>
      <c r="H394" s="6"/>
      <c r="I394" s="392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43"/>
      <c r="X394" s="43"/>
      <c r="Y394" s="43"/>
      <c r="Z394" s="454"/>
      <c r="AA394" s="58"/>
      <c r="AB394" s="1"/>
      <c r="AC394" s="1"/>
      <c r="AD394" s="1"/>
      <c r="AE394" s="1"/>
      <c r="AF394" s="1"/>
      <c r="AG394" s="1"/>
    </row>
    <row r="395" spans="1:33" ht="15.75" customHeight="1" x14ac:dyDescent="0.2">
      <c r="A395" s="1"/>
      <c r="B395" s="36"/>
      <c r="C395" s="2"/>
      <c r="D395" s="37"/>
      <c r="E395" s="6"/>
      <c r="F395" s="392"/>
      <c r="G395" s="6"/>
      <c r="H395" s="6"/>
      <c r="I395" s="392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43"/>
      <c r="X395" s="43"/>
      <c r="Y395" s="43"/>
      <c r="Z395" s="454"/>
      <c r="AA395" s="58"/>
      <c r="AB395" s="1"/>
      <c r="AC395" s="1"/>
      <c r="AD395" s="1"/>
      <c r="AE395" s="1"/>
      <c r="AF395" s="1"/>
      <c r="AG395" s="1"/>
    </row>
    <row r="396" spans="1:33" ht="15.75" customHeight="1" x14ac:dyDescent="0.2">
      <c r="A396" s="1"/>
      <c r="B396" s="36"/>
      <c r="C396" s="2"/>
      <c r="D396" s="37"/>
      <c r="E396" s="6"/>
      <c r="F396" s="392"/>
      <c r="G396" s="6"/>
      <c r="H396" s="6"/>
      <c r="I396" s="392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43"/>
      <c r="X396" s="43"/>
      <c r="Y396" s="43"/>
      <c r="Z396" s="454"/>
      <c r="AA396" s="58"/>
      <c r="AB396" s="1"/>
      <c r="AC396" s="1"/>
      <c r="AD396" s="1"/>
      <c r="AE396" s="1"/>
      <c r="AF396" s="1"/>
      <c r="AG396" s="1"/>
    </row>
    <row r="397" spans="1:33" ht="15.75" customHeight="1" x14ac:dyDescent="0.2">
      <c r="A397" s="1"/>
      <c r="B397" s="36"/>
      <c r="C397" s="2"/>
      <c r="D397" s="37"/>
      <c r="E397" s="6"/>
      <c r="F397" s="392"/>
      <c r="G397" s="6"/>
      <c r="H397" s="6"/>
      <c r="I397" s="392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43"/>
      <c r="X397" s="43"/>
      <c r="Y397" s="43"/>
      <c r="Z397" s="454"/>
      <c r="AA397" s="58"/>
      <c r="AB397" s="1"/>
      <c r="AC397" s="1"/>
      <c r="AD397" s="1"/>
      <c r="AE397" s="1"/>
      <c r="AF397" s="1"/>
      <c r="AG397" s="1"/>
    </row>
    <row r="398" spans="1:33" ht="15.75" customHeight="1" x14ac:dyDescent="0.2">
      <c r="A398" s="1"/>
      <c r="B398" s="36"/>
      <c r="C398" s="2"/>
      <c r="D398" s="37"/>
      <c r="E398" s="6"/>
      <c r="F398" s="392"/>
      <c r="G398" s="6"/>
      <c r="H398" s="6"/>
      <c r="I398" s="392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43"/>
      <c r="X398" s="43"/>
      <c r="Y398" s="43"/>
      <c r="Z398" s="454"/>
      <c r="AA398" s="58"/>
      <c r="AB398" s="1"/>
      <c r="AC398" s="1"/>
      <c r="AD398" s="1"/>
      <c r="AE398" s="1"/>
      <c r="AF398" s="1"/>
      <c r="AG398" s="1"/>
    </row>
    <row r="399" spans="1:33" ht="15.75" customHeight="1" x14ac:dyDescent="0.2">
      <c r="A399" s="1"/>
      <c r="B399" s="36"/>
      <c r="C399" s="2"/>
      <c r="D399" s="37"/>
      <c r="E399" s="6"/>
      <c r="F399" s="392"/>
      <c r="G399" s="6"/>
      <c r="H399" s="6"/>
      <c r="I399" s="392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43"/>
      <c r="X399" s="43"/>
      <c r="Y399" s="43"/>
      <c r="Z399" s="454"/>
      <c r="AA399" s="58"/>
      <c r="AB399" s="1"/>
      <c r="AC399" s="1"/>
      <c r="AD399" s="1"/>
      <c r="AE399" s="1"/>
      <c r="AF399" s="1"/>
      <c r="AG399" s="1"/>
    </row>
    <row r="400" spans="1:33" ht="15.75" customHeight="1" x14ac:dyDescent="0.2">
      <c r="A400" s="1"/>
      <c r="B400" s="36"/>
      <c r="C400" s="2"/>
      <c r="D400" s="37"/>
      <c r="E400" s="6"/>
      <c r="F400" s="392"/>
      <c r="G400" s="6"/>
      <c r="H400" s="6"/>
      <c r="I400" s="392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43"/>
      <c r="X400" s="43"/>
      <c r="Y400" s="43"/>
      <c r="Z400" s="454"/>
      <c r="AA400" s="58"/>
      <c r="AB400" s="1"/>
      <c r="AC400" s="1"/>
      <c r="AD400" s="1"/>
      <c r="AE400" s="1"/>
      <c r="AF400" s="1"/>
      <c r="AG400" s="1"/>
    </row>
    <row r="401" spans="1:33" ht="15.75" customHeight="1" x14ac:dyDescent="0.2">
      <c r="A401" s="1"/>
      <c r="B401" s="36"/>
      <c r="C401" s="2"/>
      <c r="D401" s="37"/>
      <c r="E401" s="6"/>
      <c r="F401" s="392"/>
      <c r="G401" s="6"/>
      <c r="H401" s="6"/>
      <c r="I401" s="392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43"/>
      <c r="X401" s="43"/>
      <c r="Y401" s="43"/>
      <c r="Z401" s="454"/>
      <c r="AA401" s="58"/>
      <c r="AB401" s="1"/>
      <c r="AC401" s="1"/>
      <c r="AD401" s="1"/>
      <c r="AE401" s="1"/>
      <c r="AF401" s="1"/>
      <c r="AG401" s="1"/>
    </row>
    <row r="402" spans="1:33" ht="15.75" customHeight="1" x14ac:dyDescent="0.2">
      <c r="A402" s="1"/>
      <c r="B402" s="36"/>
      <c r="C402" s="2"/>
      <c r="D402" s="37"/>
      <c r="E402" s="6"/>
      <c r="F402" s="392"/>
      <c r="G402" s="6"/>
      <c r="H402" s="6"/>
      <c r="I402" s="392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43"/>
      <c r="X402" s="43"/>
      <c r="Y402" s="43"/>
      <c r="Z402" s="454"/>
      <c r="AA402" s="58"/>
      <c r="AB402" s="1"/>
      <c r="AC402" s="1"/>
      <c r="AD402" s="1"/>
      <c r="AE402" s="1"/>
      <c r="AF402" s="1"/>
      <c r="AG402" s="1"/>
    </row>
    <row r="403" spans="1:33" ht="15.75" customHeight="1" x14ac:dyDescent="0.2">
      <c r="A403" s="1"/>
      <c r="B403" s="36"/>
      <c r="C403" s="2"/>
      <c r="D403" s="37"/>
      <c r="E403" s="6"/>
      <c r="F403" s="392"/>
      <c r="G403" s="6"/>
      <c r="H403" s="6"/>
      <c r="I403" s="392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43"/>
      <c r="X403" s="43"/>
      <c r="Y403" s="43"/>
      <c r="Z403" s="454"/>
      <c r="AA403" s="58"/>
      <c r="AB403" s="1"/>
      <c r="AC403" s="1"/>
      <c r="AD403" s="1"/>
      <c r="AE403" s="1"/>
      <c r="AF403" s="1"/>
      <c r="AG403" s="1"/>
    </row>
    <row r="404" spans="1:33" ht="15.75" customHeight="1" x14ac:dyDescent="0.2">
      <c r="A404" s="1"/>
      <c r="B404" s="36"/>
      <c r="C404" s="2"/>
      <c r="D404" s="37"/>
      <c r="E404" s="6"/>
      <c r="F404" s="392"/>
      <c r="G404" s="6"/>
      <c r="H404" s="6"/>
      <c r="I404" s="392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43"/>
      <c r="X404" s="43"/>
      <c r="Y404" s="43"/>
      <c r="Z404" s="454"/>
      <c r="AA404" s="58"/>
      <c r="AB404" s="1"/>
      <c r="AC404" s="1"/>
      <c r="AD404" s="1"/>
      <c r="AE404" s="1"/>
      <c r="AF404" s="1"/>
      <c r="AG404" s="1"/>
    </row>
    <row r="405" spans="1:33" ht="15.75" customHeight="1" x14ac:dyDescent="0.2">
      <c r="A405" s="1"/>
      <c r="B405" s="1"/>
      <c r="C405" s="2"/>
      <c r="D405" s="37"/>
      <c r="E405" s="6"/>
      <c r="F405" s="392"/>
      <c r="G405" s="6"/>
      <c r="H405" s="6"/>
      <c r="I405" s="392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43"/>
      <c r="X405" s="43"/>
      <c r="Y405" s="43"/>
      <c r="Z405" s="454"/>
      <c r="AA405" s="58"/>
      <c r="AB405" s="1"/>
      <c r="AC405" s="1"/>
      <c r="AD405" s="1"/>
      <c r="AE405" s="1"/>
      <c r="AF405" s="1"/>
      <c r="AG405" s="1"/>
    </row>
    <row r="406" spans="1:33" ht="15.75" customHeight="1" x14ac:dyDescent="0.2">
      <c r="A406" s="1"/>
      <c r="B406" s="1"/>
      <c r="C406" s="2"/>
      <c r="D406" s="37"/>
      <c r="E406" s="6"/>
      <c r="F406" s="392"/>
      <c r="G406" s="6"/>
      <c r="H406" s="6"/>
      <c r="I406" s="392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43"/>
      <c r="X406" s="43"/>
      <c r="Y406" s="43"/>
      <c r="Z406" s="454"/>
      <c r="AA406" s="58"/>
      <c r="AB406" s="1"/>
      <c r="AC406" s="1"/>
      <c r="AD406" s="1"/>
      <c r="AE406" s="1"/>
      <c r="AF406" s="1"/>
      <c r="AG406" s="1"/>
    </row>
    <row r="407" spans="1:33" ht="15.75" customHeight="1" x14ac:dyDescent="0.2">
      <c r="A407" s="1"/>
      <c r="B407" s="1"/>
      <c r="C407" s="2"/>
      <c r="D407" s="37"/>
      <c r="E407" s="6"/>
      <c r="F407" s="392"/>
      <c r="G407" s="6"/>
      <c r="H407" s="6"/>
      <c r="I407" s="392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43"/>
      <c r="X407" s="43"/>
      <c r="Y407" s="43"/>
      <c r="Z407" s="454"/>
      <c r="AA407" s="58"/>
      <c r="AB407" s="1"/>
      <c r="AC407" s="1"/>
      <c r="AD407" s="1"/>
      <c r="AE407" s="1"/>
      <c r="AF407" s="1"/>
      <c r="AG407" s="1"/>
    </row>
    <row r="408" spans="1:33" ht="15.75" customHeight="1" x14ac:dyDescent="0.2">
      <c r="A408" s="1"/>
      <c r="B408" s="1"/>
      <c r="C408" s="2"/>
      <c r="D408" s="37"/>
      <c r="E408" s="6"/>
      <c r="F408" s="392"/>
      <c r="G408" s="6"/>
      <c r="H408" s="6"/>
      <c r="I408" s="392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43"/>
      <c r="X408" s="43"/>
      <c r="Y408" s="43"/>
      <c r="Z408" s="454"/>
      <c r="AA408" s="58"/>
      <c r="AB408" s="1"/>
      <c r="AC408" s="1"/>
      <c r="AD408" s="1"/>
      <c r="AE408" s="1"/>
      <c r="AF408" s="1"/>
      <c r="AG408" s="1"/>
    </row>
    <row r="409" spans="1:33" ht="15.75" customHeight="1" x14ac:dyDescent="0.2">
      <c r="A409" s="1"/>
      <c r="B409" s="1"/>
      <c r="C409" s="2"/>
      <c r="D409" s="37"/>
      <c r="E409" s="6"/>
      <c r="F409" s="392"/>
      <c r="G409" s="6"/>
      <c r="H409" s="6"/>
      <c r="I409" s="392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43"/>
      <c r="X409" s="43"/>
      <c r="Y409" s="43"/>
      <c r="Z409" s="454"/>
      <c r="AA409" s="58"/>
      <c r="AB409" s="1"/>
      <c r="AC409" s="1"/>
      <c r="AD409" s="1"/>
      <c r="AE409" s="1"/>
      <c r="AF409" s="1"/>
      <c r="AG409" s="1"/>
    </row>
    <row r="410" spans="1:33" ht="15.75" customHeight="1" x14ac:dyDescent="0.2">
      <c r="A410" s="1"/>
      <c r="B410" s="1"/>
      <c r="C410" s="2"/>
      <c r="D410" s="37"/>
      <c r="E410" s="6"/>
      <c r="F410" s="392"/>
      <c r="G410" s="6"/>
      <c r="H410" s="6"/>
      <c r="I410" s="392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43"/>
      <c r="X410" s="43"/>
      <c r="Y410" s="43"/>
      <c r="Z410" s="454"/>
      <c r="AA410" s="58"/>
      <c r="AB410" s="1"/>
      <c r="AC410" s="1"/>
      <c r="AD410" s="1"/>
      <c r="AE410" s="1"/>
      <c r="AF410" s="1"/>
      <c r="AG410" s="1"/>
    </row>
    <row r="411" spans="1:33" ht="15.75" customHeight="1" x14ac:dyDescent="0.2">
      <c r="A411" s="1"/>
      <c r="B411" s="1"/>
      <c r="C411" s="2"/>
      <c r="D411" s="37"/>
      <c r="E411" s="6"/>
      <c r="F411" s="392"/>
      <c r="G411" s="6"/>
      <c r="H411" s="6"/>
      <c r="I411" s="392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43"/>
      <c r="X411" s="43"/>
      <c r="Y411" s="43"/>
      <c r="Z411" s="454"/>
      <c r="AA411" s="58"/>
      <c r="AB411" s="1"/>
      <c r="AC411" s="1"/>
      <c r="AD411" s="1"/>
      <c r="AE411" s="1"/>
      <c r="AF411" s="1"/>
      <c r="AG411" s="1"/>
    </row>
    <row r="412" spans="1:33" ht="15.75" customHeight="1" x14ac:dyDescent="0.2">
      <c r="A412" s="1"/>
      <c r="B412" s="1"/>
      <c r="C412" s="2"/>
      <c r="D412" s="37"/>
      <c r="E412" s="6"/>
      <c r="F412" s="392"/>
      <c r="G412" s="6"/>
      <c r="H412" s="6"/>
      <c r="I412" s="392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43"/>
      <c r="X412" s="43"/>
      <c r="Y412" s="43"/>
      <c r="Z412" s="454"/>
      <c r="AA412" s="58"/>
      <c r="AB412" s="1"/>
      <c r="AC412" s="1"/>
      <c r="AD412" s="1"/>
      <c r="AE412" s="1"/>
      <c r="AF412" s="1"/>
      <c r="AG412" s="1"/>
    </row>
    <row r="413" spans="1:33" ht="15.75" customHeight="1" x14ac:dyDescent="0.2">
      <c r="A413" s="1"/>
      <c r="B413" s="1"/>
      <c r="C413" s="2"/>
      <c r="D413" s="37"/>
      <c r="E413" s="6"/>
      <c r="F413" s="392"/>
      <c r="G413" s="6"/>
      <c r="H413" s="6"/>
      <c r="I413" s="392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43"/>
      <c r="X413" s="43"/>
      <c r="Y413" s="43"/>
      <c r="Z413" s="454"/>
      <c r="AA413" s="58"/>
      <c r="AB413" s="1"/>
      <c r="AC413" s="1"/>
      <c r="AD413" s="1"/>
      <c r="AE413" s="1"/>
      <c r="AF413" s="1"/>
      <c r="AG413" s="1"/>
    </row>
    <row r="414" spans="1:33" ht="15.75" customHeight="1" x14ac:dyDescent="0.2">
      <c r="A414" s="1"/>
      <c r="B414" s="1"/>
      <c r="C414" s="2"/>
      <c r="D414" s="37"/>
      <c r="E414" s="6"/>
      <c r="F414" s="392"/>
      <c r="G414" s="6"/>
      <c r="H414" s="6"/>
      <c r="I414" s="392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43"/>
      <c r="X414" s="43"/>
      <c r="Y414" s="43"/>
      <c r="Z414" s="454"/>
      <c r="AA414" s="58"/>
      <c r="AB414" s="1"/>
      <c r="AC414" s="1"/>
      <c r="AD414" s="1"/>
      <c r="AE414" s="1"/>
      <c r="AF414" s="1"/>
      <c r="AG414" s="1"/>
    </row>
    <row r="415" spans="1:33" ht="15.75" customHeight="1" x14ac:dyDescent="0.2">
      <c r="A415" s="1"/>
      <c r="B415" s="1"/>
      <c r="C415" s="2"/>
      <c r="D415" s="37"/>
      <c r="E415" s="6"/>
      <c r="F415" s="392"/>
      <c r="G415" s="6"/>
      <c r="H415" s="6"/>
      <c r="I415" s="392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43"/>
      <c r="X415" s="43"/>
      <c r="Y415" s="43"/>
      <c r="Z415" s="454"/>
      <c r="AA415" s="58"/>
      <c r="AB415" s="1"/>
      <c r="AC415" s="1"/>
      <c r="AD415" s="1"/>
      <c r="AE415" s="1"/>
      <c r="AF415" s="1"/>
      <c r="AG415" s="1"/>
    </row>
    <row r="416" spans="1:33" ht="15.75" customHeight="1" x14ac:dyDescent="0.2">
      <c r="A416" s="1"/>
      <c r="B416" s="1"/>
      <c r="C416" s="2"/>
      <c r="D416" s="37"/>
      <c r="E416" s="6"/>
      <c r="F416" s="392"/>
      <c r="G416" s="6"/>
      <c r="H416" s="6"/>
      <c r="I416" s="392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43"/>
      <c r="X416" s="43"/>
      <c r="Y416" s="43"/>
      <c r="Z416" s="454"/>
      <c r="AA416" s="58"/>
      <c r="AB416" s="1"/>
      <c r="AC416" s="1"/>
      <c r="AD416" s="1"/>
      <c r="AE416" s="1"/>
      <c r="AF416" s="1"/>
      <c r="AG416" s="1"/>
    </row>
    <row r="417" spans="1:33" ht="15.75" customHeight="1" x14ac:dyDescent="0.2">
      <c r="A417" s="1"/>
      <c r="B417" s="1"/>
      <c r="C417" s="2"/>
      <c r="D417" s="37"/>
      <c r="E417" s="6"/>
      <c r="F417" s="392"/>
      <c r="G417" s="6"/>
      <c r="H417" s="6"/>
      <c r="I417" s="392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43"/>
      <c r="X417" s="43"/>
      <c r="Y417" s="43"/>
      <c r="Z417" s="454"/>
      <c r="AA417" s="58"/>
      <c r="AB417" s="1"/>
      <c r="AC417" s="1"/>
      <c r="AD417" s="1"/>
      <c r="AE417" s="1"/>
      <c r="AF417" s="1"/>
      <c r="AG417" s="1"/>
    </row>
    <row r="418" spans="1:33" ht="15.75" customHeight="1" x14ac:dyDescent="0.2">
      <c r="A418" s="1"/>
      <c r="B418" s="1"/>
      <c r="C418" s="2"/>
      <c r="D418" s="37"/>
      <c r="E418" s="6"/>
      <c r="F418" s="392"/>
      <c r="G418" s="6"/>
      <c r="H418" s="6"/>
      <c r="I418" s="392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43"/>
      <c r="X418" s="43"/>
      <c r="Y418" s="43"/>
      <c r="Z418" s="454"/>
      <c r="AA418" s="58"/>
      <c r="AB418" s="1"/>
      <c r="AC418" s="1"/>
      <c r="AD418" s="1"/>
      <c r="AE418" s="1"/>
      <c r="AF418" s="1"/>
      <c r="AG418" s="1"/>
    </row>
    <row r="419" spans="1:33" ht="15.75" customHeight="1" x14ac:dyDescent="0.2">
      <c r="A419" s="1"/>
      <c r="B419" s="1"/>
      <c r="C419" s="2"/>
      <c r="D419" s="37"/>
      <c r="E419" s="6"/>
      <c r="F419" s="392"/>
      <c r="G419" s="6"/>
      <c r="H419" s="6"/>
      <c r="I419" s="392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43"/>
      <c r="X419" s="43"/>
      <c r="Y419" s="43"/>
      <c r="Z419" s="454"/>
      <c r="AA419" s="58"/>
      <c r="AB419" s="1"/>
      <c r="AC419" s="1"/>
      <c r="AD419" s="1"/>
      <c r="AE419" s="1"/>
      <c r="AF419" s="1"/>
      <c r="AG419" s="1"/>
    </row>
    <row r="420" spans="1:33" ht="15.75" customHeight="1" x14ac:dyDescent="0.2">
      <c r="A420" s="1"/>
      <c r="B420" s="1"/>
      <c r="C420" s="2"/>
      <c r="D420" s="37"/>
      <c r="E420" s="6"/>
      <c r="F420" s="392"/>
      <c r="G420" s="6"/>
      <c r="H420" s="6"/>
      <c r="I420" s="392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43"/>
      <c r="X420" s="43"/>
      <c r="Y420" s="43"/>
      <c r="Z420" s="454"/>
      <c r="AA420" s="58"/>
      <c r="AB420" s="1"/>
      <c r="AC420" s="1"/>
      <c r="AD420" s="1"/>
      <c r="AE420" s="1"/>
      <c r="AF420" s="1"/>
      <c r="AG420" s="1"/>
    </row>
    <row r="421" spans="1:33" ht="15.75" customHeight="1" x14ac:dyDescent="0.2">
      <c r="A421" s="1"/>
      <c r="B421" s="1"/>
      <c r="C421" s="2"/>
      <c r="D421" s="37"/>
      <c r="E421" s="6"/>
      <c r="F421" s="392"/>
      <c r="G421" s="6"/>
      <c r="H421" s="6"/>
      <c r="I421" s="392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43"/>
      <c r="X421" s="43"/>
      <c r="Y421" s="43"/>
      <c r="Z421" s="454"/>
      <c r="AA421" s="58"/>
      <c r="AB421" s="1"/>
      <c r="AC421" s="1"/>
      <c r="AD421" s="1"/>
      <c r="AE421" s="1"/>
      <c r="AF421" s="1"/>
      <c r="AG421" s="1"/>
    </row>
    <row r="422" spans="1:33" ht="15.75" customHeight="1" x14ac:dyDescent="0.2">
      <c r="A422" s="1"/>
      <c r="B422" s="1"/>
      <c r="C422" s="2"/>
      <c r="D422" s="37"/>
      <c r="E422" s="6"/>
      <c r="F422" s="392"/>
      <c r="G422" s="6"/>
      <c r="H422" s="6"/>
      <c r="I422" s="392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43"/>
      <c r="X422" s="43"/>
      <c r="Y422" s="43"/>
      <c r="Z422" s="454"/>
      <c r="AA422" s="58"/>
      <c r="AB422" s="1"/>
      <c r="AC422" s="1"/>
      <c r="AD422" s="1"/>
      <c r="AE422" s="1"/>
      <c r="AF422" s="1"/>
      <c r="AG422" s="1"/>
    </row>
    <row r="423" spans="1:33" ht="15.75" customHeight="1" x14ac:dyDescent="0.2">
      <c r="A423" s="1"/>
      <c r="B423" s="1"/>
      <c r="C423" s="2"/>
      <c r="D423" s="37"/>
      <c r="E423" s="6"/>
      <c r="F423" s="392"/>
      <c r="G423" s="6"/>
      <c r="H423" s="6"/>
      <c r="I423" s="392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43"/>
      <c r="X423" s="43"/>
      <c r="Y423" s="43"/>
      <c r="Z423" s="454"/>
      <c r="AA423" s="58"/>
      <c r="AB423" s="1"/>
      <c r="AC423" s="1"/>
      <c r="AD423" s="1"/>
      <c r="AE423" s="1"/>
      <c r="AF423" s="1"/>
      <c r="AG423" s="1"/>
    </row>
    <row r="424" spans="1:33" ht="15.75" customHeight="1" x14ac:dyDescent="0.2">
      <c r="A424" s="1"/>
      <c r="B424" s="1"/>
      <c r="C424" s="2"/>
      <c r="D424" s="37"/>
      <c r="E424" s="6"/>
      <c r="F424" s="392"/>
      <c r="G424" s="6"/>
      <c r="H424" s="6"/>
      <c r="I424" s="392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43"/>
      <c r="X424" s="43"/>
      <c r="Y424" s="43"/>
      <c r="Z424" s="454"/>
      <c r="AA424" s="58"/>
      <c r="AB424" s="1"/>
      <c r="AC424" s="1"/>
      <c r="AD424" s="1"/>
      <c r="AE424" s="1"/>
      <c r="AF424" s="1"/>
      <c r="AG424" s="1"/>
    </row>
    <row r="425" spans="1:33" ht="15.75" customHeight="1" x14ac:dyDescent="0.2">
      <c r="A425" s="1"/>
      <c r="B425" s="1"/>
      <c r="C425" s="2"/>
      <c r="D425" s="37"/>
      <c r="E425" s="6"/>
      <c r="F425" s="392"/>
      <c r="G425" s="6"/>
      <c r="H425" s="6"/>
      <c r="I425" s="392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43"/>
      <c r="X425" s="43"/>
      <c r="Y425" s="43"/>
      <c r="Z425" s="454"/>
      <c r="AA425" s="58"/>
      <c r="AB425" s="1"/>
      <c r="AC425" s="1"/>
      <c r="AD425" s="1"/>
      <c r="AE425" s="1"/>
      <c r="AF425" s="1"/>
      <c r="AG425" s="1"/>
    </row>
    <row r="426" spans="1:33" ht="15.75" customHeight="1" x14ac:dyDescent="0.2">
      <c r="A426" s="1"/>
      <c r="B426" s="1"/>
      <c r="C426" s="2"/>
      <c r="D426" s="37"/>
      <c r="E426" s="6"/>
      <c r="F426" s="392"/>
      <c r="G426" s="6"/>
      <c r="H426" s="6"/>
      <c r="I426" s="392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43"/>
      <c r="X426" s="43"/>
      <c r="Y426" s="43"/>
      <c r="Z426" s="454"/>
      <c r="AA426" s="58"/>
      <c r="AB426" s="1"/>
      <c r="AC426" s="1"/>
      <c r="AD426" s="1"/>
      <c r="AE426" s="1"/>
      <c r="AF426" s="1"/>
      <c r="AG426" s="1"/>
    </row>
    <row r="427" spans="1:33" ht="15.75" customHeight="1" x14ac:dyDescent="0.2">
      <c r="A427" s="1"/>
      <c r="B427" s="1"/>
      <c r="C427" s="2"/>
      <c r="D427" s="37"/>
      <c r="E427" s="6"/>
      <c r="F427" s="392"/>
      <c r="G427" s="6"/>
      <c r="H427" s="6"/>
      <c r="I427" s="392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43"/>
      <c r="X427" s="43"/>
      <c r="Y427" s="43"/>
      <c r="Z427" s="454"/>
      <c r="AA427" s="58"/>
      <c r="AB427" s="1"/>
      <c r="AC427" s="1"/>
      <c r="AD427" s="1"/>
      <c r="AE427" s="1"/>
      <c r="AF427" s="1"/>
      <c r="AG427" s="1"/>
    </row>
    <row r="428" spans="1:33" ht="15.75" customHeight="1" x14ac:dyDescent="0.2">
      <c r="A428" s="1"/>
      <c r="B428" s="1"/>
      <c r="C428" s="2"/>
      <c r="D428" s="37"/>
      <c r="E428" s="6"/>
      <c r="F428" s="392"/>
      <c r="G428" s="6"/>
      <c r="H428" s="6"/>
      <c r="I428" s="392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43"/>
      <c r="X428" s="43"/>
      <c r="Y428" s="43"/>
      <c r="Z428" s="454"/>
      <c r="AA428" s="58"/>
      <c r="AB428" s="1"/>
      <c r="AC428" s="1"/>
      <c r="AD428" s="1"/>
      <c r="AE428" s="1"/>
      <c r="AF428" s="1"/>
      <c r="AG428" s="1"/>
    </row>
    <row r="429" spans="1:33" ht="15.75" customHeight="1" x14ac:dyDescent="0.2">
      <c r="A429" s="1"/>
      <c r="B429" s="1"/>
      <c r="C429" s="2"/>
      <c r="D429" s="37"/>
      <c r="E429" s="6"/>
      <c r="F429" s="392"/>
      <c r="G429" s="6"/>
      <c r="H429" s="6"/>
      <c r="I429" s="392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43"/>
      <c r="X429" s="43"/>
      <c r="Y429" s="43"/>
      <c r="Z429" s="454"/>
      <c r="AA429" s="58"/>
      <c r="AB429" s="1"/>
      <c r="AC429" s="1"/>
      <c r="AD429" s="1"/>
      <c r="AE429" s="1"/>
      <c r="AF429" s="1"/>
      <c r="AG429" s="1"/>
    </row>
    <row r="430" spans="1:33" ht="15.75" customHeight="1" x14ac:dyDescent="0.2">
      <c r="A430" s="1"/>
      <c r="B430" s="1"/>
      <c r="C430" s="2"/>
      <c r="D430" s="37"/>
      <c r="E430" s="6"/>
      <c r="F430" s="392"/>
      <c r="G430" s="6"/>
      <c r="H430" s="6"/>
      <c r="I430" s="392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43"/>
      <c r="X430" s="43"/>
      <c r="Y430" s="43"/>
      <c r="Z430" s="454"/>
      <c r="AA430" s="58"/>
      <c r="AB430" s="1"/>
      <c r="AC430" s="1"/>
      <c r="AD430" s="1"/>
      <c r="AE430" s="1"/>
      <c r="AF430" s="1"/>
      <c r="AG430" s="1"/>
    </row>
    <row r="431" spans="1:33" ht="15.75" customHeight="1" x14ac:dyDescent="0.2">
      <c r="A431" s="1"/>
      <c r="B431" s="1"/>
      <c r="C431" s="2"/>
      <c r="D431" s="37"/>
      <c r="E431" s="6"/>
      <c r="F431" s="392"/>
      <c r="G431" s="6"/>
      <c r="H431" s="6"/>
      <c r="I431" s="392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43"/>
      <c r="X431" s="43"/>
      <c r="Y431" s="43"/>
      <c r="Z431" s="454"/>
      <c r="AA431" s="58"/>
      <c r="AB431" s="1"/>
      <c r="AC431" s="1"/>
      <c r="AD431" s="1"/>
      <c r="AE431" s="1"/>
      <c r="AF431" s="1"/>
      <c r="AG431" s="1"/>
    </row>
    <row r="432" spans="1:33" ht="15.75" customHeight="1" x14ac:dyDescent="0.2">
      <c r="A432" s="1"/>
      <c r="B432" s="1"/>
      <c r="C432" s="2"/>
      <c r="D432" s="37"/>
      <c r="E432" s="6"/>
      <c r="F432" s="392"/>
      <c r="G432" s="6"/>
      <c r="H432" s="6"/>
      <c r="I432" s="392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43"/>
      <c r="X432" s="43"/>
      <c r="Y432" s="43"/>
      <c r="Z432" s="454"/>
      <c r="AA432" s="58"/>
      <c r="AB432" s="1"/>
      <c r="AC432" s="1"/>
      <c r="AD432" s="1"/>
      <c r="AE432" s="1"/>
      <c r="AF432" s="1"/>
      <c r="AG432" s="1"/>
    </row>
    <row r="433" spans="1:33" ht="15.75" customHeight="1" x14ac:dyDescent="0.2">
      <c r="A433" s="1"/>
      <c r="B433" s="1"/>
      <c r="C433" s="2"/>
      <c r="D433" s="37"/>
      <c r="E433" s="6"/>
      <c r="F433" s="392"/>
      <c r="G433" s="6"/>
      <c r="H433" s="6"/>
      <c r="I433" s="392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43"/>
      <c r="X433" s="43"/>
      <c r="Y433" s="43"/>
      <c r="Z433" s="454"/>
      <c r="AA433" s="58"/>
      <c r="AB433" s="1"/>
      <c r="AC433" s="1"/>
      <c r="AD433" s="1"/>
      <c r="AE433" s="1"/>
      <c r="AF433" s="1"/>
      <c r="AG433" s="1"/>
    </row>
    <row r="434" spans="1:33" ht="15.75" customHeight="1" x14ac:dyDescent="0.2">
      <c r="A434" s="1"/>
      <c r="B434" s="1"/>
      <c r="C434" s="2"/>
      <c r="D434" s="37"/>
      <c r="E434" s="6"/>
      <c r="F434" s="392"/>
      <c r="G434" s="6"/>
      <c r="H434" s="6"/>
      <c r="I434" s="392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43"/>
      <c r="X434" s="43"/>
      <c r="Y434" s="43"/>
      <c r="Z434" s="454"/>
      <c r="AA434" s="58"/>
      <c r="AB434" s="1"/>
      <c r="AC434" s="1"/>
      <c r="AD434" s="1"/>
      <c r="AE434" s="1"/>
      <c r="AF434" s="1"/>
      <c r="AG434" s="1"/>
    </row>
    <row r="435" spans="1:33" ht="15.75" customHeight="1" x14ac:dyDescent="0.2">
      <c r="A435" s="1"/>
      <c r="B435" s="1"/>
      <c r="C435" s="2"/>
      <c r="D435" s="37"/>
      <c r="E435" s="6"/>
      <c r="F435" s="392"/>
      <c r="G435" s="6"/>
      <c r="H435" s="6"/>
      <c r="I435" s="392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43"/>
      <c r="X435" s="43"/>
      <c r="Y435" s="43"/>
      <c r="Z435" s="454"/>
      <c r="AA435" s="58"/>
      <c r="AB435" s="1"/>
      <c r="AC435" s="1"/>
      <c r="AD435" s="1"/>
      <c r="AE435" s="1"/>
      <c r="AF435" s="1"/>
      <c r="AG435" s="1"/>
    </row>
    <row r="436" spans="1:33" ht="15.75" customHeight="1" x14ac:dyDescent="0.2">
      <c r="A436" s="1"/>
      <c r="B436" s="1"/>
      <c r="C436" s="2"/>
      <c r="D436" s="37"/>
      <c r="E436" s="6"/>
      <c r="F436" s="392"/>
      <c r="G436" s="6"/>
      <c r="H436" s="6"/>
      <c r="I436" s="392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43"/>
      <c r="X436" s="43"/>
      <c r="Y436" s="43"/>
      <c r="Z436" s="454"/>
      <c r="AA436" s="58"/>
      <c r="AB436" s="1"/>
      <c r="AC436" s="1"/>
      <c r="AD436" s="1"/>
      <c r="AE436" s="1"/>
      <c r="AF436" s="1"/>
      <c r="AG436" s="1"/>
    </row>
    <row r="437" spans="1:33" ht="15.75" customHeight="1" x14ac:dyDescent="0.2">
      <c r="A437" s="1"/>
      <c r="B437" s="1"/>
      <c r="C437" s="2"/>
      <c r="D437" s="37"/>
      <c r="E437" s="6"/>
      <c r="F437" s="392"/>
      <c r="G437" s="6"/>
      <c r="H437" s="6"/>
      <c r="I437" s="392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43"/>
      <c r="X437" s="43"/>
      <c r="Y437" s="43"/>
      <c r="Z437" s="454"/>
      <c r="AA437" s="58"/>
      <c r="AB437" s="1"/>
      <c r="AC437" s="1"/>
      <c r="AD437" s="1"/>
      <c r="AE437" s="1"/>
      <c r="AF437" s="1"/>
      <c r="AG437" s="1"/>
    </row>
    <row r="438" spans="1:33" ht="15.75" customHeight="1" x14ac:dyDescent="0.2">
      <c r="A438" s="1"/>
      <c r="B438" s="1"/>
      <c r="C438" s="2"/>
      <c r="D438" s="37"/>
      <c r="E438" s="6"/>
      <c r="F438" s="392"/>
      <c r="G438" s="6"/>
      <c r="H438" s="6"/>
      <c r="I438" s="392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43"/>
      <c r="X438" s="43"/>
      <c r="Y438" s="43"/>
      <c r="Z438" s="454"/>
      <c r="AA438" s="58"/>
      <c r="AB438" s="1"/>
      <c r="AC438" s="1"/>
      <c r="AD438" s="1"/>
      <c r="AE438" s="1"/>
      <c r="AF438" s="1"/>
      <c r="AG438" s="1"/>
    </row>
    <row r="439" spans="1:33" ht="15.75" customHeight="1" x14ac:dyDescent="0.2">
      <c r="A439" s="1"/>
      <c r="B439" s="1"/>
      <c r="C439" s="2"/>
      <c r="D439" s="37"/>
      <c r="E439" s="6"/>
      <c r="F439" s="392"/>
      <c r="G439" s="6"/>
      <c r="H439" s="6"/>
      <c r="I439" s="392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43"/>
      <c r="X439" s="43"/>
      <c r="Y439" s="43"/>
      <c r="Z439" s="454"/>
      <c r="AA439" s="58"/>
      <c r="AB439" s="1"/>
      <c r="AC439" s="1"/>
      <c r="AD439" s="1"/>
      <c r="AE439" s="1"/>
      <c r="AF439" s="1"/>
      <c r="AG439" s="1"/>
    </row>
    <row r="440" spans="1:33" ht="15.75" customHeight="1" x14ac:dyDescent="0.2">
      <c r="A440" s="1"/>
      <c r="B440" s="1"/>
      <c r="C440" s="2"/>
      <c r="D440" s="37"/>
      <c r="E440" s="6"/>
      <c r="F440" s="392"/>
      <c r="G440" s="6"/>
      <c r="H440" s="6"/>
      <c r="I440" s="392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43"/>
      <c r="X440" s="43"/>
      <c r="Y440" s="43"/>
      <c r="Z440" s="454"/>
      <c r="AA440" s="58"/>
      <c r="AB440" s="1"/>
      <c r="AC440" s="1"/>
      <c r="AD440" s="1"/>
      <c r="AE440" s="1"/>
      <c r="AF440" s="1"/>
      <c r="AG440" s="1"/>
    </row>
    <row r="441" spans="1:33" ht="15.75" customHeight="1" x14ac:dyDescent="0.2">
      <c r="A441" s="1"/>
      <c r="B441" s="1"/>
      <c r="C441" s="2"/>
      <c r="D441" s="37"/>
      <c r="E441" s="6"/>
      <c r="F441" s="392"/>
      <c r="G441" s="6"/>
      <c r="H441" s="6"/>
      <c r="I441" s="392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43"/>
      <c r="X441" s="43"/>
      <c r="Y441" s="43"/>
      <c r="Z441" s="454"/>
      <c r="AA441" s="58"/>
      <c r="AB441" s="1"/>
      <c r="AC441" s="1"/>
      <c r="AD441" s="1"/>
      <c r="AE441" s="1"/>
      <c r="AF441" s="1"/>
      <c r="AG441" s="1"/>
    </row>
    <row r="442" spans="1:33" ht="15.75" customHeight="1" x14ac:dyDescent="0.2">
      <c r="A442" s="1"/>
      <c r="B442" s="1"/>
      <c r="C442" s="2"/>
      <c r="D442" s="37"/>
      <c r="E442" s="6"/>
      <c r="F442" s="392"/>
      <c r="G442" s="6"/>
      <c r="H442" s="6"/>
      <c r="I442" s="392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43"/>
      <c r="X442" s="43"/>
      <c r="Y442" s="43"/>
      <c r="Z442" s="454"/>
      <c r="AA442" s="58"/>
      <c r="AB442" s="1"/>
      <c r="AC442" s="1"/>
      <c r="AD442" s="1"/>
      <c r="AE442" s="1"/>
      <c r="AF442" s="1"/>
      <c r="AG442" s="1"/>
    </row>
    <row r="443" spans="1:33" ht="15.75" customHeight="1" x14ac:dyDescent="0.2">
      <c r="A443" s="1"/>
      <c r="B443" s="1"/>
      <c r="C443" s="2"/>
      <c r="D443" s="37"/>
      <c r="E443" s="6"/>
      <c r="F443" s="392"/>
      <c r="G443" s="6"/>
      <c r="H443" s="6"/>
      <c r="I443" s="392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43"/>
      <c r="X443" s="43"/>
      <c r="Y443" s="43"/>
      <c r="Z443" s="454"/>
      <c r="AA443" s="58"/>
      <c r="AB443" s="1"/>
      <c r="AC443" s="1"/>
      <c r="AD443" s="1"/>
      <c r="AE443" s="1"/>
      <c r="AF443" s="1"/>
      <c r="AG443" s="1"/>
    </row>
    <row r="444" spans="1:33" ht="15.75" customHeight="1" x14ac:dyDescent="0.2">
      <c r="A444" s="1"/>
      <c r="B444" s="1"/>
      <c r="C444" s="2"/>
      <c r="D444" s="37"/>
      <c r="E444" s="6"/>
      <c r="F444" s="392"/>
      <c r="G444" s="6"/>
      <c r="H444" s="6"/>
      <c r="I444" s="392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43"/>
      <c r="X444" s="43"/>
      <c r="Y444" s="43"/>
      <c r="Z444" s="454"/>
      <c r="AA444" s="58"/>
      <c r="AB444" s="1"/>
      <c r="AC444" s="1"/>
      <c r="AD444" s="1"/>
      <c r="AE444" s="1"/>
      <c r="AF444" s="1"/>
      <c r="AG444" s="1"/>
    </row>
    <row r="445" spans="1:33" ht="15.75" customHeight="1" x14ac:dyDescent="0.2">
      <c r="A445" s="1"/>
      <c r="B445" s="1"/>
      <c r="C445" s="2"/>
      <c r="D445" s="37"/>
      <c r="E445" s="6"/>
      <c r="F445" s="392"/>
      <c r="G445" s="6"/>
      <c r="H445" s="6"/>
      <c r="I445" s="392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43"/>
      <c r="X445" s="43"/>
      <c r="Y445" s="43"/>
      <c r="Z445" s="454"/>
      <c r="AA445" s="58"/>
      <c r="AB445" s="1"/>
      <c r="AC445" s="1"/>
      <c r="AD445" s="1"/>
      <c r="AE445" s="1"/>
      <c r="AF445" s="1"/>
      <c r="AG445" s="1"/>
    </row>
    <row r="446" spans="1:33" ht="15.75" customHeight="1" x14ac:dyDescent="0.2">
      <c r="A446" s="1"/>
      <c r="B446" s="1"/>
      <c r="C446" s="2"/>
      <c r="D446" s="37"/>
      <c r="E446" s="6"/>
      <c r="F446" s="392"/>
      <c r="G446" s="6"/>
      <c r="H446" s="6"/>
      <c r="I446" s="392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43"/>
      <c r="X446" s="43"/>
      <c r="Y446" s="43"/>
      <c r="Z446" s="454"/>
      <c r="AA446" s="58"/>
      <c r="AB446" s="1"/>
      <c r="AC446" s="1"/>
      <c r="AD446" s="1"/>
      <c r="AE446" s="1"/>
      <c r="AF446" s="1"/>
      <c r="AG446" s="1"/>
    </row>
    <row r="447" spans="1:33" ht="15.75" customHeight="1" x14ac:dyDescent="0.2">
      <c r="A447" s="1"/>
      <c r="B447" s="1"/>
      <c r="C447" s="2"/>
      <c r="D447" s="37"/>
      <c r="E447" s="6"/>
      <c r="F447" s="392"/>
      <c r="G447" s="6"/>
      <c r="H447" s="6"/>
      <c r="I447" s="392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43"/>
      <c r="X447" s="43"/>
      <c r="Y447" s="43"/>
      <c r="Z447" s="454"/>
      <c r="AA447" s="58"/>
      <c r="AB447" s="1"/>
      <c r="AC447" s="1"/>
      <c r="AD447" s="1"/>
      <c r="AE447" s="1"/>
      <c r="AF447" s="1"/>
      <c r="AG447" s="1"/>
    </row>
    <row r="448" spans="1:33" ht="15.75" customHeight="1" x14ac:dyDescent="0.2">
      <c r="A448" s="1"/>
      <c r="B448" s="1"/>
      <c r="C448" s="2"/>
      <c r="D448" s="37"/>
      <c r="E448" s="6"/>
      <c r="F448" s="392"/>
      <c r="G448" s="6"/>
      <c r="H448" s="6"/>
      <c r="I448" s="392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43"/>
      <c r="X448" s="43"/>
      <c r="Y448" s="43"/>
      <c r="Z448" s="454"/>
      <c r="AA448" s="58"/>
      <c r="AB448" s="1"/>
      <c r="AC448" s="1"/>
      <c r="AD448" s="1"/>
      <c r="AE448" s="1"/>
      <c r="AF448" s="1"/>
      <c r="AG448" s="1"/>
    </row>
    <row r="449" spans="1:33" ht="15.75" customHeight="1" x14ac:dyDescent="0.2">
      <c r="A449" s="1"/>
      <c r="B449" s="1"/>
      <c r="C449" s="2"/>
      <c r="D449" s="37"/>
      <c r="E449" s="6"/>
      <c r="F449" s="392"/>
      <c r="G449" s="6"/>
      <c r="H449" s="6"/>
      <c r="I449" s="392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43"/>
      <c r="X449" s="43"/>
      <c r="Y449" s="43"/>
      <c r="Z449" s="454"/>
      <c r="AA449" s="58"/>
      <c r="AB449" s="1"/>
      <c r="AC449" s="1"/>
      <c r="AD449" s="1"/>
      <c r="AE449" s="1"/>
      <c r="AF449" s="1"/>
      <c r="AG449" s="1"/>
    </row>
    <row r="450" spans="1:33" ht="15.75" customHeight="1" x14ac:dyDescent="0.2">
      <c r="A450" s="1"/>
      <c r="B450" s="1"/>
      <c r="C450" s="2"/>
      <c r="D450" s="37"/>
      <c r="E450" s="6"/>
      <c r="F450" s="392"/>
      <c r="G450" s="6"/>
      <c r="H450" s="6"/>
      <c r="I450" s="392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43"/>
      <c r="X450" s="43"/>
      <c r="Y450" s="43"/>
      <c r="Z450" s="454"/>
      <c r="AA450" s="58"/>
      <c r="AB450" s="1"/>
      <c r="AC450" s="1"/>
      <c r="AD450" s="1"/>
      <c r="AE450" s="1"/>
      <c r="AF450" s="1"/>
      <c r="AG450" s="1"/>
    </row>
    <row r="451" spans="1:33" ht="15.75" customHeight="1" x14ac:dyDescent="0.2">
      <c r="A451" s="1"/>
      <c r="B451" s="1"/>
      <c r="C451" s="2"/>
      <c r="D451" s="37"/>
      <c r="E451" s="6"/>
      <c r="F451" s="392"/>
      <c r="G451" s="6"/>
      <c r="H451" s="6"/>
      <c r="I451" s="392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43"/>
      <c r="X451" s="43"/>
      <c r="Y451" s="43"/>
      <c r="Z451" s="454"/>
      <c r="AA451" s="58"/>
      <c r="AB451" s="1"/>
      <c r="AC451" s="1"/>
      <c r="AD451" s="1"/>
      <c r="AE451" s="1"/>
      <c r="AF451" s="1"/>
      <c r="AG451" s="1"/>
    </row>
    <row r="452" spans="1:33" ht="15.75" customHeight="1" x14ac:dyDescent="0.2">
      <c r="A452" s="1"/>
      <c r="B452" s="1"/>
      <c r="C452" s="2"/>
      <c r="D452" s="37"/>
      <c r="E452" s="6"/>
      <c r="F452" s="392"/>
      <c r="G452" s="6"/>
      <c r="H452" s="6"/>
      <c r="I452" s="392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43"/>
      <c r="X452" s="43"/>
      <c r="Y452" s="43"/>
      <c r="Z452" s="454"/>
      <c r="AA452" s="58"/>
      <c r="AB452" s="1"/>
      <c r="AC452" s="1"/>
      <c r="AD452" s="1"/>
      <c r="AE452" s="1"/>
      <c r="AF452" s="1"/>
      <c r="AG452" s="1"/>
    </row>
    <row r="453" spans="1:33" ht="15.75" customHeight="1" x14ac:dyDescent="0.2">
      <c r="A453" s="1"/>
      <c r="B453" s="1"/>
      <c r="C453" s="2"/>
      <c r="D453" s="37"/>
      <c r="E453" s="6"/>
      <c r="F453" s="392"/>
      <c r="G453" s="6"/>
      <c r="H453" s="6"/>
      <c r="I453" s="392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43"/>
      <c r="X453" s="43"/>
      <c r="Y453" s="43"/>
      <c r="Z453" s="454"/>
      <c r="AA453" s="58"/>
      <c r="AB453" s="1"/>
      <c r="AC453" s="1"/>
      <c r="AD453" s="1"/>
      <c r="AE453" s="1"/>
      <c r="AF453" s="1"/>
      <c r="AG453" s="1"/>
    </row>
    <row r="454" spans="1:33" ht="15.75" customHeight="1" x14ac:dyDescent="0.2">
      <c r="A454" s="1"/>
      <c r="B454" s="1"/>
      <c r="C454" s="2"/>
      <c r="D454" s="37"/>
      <c r="E454" s="6"/>
      <c r="F454" s="392"/>
      <c r="G454" s="6"/>
      <c r="H454" s="6"/>
      <c r="I454" s="392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43"/>
      <c r="X454" s="43"/>
      <c r="Y454" s="43"/>
      <c r="Z454" s="454"/>
      <c r="AA454" s="58"/>
      <c r="AB454" s="1"/>
      <c r="AC454" s="1"/>
      <c r="AD454" s="1"/>
      <c r="AE454" s="1"/>
      <c r="AF454" s="1"/>
      <c r="AG454" s="1"/>
    </row>
    <row r="455" spans="1:33" ht="15.75" customHeight="1" x14ac:dyDescent="0.2">
      <c r="A455" s="1"/>
      <c r="B455" s="1"/>
      <c r="C455" s="2"/>
      <c r="D455" s="37"/>
      <c r="E455" s="6"/>
      <c r="F455" s="392"/>
      <c r="G455" s="6"/>
      <c r="H455" s="6"/>
      <c r="I455" s="392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43"/>
      <c r="X455" s="43"/>
      <c r="Y455" s="43"/>
      <c r="Z455" s="454"/>
      <c r="AA455" s="58"/>
      <c r="AB455" s="1"/>
      <c r="AC455" s="1"/>
      <c r="AD455" s="1"/>
      <c r="AE455" s="1"/>
      <c r="AF455" s="1"/>
      <c r="AG455" s="1"/>
    </row>
    <row r="456" spans="1:33" ht="15.75" customHeight="1" x14ac:dyDescent="0.2">
      <c r="A456" s="1"/>
      <c r="B456" s="1"/>
      <c r="C456" s="2"/>
      <c r="D456" s="37"/>
      <c r="E456" s="6"/>
      <c r="F456" s="392"/>
      <c r="G456" s="6"/>
      <c r="H456" s="6"/>
      <c r="I456" s="392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43"/>
      <c r="X456" s="43"/>
      <c r="Y456" s="43"/>
      <c r="Z456" s="454"/>
      <c r="AA456" s="58"/>
      <c r="AB456" s="1"/>
      <c r="AC456" s="1"/>
      <c r="AD456" s="1"/>
      <c r="AE456" s="1"/>
      <c r="AF456" s="1"/>
      <c r="AG456" s="1"/>
    </row>
    <row r="457" spans="1:33" ht="15.75" customHeight="1" x14ac:dyDescent="0.2">
      <c r="A457" s="1"/>
      <c r="B457" s="1"/>
      <c r="C457" s="2"/>
      <c r="D457" s="37"/>
      <c r="E457" s="6"/>
      <c r="F457" s="392"/>
      <c r="G457" s="6"/>
      <c r="H457" s="6"/>
      <c r="I457" s="392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43"/>
      <c r="X457" s="43"/>
      <c r="Y457" s="43"/>
      <c r="Z457" s="454"/>
      <c r="AA457" s="58"/>
      <c r="AB457" s="1"/>
      <c r="AC457" s="1"/>
      <c r="AD457" s="1"/>
      <c r="AE457" s="1"/>
      <c r="AF457" s="1"/>
      <c r="AG457" s="1"/>
    </row>
    <row r="458" spans="1:33" ht="15.75" customHeight="1" x14ac:dyDescent="0.2">
      <c r="A458" s="1"/>
      <c r="B458" s="1"/>
      <c r="C458" s="2"/>
      <c r="D458" s="37"/>
      <c r="E458" s="6"/>
      <c r="F458" s="392"/>
      <c r="G458" s="6"/>
      <c r="H458" s="6"/>
      <c r="I458" s="392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43"/>
      <c r="X458" s="43"/>
      <c r="Y458" s="43"/>
      <c r="Z458" s="454"/>
      <c r="AA458" s="58"/>
      <c r="AB458" s="1"/>
      <c r="AC458" s="1"/>
      <c r="AD458" s="1"/>
      <c r="AE458" s="1"/>
      <c r="AF458" s="1"/>
      <c r="AG458" s="1"/>
    </row>
    <row r="459" spans="1:33" ht="15.75" customHeight="1" x14ac:dyDescent="0.2">
      <c r="A459" s="1"/>
      <c r="B459" s="1"/>
      <c r="C459" s="2"/>
      <c r="D459" s="37"/>
      <c r="E459" s="6"/>
      <c r="F459" s="392"/>
      <c r="G459" s="6"/>
      <c r="H459" s="6"/>
      <c r="I459" s="392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43"/>
      <c r="X459" s="43"/>
      <c r="Y459" s="43"/>
      <c r="Z459" s="454"/>
      <c r="AA459" s="58"/>
      <c r="AB459" s="1"/>
      <c r="AC459" s="1"/>
      <c r="AD459" s="1"/>
      <c r="AE459" s="1"/>
      <c r="AF459" s="1"/>
      <c r="AG459" s="1"/>
    </row>
    <row r="460" spans="1:33" ht="15.75" customHeight="1" x14ac:dyDescent="0.2">
      <c r="A460" s="1"/>
      <c r="B460" s="1"/>
      <c r="C460" s="2"/>
      <c r="D460" s="37"/>
      <c r="E460" s="6"/>
      <c r="F460" s="392"/>
      <c r="G460" s="6"/>
      <c r="H460" s="6"/>
      <c r="I460" s="392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43"/>
      <c r="X460" s="43"/>
      <c r="Y460" s="43"/>
      <c r="Z460" s="454"/>
      <c r="AA460" s="58"/>
      <c r="AB460" s="1"/>
      <c r="AC460" s="1"/>
      <c r="AD460" s="1"/>
      <c r="AE460" s="1"/>
      <c r="AF460" s="1"/>
      <c r="AG460" s="1"/>
    </row>
    <row r="461" spans="1:33" ht="15.75" customHeight="1" x14ac:dyDescent="0.2">
      <c r="A461" s="1"/>
      <c r="B461" s="1"/>
      <c r="C461" s="2"/>
      <c r="D461" s="37"/>
      <c r="E461" s="6"/>
      <c r="F461" s="392"/>
      <c r="G461" s="6"/>
      <c r="H461" s="6"/>
      <c r="I461" s="392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43"/>
      <c r="X461" s="43"/>
      <c r="Y461" s="43"/>
      <c r="Z461" s="454"/>
      <c r="AA461" s="58"/>
      <c r="AB461" s="1"/>
      <c r="AC461" s="1"/>
      <c r="AD461" s="1"/>
      <c r="AE461" s="1"/>
      <c r="AF461" s="1"/>
      <c r="AG461" s="1"/>
    </row>
    <row r="462" spans="1:33" ht="15.75" customHeight="1" x14ac:dyDescent="0.2">
      <c r="A462" s="1"/>
      <c r="B462" s="1"/>
      <c r="C462" s="2"/>
      <c r="D462" s="37"/>
      <c r="E462" s="6"/>
      <c r="F462" s="392"/>
      <c r="G462" s="6"/>
      <c r="H462" s="6"/>
      <c r="I462" s="392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43"/>
      <c r="X462" s="43"/>
      <c r="Y462" s="43"/>
      <c r="Z462" s="454"/>
      <c r="AA462" s="58"/>
      <c r="AB462" s="1"/>
      <c r="AC462" s="1"/>
      <c r="AD462" s="1"/>
      <c r="AE462" s="1"/>
      <c r="AF462" s="1"/>
      <c r="AG462" s="1"/>
    </row>
    <row r="463" spans="1:33" ht="15.75" customHeight="1" x14ac:dyDescent="0.2">
      <c r="A463" s="1"/>
      <c r="B463" s="1"/>
      <c r="C463" s="2"/>
      <c r="D463" s="37"/>
      <c r="E463" s="6"/>
      <c r="F463" s="392"/>
      <c r="G463" s="6"/>
      <c r="H463" s="6"/>
      <c r="I463" s="392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43"/>
      <c r="X463" s="43"/>
      <c r="Y463" s="43"/>
      <c r="Z463" s="454"/>
      <c r="AA463" s="58"/>
      <c r="AB463" s="1"/>
      <c r="AC463" s="1"/>
      <c r="AD463" s="1"/>
      <c r="AE463" s="1"/>
      <c r="AF463" s="1"/>
      <c r="AG463" s="1"/>
    </row>
    <row r="464" spans="1:33" ht="15.75" customHeight="1" x14ac:dyDescent="0.2">
      <c r="A464" s="1"/>
      <c r="B464" s="1"/>
      <c r="C464" s="2"/>
      <c r="D464" s="37"/>
      <c r="E464" s="6"/>
      <c r="F464" s="392"/>
      <c r="G464" s="6"/>
      <c r="H464" s="6"/>
      <c r="I464" s="392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43"/>
      <c r="X464" s="43"/>
      <c r="Y464" s="43"/>
      <c r="Z464" s="454"/>
      <c r="AA464" s="58"/>
      <c r="AB464" s="1"/>
      <c r="AC464" s="1"/>
      <c r="AD464" s="1"/>
      <c r="AE464" s="1"/>
      <c r="AF464" s="1"/>
      <c r="AG464" s="1"/>
    </row>
    <row r="465" spans="1:33" ht="15.75" customHeight="1" x14ac:dyDescent="0.2">
      <c r="A465" s="1"/>
      <c r="B465" s="1"/>
      <c r="C465" s="2"/>
      <c r="D465" s="37"/>
      <c r="E465" s="6"/>
      <c r="F465" s="392"/>
      <c r="G465" s="6"/>
      <c r="H465" s="6"/>
      <c r="I465" s="392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43"/>
      <c r="X465" s="43"/>
      <c r="Y465" s="43"/>
      <c r="Z465" s="454"/>
      <c r="AA465" s="58"/>
      <c r="AB465" s="1"/>
      <c r="AC465" s="1"/>
      <c r="AD465" s="1"/>
      <c r="AE465" s="1"/>
      <c r="AF465" s="1"/>
      <c r="AG465" s="1"/>
    </row>
    <row r="466" spans="1:33" ht="15.75" customHeight="1" x14ac:dyDescent="0.2">
      <c r="A466" s="1"/>
      <c r="B466" s="1"/>
      <c r="C466" s="2"/>
      <c r="D466" s="37"/>
      <c r="E466" s="6"/>
      <c r="F466" s="392"/>
      <c r="G466" s="6"/>
      <c r="H466" s="6"/>
      <c r="I466" s="392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43"/>
      <c r="X466" s="43"/>
      <c r="Y466" s="43"/>
      <c r="Z466" s="454"/>
      <c r="AA466" s="58"/>
      <c r="AB466" s="1"/>
      <c r="AC466" s="1"/>
      <c r="AD466" s="1"/>
      <c r="AE466" s="1"/>
      <c r="AF466" s="1"/>
      <c r="AG466" s="1"/>
    </row>
    <row r="467" spans="1:33" ht="15.75" customHeight="1" x14ac:dyDescent="0.2">
      <c r="A467" s="1"/>
      <c r="B467" s="1"/>
      <c r="C467" s="2"/>
      <c r="D467" s="37"/>
      <c r="E467" s="6"/>
      <c r="F467" s="392"/>
      <c r="G467" s="6"/>
      <c r="H467" s="6"/>
      <c r="I467" s="392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43"/>
      <c r="X467" s="43"/>
      <c r="Y467" s="43"/>
      <c r="Z467" s="454"/>
      <c r="AA467" s="58"/>
      <c r="AB467" s="1"/>
      <c r="AC467" s="1"/>
      <c r="AD467" s="1"/>
      <c r="AE467" s="1"/>
      <c r="AF467" s="1"/>
      <c r="AG467" s="1"/>
    </row>
    <row r="468" spans="1:33" ht="15.75" customHeight="1" x14ac:dyDescent="0.2">
      <c r="A468" s="1"/>
      <c r="B468" s="1"/>
      <c r="C468" s="2"/>
      <c r="D468" s="37"/>
      <c r="E468" s="6"/>
      <c r="F468" s="392"/>
      <c r="G468" s="6"/>
      <c r="H468" s="6"/>
      <c r="I468" s="392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43"/>
      <c r="X468" s="43"/>
      <c r="Y468" s="43"/>
      <c r="Z468" s="454"/>
      <c r="AA468" s="58"/>
      <c r="AB468" s="1"/>
      <c r="AC468" s="1"/>
      <c r="AD468" s="1"/>
      <c r="AE468" s="1"/>
      <c r="AF468" s="1"/>
      <c r="AG468" s="1"/>
    </row>
    <row r="469" spans="1:33" ht="15.75" customHeight="1" x14ac:dyDescent="0.2">
      <c r="A469" s="1"/>
      <c r="B469" s="1"/>
      <c r="C469" s="2"/>
      <c r="D469" s="37"/>
      <c r="E469" s="6"/>
      <c r="F469" s="392"/>
      <c r="G469" s="6"/>
      <c r="H469" s="6"/>
      <c r="I469" s="392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43"/>
      <c r="X469" s="43"/>
      <c r="Y469" s="43"/>
      <c r="Z469" s="454"/>
      <c r="AA469" s="58"/>
      <c r="AB469" s="1"/>
      <c r="AC469" s="1"/>
      <c r="AD469" s="1"/>
      <c r="AE469" s="1"/>
      <c r="AF469" s="1"/>
      <c r="AG469" s="1"/>
    </row>
    <row r="470" spans="1:33" ht="15.75" customHeight="1" x14ac:dyDescent="0.2">
      <c r="A470" s="1"/>
      <c r="B470" s="1"/>
      <c r="C470" s="2"/>
      <c r="D470" s="37"/>
      <c r="E470" s="6"/>
      <c r="F470" s="392"/>
      <c r="G470" s="6"/>
      <c r="H470" s="6"/>
      <c r="I470" s="392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43"/>
      <c r="X470" s="43"/>
      <c r="Y470" s="43"/>
      <c r="Z470" s="454"/>
      <c r="AA470" s="58"/>
      <c r="AB470" s="1"/>
      <c r="AC470" s="1"/>
      <c r="AD470" s="1"/>
      <c r="AE470" s="1"/>
      <c r="AF470" s="1"/>
      <c r="AG470" s="1"/>
    </row>
    <row r="471" spans="1:33" ht="15.75" customHeight="1" x14ac:dyDescent="0.2">
      <c r="A471" s="1"/>
      <c r="B471" s="1"/>
      <c r="C471" s="2"/>
      <c r="D471" s="37"/>
      <c r="E471" s="6"/>
      <c r="F471" s="392"/>
      <c r="G471" s="6"/>
      <c r="H471" s="6"/>
      <c r="I471" s="392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43"/>
      <c r="X471" s="43"/>
      <c r="Y471" s="43"/>
      <c r="Z471" s="454"/>
      <c r="AA471" s="58"/>
      <c r="AB471" s="1"/>
      <c r="AC471" s="1"/>
      <c r="AD471" s="1"/>
      <c r="AE471" s="1"/>
      <c r="AF471" s="1"/>
      <c r="AG471" s="1"/>
    </row>
    <row r="472" spans="1:33" ht="15.75" customHeight="1" x14ac:dyDescent="0.2">
      <c r="A472" s="1"/>
      <c r="B472" s="1"/>
      <c r="C472" s="2"/>
      <c r="D472" s="37"/>
      <c r="E472" s="6"/>
      <c r="F472" s="392"/>
      <c r="G472" s="6"/>
      <c r="H472" s="6"/>
      <c r="I472" s="392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43"/>
      <c r="X472" s="43"/>
      <c r="Y472" s="43"/>
      <c r="Z472" s="454"/>
      <c r="AA472" s="58"/>
      <c r="AB472" s="1"/>
      <c r="AC472" s="1"/>
      <c r="AD472" s="1"/>
      <c r="AE472" s="1"/>
      <c r="AF472" s="1"/>
      <c r="AG472" s="1"/>
    </row>
    <row r="473" spans="1:33" ht="15.75" customHeight="1" x14ac:dyDescent="0.2">
      <c r="A473" s="1"/>
      <c r="B473" s="1"/>
      <c r="C473" s="2"/>
      <c r="D473" s="37"/>
      <c r="E473" s="6"/>
      <c r="F473" s="392"/>
      <c r="G473" s="6"/>
      <c r="H473" s="6"/>
      <c r="I473" s="392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43"/>
      <c r="X473" s="43"/>
      <c r="Y473" s="43"/>
      <c r="Z473" s="454"/>
      <c r="AA473" s="58"/>
      <c r="AB473" s="1"/>
      <c r="AC473" s="1"/>
      <c r="AD473" s="1"/>
      <c r="AE473" s="1"/>
      <c r="AF473" s="1"/>
      <c r="AG473" s="1"/>
    </row>
    <row r="474" spans="1:33" ht="15.75" customHeight="1" x14ac:dyDescent="0.2">
      <c r="A474" s="1"/>
      <c r="B474" s="1"/>
      <c r="C474" s="2"/>
      <c r="D474" s="37"/>
      <c r="E474" s="6"/>
      <c r="F474" s="392"/>
      <c r="G474" s="6"/>
      <c r="H474" s="6"/>
      <c r="I474" s="392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43"/>
      <c r="X474" s="43"/>
      <c r="Y474" s="43"/>
      <c r="Z474" s="454"/>
      <c r="AA474" s="58"/>
      <c r="AB474" s="1"/>
      <c r="AC474" s="1"/>
      <c r="AD474" s="1"/>
      <c r="AE474" s="1"/>
      <c r="AF474" s="1"/>
      <c r="AG474" s="1"/>
    </row>
    <row r="475" spans="1:33" ht="15.75" customHeight="1" x14ac:dyDescent="0.2">
      <c r="A475" s="1"/>
      <c r="B475" s="1"/>
      <c r="C475" s="2"/>
      <c r="D475" s="37"/>
      <c r="E475" s="6"/>
      <c r="F475" s="392"/>
      <c r="G475" s="6"/>
      <c r="H475" s="6"/>
      <c r="I475" s="392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43"/>
      <c r="X475" s="43"/>
      <c r="Y475" s="43"/>
      <c r="Z475" s="454"/>
      <c r="AA475" s="58"/>
      <c r="AB475" s="1"/>
      <c r="AC475" s="1"/>
      <c r="AD475" s="1"/>
      <c r="AE475" s="1"/>
      <c r="AF475" s="1"/>
      <c r="AG475" s="1"/>
    </row>
    <row r="476" spans="1:33" ht="15.75" customHeight="1" x14ac:dyDescent="0.2">
      <c r="A476" s="1"/>
      <c r="B476" s="1"/>
      <c r="C476" s="2"/>
      <c r="D476" s="37"/>
      <c r="E476" s="6"/>
      <c r="F476" s="392"/>
      <c r="G476" s="6"/>
      <c r="H476" s="6"/>
      <c r="I476" s="392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43"/>
      <c r="X476" s="43"/>
      <c r="Y476" s="43"/>
      <c r="Z476" s="454"/>
      <c r="AA476" s="58"/>
      <c r="AB476" s="1"/>
      <c r="AC476" s="1"/>
      <c r="AD476" s="1"/>
      <c r="AE476" s="1"/>
      <c r="AF476" s="1"/>
      <c r="AG476" s="1"/>
    </row>
    <row r="477" spans="1:33" ht="15.75" customHeight="1" x14ac:dyDescent="0.2">
      <c r="A477" s="1"/>
      <c r="B477" s="1"/>
      <c r="C477" s="2"/>
      <c r="D477" s="37"/>
      <c r="E477" s="6"/>
      <c r="F477" s="392"/>
      <c r="G477" s="6"/>
      <c r="H477" s="6"/>
      <c r="I477" s="392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43"/>
      <c r="X477" s="43"/>
      <c r="Y477" s="43"/>
      <c r="Z477" s="454"/>
      <c r="AA477" s="58"/>
      <c r="AB477" s="1"/>
      <c r="AC477" s="1"/>
      <c r="AD477" s="1"/>
      <c r="AE477" s="1"/>
      <c r="AF477" s="1"/>
      <c r="AG477" s="1"/>
    </row>
    <row r="478" spans="1:33" ht="15.75" customHeight="1" x14ac:dyDescent="0.2">
      <c r="A478" s="1"/>
      <c r="B478" s="1"/>
      <c r="C478" s="2"/>
      <c r="D478" s="37"/>
      <c r="E478" s="6"/>
      <c r="F478" s="392"/>
      <c r="G478" s="6"/>
      <c r="H478" s="6"/>
      <c r="I478" s="392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43"/>
      <c r="X478" s="43"/>
      <c r="Y478" s="43"/>
      <c r="Z478" s="454"/>
      <c r="AA478" s="58"/>
      <c r="AB478" s="1"/>
      <c r="AC478" s="1"/>
      <c r="AD478" s="1"/>
      <c r="AE478" s="1"/>
      <c r="AF478" s="1"/>
      <c r="AG478" s="1"/>
    </row>
    <row r="479" spans="1:33" ht="15.75" customHeight="1" x14ac:dyDescent="0.2">
      <c r="A479" s="1"/>
      <c r="B479" s="1"/>
      <c r="C479" s="2"/>
      <c r="D479" s="37"/>
      <c r="E479" s="6"/>
      <c r="F479" s="392"/>
      <c r="G479" s="6"/>
      <c r="H479" s="6"/>
      <c r="I479" s="392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43"/>
      <c r="X479" s="43"/>
      <c r="Y479" s="43"/>
      <c r="Z479" s="454"/>
      <c r="AA479" s="58"/>
      <c r="AB479" s="1"/>
      <c r="AC479" s="1"/>
      <c r="AD479" s="1"/>
      <c r="AE479" s="1"/>
      <c r="AF479" s="1"/>
      <c r="AG479" s="1"/>
    </row>
    <row r="480" spans="1:33" ht="15.75" customHeight="1" x14ac:dyDescent="0.2">
      <c r="A480" s="1"/>
      <c r="B480" s="1"/>
      <c r="C480" s="2"/>
      <c r="D480" s="37"/>
      <c r="E480" s="6"/>
      <c r="F480" s="392"/>
      <c r="G480" s="6"/>
      <c r="H480" s="6"/>
      <c r="I480" s="392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43"/>
      <c r="X480" s="43"/>
      <c r="Y480" s="43"/>
      <c r="Z480" s="454"/>
      <c r="AA480" s="58"/>
      <c r="AB480" s="1"/>
      <c r="AC480" s="1"/>
      <c r="AD480" s="1"/>
      <c r="AE480" s="1"/>
      <c r="AF480" s="1"/>
      <c r="AG480" s="1"/>
    </row>
    <row r="481" spans="1:33" ht="15.75" customHeight="1" x14ac:dyDescent="0.2">
      <c r="A481" s="1"/>
      <c r="B481" s="1"/>
      <c r="C481" s="2"/>
      <c r="D481" s="37"/>
      <c r="E481" s="6"/>
      <c r="F481" s="392"/>
      <c r="G481" s="6"/>
      <c r="H481" s="6"/>
      <c r="I481" s="392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43"/>
      <c r="X481" s="43"/>
      <c r="Y481" s="43"/>
      <c r="Z481" s="454"/>
      <c r="AA481" s="58"/>
      <c r="AB481" s="1"/>
      <c r="AC481" s="1"/>
      <c r="AD481" s="1"/>
      <c r="AE481" s="1"/>
      <c r="AF481" s="1"/>
      <c r="AG481" s="1"/>
    </row>
    <row r="482" spans="1:33" ht="15.75" customHeight="1" x14ac:dyDescent="0.2">
      <c r="A482" s="1"/>
      <c r="B482" s="1"/>
      <c r="C482" s="2"/>
      <c r="D482" s="37"/>
      <c r="E482" s="6"/>
      <c r="F482" s="392"/>
      <c r="G482" s="6"/>
      <c r="H482" s="6"/>
      <c r="I482" s="392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43"/>
      <c r="X482" s="43"/>
      <c r="Y482" s="43"/>
      <c r="Z482" s="454"/>
      <c r="AA482" s="58"/>
      <c r="AB482" s="1"/>
      <c r="AC482" s="1"/>
      <c r="AD482" s="1"/>
      <c r="AE482" s="1"/>
      <c r="AF482" s="1"/>
      <c r="AG482" s="1"/>
    </row>
    <row r="483" spans="1:33" ht="15.75" customHeight="1" x14ac:dyDescent="0.2">
      <c r="A483" s="1"/>
      <c r="B483" s="1"/>
      <c r="C483" s="2"/>
      <c r="D483" s="37"/>
      <c r="E483" s="6"/>
      <c r="F483" s="392"/>
      <c r="G483" s="6"/>
      <c r="H483" s="6"/>
      <c r="I483" s="392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43"/>
      <c r="X483" s="43"/>
      <c r="Y483" s="43"/>
      <c r="Z483" s="454"/>
      <c r="AA483" s="58"/>
      <c r="AB483" s="1"/>
      <c r="AC483" s="1"/>
      <c r="AD483" s="1"/>
      <c r="AE483" s="1"/>
      <c r="AF483" s="1"/>
      <c r="AG483" s="1"/>
    </row>
    <row r="484" spans="1:33" ht="15.75" customHeight="1" x14ac:dyDescent="0.2">
      <c r="A484" s="1"/>
      <c r="B484" s="1"/>
      <c r="C484" s="2"/>
      <c r="D484" s="37"/>
      <c r="E484" s="6"/>
      <c r="F484" s="392"/>
      <c r="G484" s="6"/>
      <c r="H484" s="6"/>
      <c r="I484" s="392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43"/>
      <c r="X484" s="43"/>
      <c r="Y484" s="43"/>
      <c r="Z484" s="454"/>
      <c r="AA484" s="58"/>
      <c r="AB484" s="1"/>
      <c r="AC484" s="1"/>
      <c r="AD484" s="1"/>
      <c r="AE484" s="1"/>
      <c r="AF484" s="1"/>
      <c r="AG484" s="1"/>
    </row>
    <row r="485" spans="1:33" ht="15.75" customHeight="1" x14ac:dyDescent="0.2">
      <c r="A485" s="1"/>
      <c r="B485" s="1"/>
      <c r="C485" s="2"/>
      <c r="D485" s="37"/>
      <c r="E485" s="6"/>
      <c r="F485" s="392"/>
      <c r="G485" s="6"/>
      <c r="H485" s="6"/>
      <c r="I485" s="392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43"/>
      <c r="X485" s="43"/>
      <c r="Y485" s="43"/>
      <c r="Z485" s="454"/>
      <c r="AA485" s="58"/>
      <c r="AB485" s="1"/>
      <c r="AC485" s="1"/>
      <c r="AD485" s="1"/>
      <c r="AE485" s="1"/>
      <c r="AF485" s="1"/>
      <c r="AG485" s="1"/>
    </row>
    <row r="486" spans="1:33" ht="15.75" customHeight="1" x14ac:dyDescent="0.2">
      <c r="A486" s="1"/>
      <c r="B486" s="1"/>
      <c r="C486" s="2"/>
      <c r="D486" s="37"/>
      <c r="E486" s="6"/>
      <c r="F486" s="392"/>
      <c r="G486" s="6"/>
      <c r="H486" s="6"/>
      <c r="I486" s="392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43"/>
      <c r="X486" s="43"/>
      <c r="Y486" s="43"/>
      <c r="Z486" s="454"/>
      <c r="AA486" s="58"/>
      <c r="AB486" s="1"/>
      <c r="AC486" s="1"/>
      <c r="AD486" s="1"/>
      <c r="AE486" s="1"/>
      <c r="AF486" s="1"/>
      <c r="AG486" s="1"/>
    </row>
    <row r="487" spans="1:33" ht="15.75" customHeight="1" x14ac:dyDescent="0.2">
      <c r="A487" s="1"/>
      <c r="B487" s="1"/>
      <c r="C487" s="2"/>
      <c r="D487" s="37"/>
      <c r="E487" s="6"/>
      <c r="F487" s="392"/>
      <c r="G487" s="6"/>
      <c r="H487" s="6"/>
      <c r="I487" s="392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43"/>
      <c r="X487" s="43"/>
      <c r="Y487" s="43"/>
      <c r="Z487" s="454"/>
      <c r="AA487" s="58"/>
      <c r="AB487" s="1"/>
      <c r="AC487" s="1"/>
      <c r="AD487" s="1"/>
      <c r="AE487" s="1"/>
      <c r="AF487" s="1"/>
      <c r="AG487" s="1"/>
    </row>
    <row r="488" spans="1:33" ht="15.75" customHeight="1" x14ac:dyDescent="0.2">
      <c r="A488" s="1"/>
      <c r="B488" s="1"/>
      <c r="C488" s="2"/>
      <c r="D488" s="37"/>
      <c r="E488" s="6"/>
      <c r="F488" s="392"/>
      <c r="G488" s="6"/>
      <c r="H488" s="6"/>
      <c r="I488" s="392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43"/>
      <c r="X488" s="43"/>
      <c r="Y488" s="43"/>
      <c r="Z488" s="454"/>
      <c r="AA488" s="58"/>
      <c r="AB488" s="1"/>
      <c r="AC488" s="1"/>
      <c r="AD488" s="1"/>
      <c r="AE488" s="1"/>
      <c r="AF488" s="1"/>
      <c r="AG488" s="1"/>
    </row>
    <row r="489" spans="1:33" ht="15.75" customHeight="1" x14ac:dyDescent="0.2">
      <c r="A489" s="1"/>
      <c r="B489" s="1"/>
      <c r="C489" s="2"/>
      <c r="D489" s="37"/>
      <c r="E489" s="6"/>
      <c r="F489" s="392"/>
      <c r="G489" s="6"/>
      <c r="H489" s="6"/>
      <c r="I489" s="392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43"/>
      <c r="X489" s="43"/>
      <c r="Y489" s="43"/>
      <c r="Z489" s="454"/>
      <c r="AA489" s="58"/>
      <c r="AB489" s="1"/>
      <c r="AC489" s="1"/>
      <c r="AD489" s="1"/>
      <c r="AE489" s="1"/>
      <c r="AF489" s="1"/>
      <c r="AG489" s="1"/>
    </row>
    <row r="490" spans="1:33" ht="15.75" customHeight="1" x14ac:dyDescent="0.2">
      <c r="A490" s="1"/>
      <c r="B490" s="1"/>
      <c r="C490" s="2"/>
      <c r="D490" s="37"/>
      <c r="E490" s="6"/>
      <c r="F490" s="392"/>
      <c r="G490" s="6"/>
      <c r="H490" s="6"/>
      <c r="I490" s="392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43"/>
      <c r="X490" s="43"/>
      <c r="Y490" s="43"/>
      <c r="Z490" s="454"/>
      <c r="AA490" s="58"/>
      <c r="AB490" s="1"/>
      <c r="AC490" s="1"/>
      <c r="AD490" s="1"/>
      <c r="AE490" s="1"/>
      <c r="AF490" s="1"/>
      <c r="AG490" s="1"/>
    </row>
    <row r="491" spans="1:33" ht="15.75" customHeight="1" x14ac:dyDescent="0.2">
      <c r="A491" s="1"/>
      <c r="B491" s="1"/>
      <c r="C491" s="2"/>
      <c r="D491" s="37"/>
      <c r="E491" s="6"/>
      <c r="F491" s="392"/>
      <c r="G491" s="6"/>
      <c r="H491" s="6"/>
      <c r="I491" s="392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43"/>
      <c r="X491" s="43"/>
      <c r="Y491" s="43"/>
      <c r="Z491" s="454"/>
      <c r="AA491" s="58"/>
      <c r="AB491" s="1"/>
      <c r="AC491" s="1"/>
      <c r="AD491" s="1"/>
      <c r="AE491" s="1"/>
      <c r="AF491" s="1"/>
      <c r="AG491" s="1"/>
    </row>
    <row r="492" spans="1:33" ht="15.75" customHeight="1" x14ac:dyDescent="0.2">
      <c r="A492" s="1"/>
      <c r="B492" s="1"/>
      <c r="C492" s="2"/>
      <c r="D492" s="37"/>
      <c r="E492" s="6"/>
      <c r="F492" s="392"/>
      <c r="G492" s="6"/>
      <c r="H492" s="6"/>
      <c r="I492" s="392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43"/>
      <c r="X492" s="43"/>
      <c r="Y492" s="43"/>
      <c r="Z492" s="454"/>
      <c r="AA492" s="58"/>
      <c r="AB492" s="1"/>
      <c r="AC492" s="1"/>
      <c r="AD492" s="1"/>
      <c r="AE492" s="1"/>
      <c r="AF492" s="1"/>
      <c r="AG492" s="1"/>
    </row>
    <row r="493" spans="1:33" ht="15.75" customHeight="1" x14ac:dyDescent="0.2">
      <c r="A493" s="1"/>
      <c r="B493" s="1"/>
      <c r="C493" s="2"/>
      <c r="D493" s="37"/>
      <c r="E493" s="6"/>
      <c r="F493" s="392"/>
      <c r="G493" s="6"/>
      <c r="H493" s="6"/>
      <c r="I493" s="392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43"/>
      <c r="X493" s="43"/>
      <c r="Y493" s="43"/>
      <c r="Z493" s="454"/>
      <c r="AA493" s="58"/>
      <c r="AB493" s="1"/>
      <c r="AC493" s="1"/>
      <c r="AD493" s="1"/>
      <c r="AE493" s="1"/>
      <c r="AF493" s="1"/>
      <c r="AG493" s="1"/>
    </row>
    <row r="494" spans="1:33" ht="15.75" customHeight="1" x14ac:dyDescent="0.2">
      <c r="A494" s="1"/>
      <c r="B494" s="1"/>
      <c r="C494" s="2"/>
      <c r="D494" s="37"/>
      <c r="E494" s="6"/>
      <c r="F494" s="392"/>
      <c r="G494" s="6"/>
      <c r="H494" s="6"/>
      <c r="I494" s="392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43"/>
      <c r="X494" s="43"/>
      <c r="Y494" s="43"/>
      <c r="Z494" s="454"/>
      <c r="AA494" s="58"/>
      <c r="AB494" s="1"/>
      <c r="AC494" s="1"/>
      <c r="AD494" s="1"/>
      <c r="AE494" s="1"/>
      <c r="AF494" s="1"/>
      <c r="AG494" s="1"/>
    </row>
    <row r="495" spans="1:33" ht="15.75" customHeight="1" x14ac:dyDescent="0.2">
      <c r="A495" s="1"/>
      <c r="B495" s="1"/>
      <c r="C495" s="2"/>
      <c r="D495" s="37"/>
      <c r="E495" s="6"/>
      <c r="F495" s="392"/>
      <c r="G495" s="6"/>
      <c r="H495" s="6"/>
      <c r="I495" s="392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43"/>
      <c r="X495" s="43"/>
      <c r="Y495" s="43"/>
      <c r="Z495" s="454"/>
      <c r="AA495" s="58"/>
      <c r="AB495" s="1"/>
      <c r="AC495" s="1"/>
      <c r="AD495" s="1"/>
      <c r="AE495" s="1"/>
      <c r="AF495" s="1"/>
      <c r="AG495" s="1"/>
    </row>
    <row r="496" spans="1:33" ht="15.75" customHeight="1" x14ac:dyDescent="0.2">
      <c r="A496" s="1"/>
      <c r="B496" s="1"/>
      <c r="C496" s="2"/>
      <c r="D496" s="37"/>
      <c r="E496" s="6"/>
      <c r="F496" s="392"/>
      <c r="G496" s="6"/>
      <c r="H496" s="6"/>
      <c r="I496" s="392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43"/>
      <c r="X496" s="43"/>
      <c r="Y496" s="43"/>
      <c r="Z496" s="454"/>
      <c r="AA496" s="58"/>
      <c r="AB496" s="1"/>
      <c r="AC496" s="1"/>
      <c r="AD496" s="1"/>
      <c r="AE496" s="1"/>
      <c r="AF496" s="1"/>
      <c r="AG496" s="1"/>
    </row>
    <row r="497" spans="1:33" ht="15.75" customHeight="1" x14ac:dyDescent="0.2">
      <c r="A497" s="1"/>
      <c r="B497" s="1"/>
      <c r="C497" s="2"/>
      <c r="D497" s="37"/>
      <c r="E497" s="6"/>
      <c r="F497" s="392"/>
      <c r="G497" s="6"/>
      <c r="H497" s="6"/>
      <c r="I497" s="392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43"/>
      <c r="X497" s="43"/>
      <c r="Y497" s="43"/>
      <c r="Z497" s="454"/>
      <c r="AA497" s="58"/>
      <c r="AB497" s="1"/>
      <c r="AC497" s="1"/>
      <c r="AD497" s="1"/>
      <c r="AE497" s="1"/>
      <c r="AF497" s="1"/>
      <c r="AG497" s="1"/>
    </row>
    <row r="498" spans="1:33" ht="15.75" customHeight="1" x14ac:dyDescent="0.2">
      <c r="A498" s="1"/>
      <c r="B498" s="1"/>
      <c r="C498" s="2"/>
      <c r="D498" s="37"/>
      <c r="E498" s="6"/>
      <c r="F498" s="392"/>
      <c r="G498" s="6"/>
      <c r="H498" s="6"/>
      <c r="I498" s="392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43"/>
      <c r="X498" s="43"/>
      <c r="Y498" s="43"/>
      <c r="Z498" s="454"/>
      <c r="AA498" s="58"/>
      <c r="AB498" s="1"/>
      <c r="AC498" s="1"/>
      <c r="AD498" s="1"/>
      <c r="AE498" s="1"/>
      <c r="AF498" s="1"/>
      <c r="AG498" s="1"/>
    </row>
    <row r="499" spans="1:33" ht="15.75" customHeight="1" x14ac:dyDescent="0.2">
      <c r="A499" s="1"/>
      <c r="B499" s="1"/>
      <c r="C499" s="2"/>
      <c r="D499" s="37"/>
      <c r="E499" s="6"/>
      <c r="F499" s="392"/>
      <c r="G499" s="6"/>
      <c r="H499" s="6"/>
      <c r="I499" s="392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43"/>
      <c r="X499" s="43"/>
      <c r="Y499" s="43"/>
      <c r="Z499" s="454"/>
      <c r="AA499" s="58"/>
      <c r="AB499" s="1"/>
      <c r="AC499" s="1"/>
      <c r="AD499" s="1"/>
      <c r="AE499" s="1"/>
      <c r="AF499" s="1"/>
      <c r="AG499" s="1"/>
    </row>
    <row r="500" spans="1:33" ht="15.75" customHeight="1" x14ac:dyDescent="0.2">
      <c r="A500" s="1"/>
      <c r="B500" s="1"/>
      <c r="C500" s="2"/>
      <c r="D500" s="37"/>
      <c r="E500" s="6"/>
      <c r="F500" s="392"/>
      <c r="G500" s="6"/>
      <c r="H500" s="6"/>
      <c r="I500" s="392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43"/>
      <c r="X500" s="43"/>
      <c r="Y500" s="43"/>
      <c r="Z500" s="454"/>
      <c r="AA500" s="58"/>
      <c r="AB500" s="1"/>
      <c r="AC500" s="1"/>
      <c r="AD500" s="1"/>
      <c r="AE500" s="1"/>
      <c r="AF500" s="1"/>
      <c r="AG500" s="1"/>
    </row>
    <row r="501" spans="1:33" ht="15.75" customHeight="1" x14ac:dyDescent="0.2">
      <c r="A501" s="1"/>
      <c r="B501" s="1"/>
      <c r="C501" s="2"/>
      <c r="D501" s="37"/>
      <c r="E501" s="6"/>
      <c r="F501" s="392"/>
      <c r="G501" s="6"/>
      <c r="H501" s="6"/>
      <c r="I501" s="392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43"/>
      <c r="X501" s="43"/>
      <c r="Y501" s="43"/>
      <c r="Z501" s="454"/>
      <c r="AA501" s="58"/>
      <c r="AB501" s="1"/>
      <c r="AC501" s="1"/>
      <c r="AD501" s="1"/>
      <c r="AE501" s="1"/>
      <c r="AF501" s="1"/>
      <c r="AG501" s="1"/>
    </row>
    <row r="502" spans="1:33" ht="15.75" customHeight="1" x14ac:dyDescent="0.2">
      <c r="A502" s="1"/>
      <c r="B502" s="1"/>
      <c r="C502" s="2"/>
      <c r="D502" s="37"/>
      <c r="E502" s="6"/>
      <c r="F502" s="392"/>
      <c r="G502" s="6"/>
      <c r="H502" s="6"/>
      <c r="I502" s="392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43"/>
      <c r="X502" s="43"/>
      <c r="Y502" s="43"/>
      <c r="Z502" s="454"/>
      <c r="AA502" s="58"/>
      <c r="AB502" s="1"/>
      <c r="AC502" s="1"/>
      <c r="AD502" s="1"/>
      <c r="AE502" s="1"/>
      <c r="AF502" s="1"/>
      <c r="AG502" s="1"/>
    </row>
    <row r="503" spans="1:33" ht="15.75" customHeight="1" x14ac:dyDescent="0.2">
      <c r="A503" s="1"/>
      <c r="B503" s="1"/>
      <c r="C503" s="2"/>
      <c r="D503" s="37"/>
      <c r="E503" s="6"/>
      <c r="F503" s="392"/>
      <c r="G503" s="6"/>
      <c r="H503" s="6"/>
      <c r="I503" s="392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43"/>
      <c r="X503" s="43"/>
      <c r="Y503" s="43"/>
      <c r="Z503" s="454"/>
      <c r="AA503" s="58"/>
      <c r="AB503" s="1"/>
      <c r="AC503" s="1"/>
      <c r="AD503" s="1"/>
      <c r="AE503" s="1"/>
      <c r="AF503" s="1"/>
      <c r="AG503" s="1"/>
    </row>
    <row r="504" spans="1:33" ht="15.75" customHeight="1" x14ac:dyDescent="0.2">
      <c r="A504" s="1"/>
      <c r="B504" s="1"/>
      <c r="C504" s="2"/>
      <c r="D504" s="37"/>
      <c r="E504" s="6"/>
      <c r="F504" s="392"/>
      <c r="G504" s="6"/>
      <c r="H504" s="6"/>
      <c r="I504" s="392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43"/>
      <c r="X504" s="43"/>
      <c r="Y504" s="43"/>
      <c r="Z504" s="454"/>
      <c r="AA504" s="58"/>
      <c r="AB504" s="1"/>
      <c r="AC504" s="1"/>
      <c r="AD504" s="1"/>
      <c r="AE504" s="1"/>
      <c r="AF504" s="1"/>
      <c r="AG504" s="1"/>
    </row>
    <row r="505" spans="1:33" ht="15.75" customHeight="1" x14ac:dyDescent="0.2">
      <c r="A505" s="1"/>
      <c r="B505" s="1"/>
      <c r="C505" s="2"/>
      <c r="D505" s="37"/>
      <c r="E505" s="6"/>
      <c r="F505" s="392"/>
      <c r="G505" s="6"/>
      <c r="H505" s="6"/>
      <c r="I505" s="392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43"/>
      <c r="X505" s="43"/>
      <c r="Y505" s="43"/>
      <c r="Z505" s="454"/>
      <c r="AA505" s="58"/>
      <c r="AB505" s="1"/>
      <c r="AC505" s="1"/>
      <c r="AD505" s="1"/>
      <c r="AE505" s="1"/>
      <c r="AF505" s="1"/>
      <c r="AG505" s="1"/>
    </row>
    <row r="506" spans="1:33" ht="15.75" customHeight="1" x14ac:dyDescent="0.2">
      <c r="A506" s="1"/>
      <c r="B506" s="1"/>
      <c r="C506" s="2"/>
      <c r="D506" s="37"/>
      <c r="E506" s="6"/>
      <c r="F506" s="392"/>
      <c r="G506" s="6"/>
      <c r="H506" s="6"/>
      <c r="I506" s="392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43"/>
      <c r="X506" s="43"/>
      <c r="Y506" s="43"/>
      <c r="Z506" s="454"/>
      <c r="AA506" s="58"/>
      <c r="AB506" s="1"/>
      <c r="AC506" s="1"/>
      <c r="AD506" s="1"/>
      <c r="AE506" s="1"/>
      <c r="AF506" s="1"/>
      <c r="AG506" s="1"/>
    </row>
    <row r="507" spans="1:33" ht="15.75" customHeight="1" x14ac:dyDescent="0.2">
      <c r="A507" s="1"/>
      <c r="B507" s="1"/>
      <c r="C507" s="2"/>
      <c r="D507" s="37"/>
      <c r="E507" s="6"/>
      <c r="F507" s="392"/>
      <c r="G507" s="6"/>
      <c r="H507" s="6"/>
      <c r="I507" s="392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43"/>
      <c r="X507" s="43"/>
      <c r="Y507" s="43"/>
      <c r="Z507" s="454"/>
      <c r="AA507" s="58"/>
      <c r="AB507" s="1"/>
      <c r="AC507" s="1"/>
      <c r="AD507" s="1"/>
      <c r="AE507" s="1"/>
      <c r="AF507" s="1"/>
      <c r="AG507" s="1"/>
    </row>
    <row r="508" spans="1:33" ht="15.75" customHeight="1" x14ac:dyDescent="0.2">
      <c r="A508" s="1"/>
      <c r="B508" s="1"/>
      <c r="C508" s="2"/>
      <c r="D508" s="37"/>
      <c r="E508" s="6"/>
      <c r="F508" s="392"/>
      <c r="G508" s="6"/>
      <c r="H508" s="6"/>
      <c r="I508" s="392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43"/>
      <c r="X508" s="43"/>
      <c r="Y508" s="43"/>
      <c r="Z508" s="454"/>
      <c r="AA508" s="58"/>
      <c r="AB508" s="1"/>
      <c r="AC508" s="1"/>
      <c r="AD508" s="1"/>
      <c r="AE508" s="1"/>
      <c r="AF508" s="1"/>
      <c r="AG508" s="1"/>
    </row>
    <row r="509" spans="1:33" ht="15.75" customHeight="1" x14ac:dyDescent="0.2">
      <c r="A509" s="1"/>
      <c r="B509" s="1"/>
      <c r="C509" s="2"/>
      <c r="D509" s="37"/>
      <c r="E509" s="6"/>
      <c r="F509" s="392"/>
      <c r="G509" s="6"/>
      <c r="H509" s="6"/>
      <c r="I509" s="392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43"/>
      <c r="X509" s="43"/>
      <c r="Y509" s="43"/>
      <c r="Z509" s="454"/>
      <c r="AA509" s="58"/>
      <c r="AB509" s="1"/>
      <c r="AC509" s="1"/>
      <c r="AD509" s="1"/>
      <c r="AE509" s="1"/>
      <c r="AF509" s="1"/>
      <c r="AG509" s="1"/>
    </row>
    <row r="510" spans="1:33" ht="15.75" customHeight="1" x14ac:dyDescent="0.2">
      <c r="A510" s="1"/>
      <c r="B510" s="1"/>
      <c r="C510" s="2"/>
      <c r="D510" s="37"/>
      <c r="E510" s="6"/>
      <c r="F510" s="392"/>
      <c r="G510" s="6"/>
      <c r="H510" s="6"/>
      <c r="I510" s="392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43"/>
      <c r="X510" s="43"/>
      <c r="Y510" s="43"/>
      <c r="Z510" s="454"/>
      <c r="AA510" s="58"/>
      <c r="AB510" s="1"/>
      <c r="AC510" s="1"/>
      <c r="AD510" s="1"/>
      <c r="AE510" s="1"/>
      <c r="AF510" s="1"/>
      <c r="AG510" s="1"/>
    </row>
    <row r="511" spans="1:33" ht="15.75" customHeight="1" x14ac:dyDescent="0.2">
      <c r="A511" s="1"/>
      <c r="B511" s="1"/>
      <c r="C511" s="2"/>
      <c r="D511" s="37"/>
      <c r="E511" s="6"/>
      <c r="F511" s="392"/>
      <c r="G511" s="6"/>
      <c r="H511" s="6"/>
      <c r="I511" s="392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43"/>
      <c r="X511" s="43"/>
      <c r="Y511" s="43"/>
      <c r="Z511" s="454"/>
      <c r="AA511" s="58"/>
      <c r="AB511" s="1"/>
      <c r="AC511" s="1"/>
      <c r="AD511" s="1"/>
      <c r="AE511" s="1"/>
      <c r="AF511" s="1"/>
      <c r="AG511" s="1"/>
    </row>
    <row r="512" spans="1:33" ht="15.75" customHeight="1" x14ac:dyDescent="0.2">
      <c r="A512" s="1"/>
      <c r="B512" s="1"/>
      <c r="C512" s="2"/>
      <c r="D512" s="37"/>
      <c r="E512" s="6"/>
      <c r="F512" s="392"/>
      <c r="G512" s="6"/>
      <c r="H512" s="6"/>
      <c r="I512" s="392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43"/>
      <c r="X512" s="43"/>
      <c r="Y512" s="43"/>
      <c r="Z512" s="454"/>
      <c r="AA512" s="58"/>
      <c r="AB512" s="1"/>
      <c r="AC512" s="1"/>
      <c r="AD512" s="1"/>
      <c r="AE512" s="1"/>
      <c r="AF512" s="1"/>
      <c r="AG512" s="1"/>
    </row>
    <row r="513" spans="1:33" ht="15.75" customHeight="1" x14ac:dyDescent="0.2">
      <c r="A513" s="1"/>
      <c r="B513" s="1"/>
      <c r="C513" s="2"/>
      <c r="D513" s="37"/>
      <c r="E513" s="6"/>
      <c r="F513" s="392"/>
      <c r="G513" s="6"/>
      <c r="H513" s="6"/>
      <c r="I513" s="392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43"/>
      <c r="X513" s="43"/>
      <c r="Y513" s="43"/>
      <c r="Z513" s="454"/>
      <c r="AA513" s="58"/>
      <c r="AB513" s="1"/>
      <c r="AC513" s="1"/>
      <c r="AD513" s="1"/>
      <c r="AE513" s="1"/>
      <c r="AF513" s="1"/>
      <c r="AG513" s="1"/>
    </row>
    <row r="514" spans="1:33" ht="15.75" customHeight="1" x14ac:dyDescent="0.2">
      <c r="A514" s="1"/>
      <c r="B514" s="1"/>
      <c r="C514" s="2"/>
      <c r="D514" s="37"/>
      <c r="E514" s="6"/>
      <c r="F514" s="392"/>
      <c r="G514" s="6"/>
      <c r="H514" s="6"/>
      <c r="I514" s="392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43"/>
      <c r="X514" s="43"/>
      <c r="Y514" s="43"/>
      <c r="Z514" s="454"/>
      <c r="AA514" s="58"/>
      <c r="AB514" s="1"/>
      <c r="AC514" s="1"/>
      <c r="AD514" s="1"/>
      <c r="AE514" s="1"/>
      <c r="AF514" s="1"/>
      <c r="AG514" s="1"/>
    </row>
    <row r="515" spans="1:33" ht="15.75" customHeight="1" x14ac:dyDescent="0.2">
      <c r="A515" s="1"/>
      <c r="B515" s="1"/>
      <c r="C515" s="2"/>
      <c r="D515" s="37"/>
      <c r="E515" s="6"/>
      <c r="F515" s="392"/>
      <c r="G515" s="6"/>
      <c r="H515" s="6"/>
      <c r="I515" s="392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43"/>
      <c r="X515" s="43"/>
      <c r="Y515" s="43"/>
      <c r="Z515" s="454"/>
      <c r="AA515" s="58"/>
      <c r="AB515" s="1"/>
      <c r="AC515" s="1"/>
      <c r="AD515" s="1"/>
      <c r="AE515" s="1"/>
      <c r="AF515" s="1"/>
      <c r="AG515" s="1"/>
    </row>
    <row r="516" spans="1:33" ht="15.75" customHeight="1" x14ac:dyDescent="0.2">
      <c r="A516" s="1"/>
      <c r="B516" s="1"/>
      <c r="C516" s="2"/>
      <c r="D516" s="37"/>
      <c r="E516" s="6"/>
      <c r="F516" s="392"/>
      <c r="G516" s="6"/>
      <c r="H516" s="6"/>
      <c r="I516" s="392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43"/>
      <c r="X516" s="43"/>
      <c r="Y516" s="43"/>
      <c r="Z516" s="454"/>
      <c r="AA516" s="58"/>
      <c r="AB516" s="1"/>
      <c r="AC516" s="1"/>
      <c r="AD516" s="1"/>
      <c r="AE516" s="1"/>
      <c r="AF516" s="1"/>
      <c r="AG516" s="1"/>
    </row>
    <row r="517" spans="1:33" ht="15.75" customHeight="1" x14ac:dyDescent="0.2">
      <c r="A517" s="1"/>
      <c r="B517" s="1"/>
      <c r="C517" s="2"/>
      <c r="D517" s="37"/>
      <c r="E517" s="6"/>
      <c r="F517" s="392"/>
      <c r="G517" s="6"/>
      <c r="H517" s="6"/>
      <c r="I517" s="392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43"/>
      <c r="X517" s="43"/>
      <c r="Y517" s="43"/>
      <c r="Z517" s="454"/>
      <c r="AA517" s="58"/>
      <c r="AB517" s="1"/>
      <c r="AC517" s="1"/>
      <c r="AD517" s="1"/>
      <c r="AE517" s="1"/>
      <c r="AF517" s="1"/>
      <c r="AG517" s="1"/>
    </row>
    <row r="518" spans="1:33" ht="15.75" customHeight="1" x14ac:dyDescent="0.2">
      <c r="A518" s="1"/>
      <c r="B518" s="1"/>
      <c r="C518" s="2"/>
      <c r="D518" s="37"/>
      <c r="E518" s="6"/>
      <c r="F518" s="392"/>
      <c r="G518" s="6"/>
      <c r="H518" s="6"/>
      <c r="I518" s="392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43"/>
      <c r="X518" s="43"/>
      <c r="Y518" s="43"/>
      <c r="Z518" s="454"/>
      <c r="AA518" s="58"/>
      <c r="AB518" s="1"/>
      <c r="AC518" s="1"/>
      <c r="AD518" s="1"/>
      <c r="AE518" s="1"/>
      <c r="AF518" s="1"/>
      <c r="AG518" s="1"/>
    </row>
    <row r="519" spans="1:33" ht="15.75" customHeight="1" x14ac:dyDescent="0.2">
      <c r="A519" s="1"/>
      <c r="B519" s="1"/>
      <c r="C519" s="2"/>
      <c r="D519" s="37"/>
      <c r="E519" s="6"/>
      <c r="F519" s="392"/>
      <c r="G519" s="6"/>
      <c r="H519" s="6"/>
      <c r="I519" s="392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43"/>
      <c r="X519" s="43"/>
      <c r="Y519" s="43"/>
      <c r="Z519" s="454"/>
      <c r="AA519" s="58"/>
      <c r="AB519" s="1"/>
      <c r="AC519" s="1"/>
      <c r="AD519" s="1"/>
      <c r="AE519" s="1"/>
      <c r="AF519" s="1"/>
      <c r="AG519" s="1"/>
    </row>
    <row r="520" spans="1:33" ht="15.75" customHeight="1" x14ac:dyDescent="0.2">
      <c r="A520" s="1"/>
      <c r="B520" s="1"/>
      <c r="C520" s="2"/>
      <c r="D520" s="37"/>
      <c r="E520" s="6"/>
      <c r="F520" s="392"/>
      <c r="G520" s="6"/>
      <c r="H520" s="6"/>
      <c r="I520" s="392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43"/>
      <c r="X520" s="43"/>
      <c r="Y520" s="43"/>
      <c r="Z520" s="454"/>
      <c r="AA520" s="58"/>
      <c r="AB520" s="1"/>
      <c r="AC520" s="1"/>
      <c r="AD520" s="1"/>
      <c r="AE520" s="1"/>
      <c r="AF520" s="1"/>
      <c r="AG520" s="1"/>
    </row>
    <row r="521" spans="1:33" ht="15.75" customHeight="1" x14ac:dyDescent="0.2">
      <c r="A521" s="1"/>
      <c r="B521" s="1"/>
      <c r="C521" s="2"/>
      <c r="D521" s="37"/>
      <c r="E521" s="6"/>
      <c r="F521" s="392"/>
      <c r="G521" s="6"/>
      <c r="H521" s="6"/>
      <c r="I521" s="392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43"/>
      <c r="X521" s="43"/>
      <c r="Y521" s="43"/>
      <c r="Z521" s="454"/>
      <c r="AA521" s="58"/>
      <c r="AB521" s="1"/>
      <c r="AC521" s="1"/>
      <c r="AD521" s="1"/>
      <c r="AE521" s="1"/>
      <c r="AF521" s="1"/>
      <c r="AG521" s="1"/>
    </row>
    <row r="522" spans="1:33" ht="15.75" customHeight="1" x14ac:dyDescent="0.2">
      <c r="A522" s="1"/>
      <c r="B522" s="1"/>
      <c r="C522" s="2"/>
      <c r="D522" s="37"/>
      <c r="E522" s="6"/>
      <c r="F522" s="392"/>
      <c r="G522" s="6"/>
      <c r="H522" s="6"/>
      <c r="I522" s="392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43"/>
      <c r="X522" s="43"/>
      <c r="Y522" s="43"/>
      <c r="Z522" s="454"/>
      <c r="AA522" s="58"/>
      <c r="AB522" s="1"/>
      <c r="AC522" s="1"/>
      <c r="AD522" s="1"/>
      <c r="AE522" s="1"/>
      <c r="AF522" s="1"/>
      <c r="AG522" s="1"/>
    </row>
    <row r="523" spans="1:33" ht="15.75" customHeight="1" x14ac:dyDescent="0.2">
      <c r="A523" s="1"/>
      <c r="B523" s="1"/>
      <c r="C523" s="2"/>
      <c r="D523" s="37"/>
      <c r="E523" s="6"/>
      <c r="F523" s="392"/>
      <c r="G523" s="6"/>
      <c r="H523" s="6"/>
      <c r="I523" s="392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43"/>
      <c r="X523" s="43"/>
      <c r="Y523" s="43"/>
      <c r="Z523" s="454"/>
      <c r="AA523" s="58"/>
      <c r="AB523" s="1"/>
      <c r="AC523" s="1"/>
      <c r="AD523" s="1"/>
      <c r="AE523" s="1"/>
      <c r="AF523" s="1"/>
      <c r="AG523" s="1"/>
    </row>
    <row r="524" spans="1:33" ht="15.75" customHeight="1" x14ac:dyDescent="0.2">
      <c r="A524" s="1"/>
      <c r="B524" s="1"/>
      <c r="C524" s="2"/>
      <c r="D524" s="37"/>
      <c r="E524" s="6"/>
      <c r="F524" s="392"/>
      <c r="G524" s="6"/>
      <c r="H524" s="6"/>
      <c r="I524" s="392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43"/>
      <c r="X524" s="43"/>
      <c r="Y524" s="43"/>
      <c r="Z524" s="454"/>
      <c r="AA524" s="58"/>
      <c r="AB524" s="1"/>
      <c r="AC524" s="1"/>
      <c r="AD524" s="1"/>
      <c r="AE524" s="1"/>
      <c r="AF524" s="1"/>
      <c r="AG524" s="1"/>
    </row>
    <row r="525" spans="1:33" ht="15.75" customHeight="1" x14ac:dyDescent="0.2">
      <c r="A525" s="1"/>
      <c r="B525" s="1"/>
      <c r="C525" s="2"/>
      <c r="D525" s="37"/>
      <c r="E525" s="6"/>
      <c r="F525" s="392"/>
      <c r="G525" s="6"/>
      <c r="H525" s="6"/>
      <c r="I525" s="392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43"/>
      <c r="X525" s="43"/>
      <c r="Y525" s="43"/>
      <c r="Z525" s="454"/>
      <c r="AA525" s="58"/>
      <c r="AB525" s="1"/>
      <c r="AC525" s="1"/>
      <c r="AD525" s="1"/>
      <c r="AE525" s="1"/>
      <c r="AF525" s="1"/>
      <c r="AG525" s="1"/>
    </row>
    <row r="526" spans="1:33" ht="15.75" customHeight="1" x14ac:dyDescent="0.2">
      <c r="A526" s="1"/>
      <c r="B526" s="1"/>
      <c r="C526" s="2"/>
      <c r="D526" s="37"/>
      <c r="E526" s="6"/>
      <c r="F526" s="392"/>
      <c r="G526" s="6"/>
      <c r="H526" s="6"/>
      <c r="I526" s="392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43"/>
      <c r="X526" s="43"/>
      <c r="Y526" s="43"/>
      <c r="Z526" s="454"/>
      <c r="AA526" s="58"/>
      <c r="AB526" s="1"/>
      <c r="AC526" s="1"/>
      <c r="AD526" s="1"/>
      <c r="AE526" s="1"/>
      <c r="AF526" s="1"/>
      <c r="AG526" s="1"/>
    </row>
    <row r="527" spans="1:33" ht="15.75" customHeight="1" x14ac:dyDescent="0.2">
      <c r="A527" s="1"/>
      <c r="B527" s="1"/>
      <c r="C527" s="2"/>
      <c r="D527" s="37"/>
      <c r="E527" s="6"/>
      <c r="F527" s="392"/>
      <c r="G527" s="6"/>
      <c r="H527" s="6"/>
      <c r="I527" s="392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43"/>
      <c r="X527" s="43"/>
      <c r="Y527" s="43"/>
      <c r="Z527" s="454"/>
      <c r="AA527" s="58"/>
      <c r="AB527" s="1"/>
      <c r="AC527" s="1"/>
      <c r="AD527" s="1"/>
      <c r="AE527" s="1"/>
      <c r="AF527" s="1"/>
      <c r="AG527" s="1"/>
    </row>
    <row r="528" spans="1:33" ht="15.75" customHeight="1" x14ac:dyDescent="0.2">
      <c r="A528" s="1"/>
      <c r="B528" s="1"/>
      <c r="C528" s="2"/>
      <c r="D528" s="37"/>
      <c r="E528" s="6"/>
      <c r="F528" s="392"/>
      <c r="G528" s="6"/>
      <c r="H528" s="6"/>
      <c r="I528" s="392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43"/>
      <c r="X528" s="43"/>
      <c r="Y528" s="43"/>
      <c r="Z528" s="454"/>
      <c r="AA528" s="58"/>
      <c r="AB528" s="1"/>
      <c r="AC528" s="1"/>
      <c r="AD528" s="1"/>
      <c r="AE528" s="1"/>
      <c r="AF528" s="1"/>
      <c r="AG528" s="1"/>
    </row>
    <row r="529" spans="1:33" ht="15.75" customHeight="1" x14ac:dyDescent="0.2">
      <c r="A529" s="1"/>
      <c r="B529" s="1"/>
      <c r="C529" s="2"/>
      <c r="D529" s="37"/>
      <c r="E529" s="6"/>
      <c r="F529" s="392"/>
      <c r="G529" s="6"/>
      <c r="H529" s="6"/>
      <c r="I529" s="392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43"/>
      <c r="X529" s="43"/>
      <c r="Y529" s="43"/>
      <c r="Z529" s="454"/>
      <c r="AA529" s="58"/>
      <c r="AB529" s="1"/>
      <c r="AC529" s="1"/>
      <c r="AD529" s="1"/>
      <c r="AE529" s="1"/>
      <c r="AF529" s="1"/>
      <c r="AG529" s="1"/>
    </row>
    <row r="530" spans="1:33" ht="15.75" customHeight="1" x14ac:dyDescent="0.2">
      <c r="A530" s="1"/>
      <c r="B530" s="1"/>
      <c r="C530" s="2"/>
      <c r="D530" s="37"/>
      <c r="E530" s="6"/>
      <c r="F530" s="392"/>
      <c r="G530" s="6"/>
      <c r="H530" s="6"/>
      <c r="I530" s="392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43"/>
      <c r="X530" s="43"/>
      <c r="Y530" s="43"/>
      <c r="Z530" s="454"/>
      <c r="AA530" s="58"/>
      <c r="AB530" s="1"/>
      <c r="AC530" s="1"/>
      <c r="AD530" s="1"/>
      <c r="AE530" s="1"/>
      <c r="AF530" s="1"/>
      <c r="AG530" s="1"/>
    </row>
    <row r="531" spans="1:33" ht="15.75" customHeight="1" x14ac:dyDescent="0.2">
      <c r="A531" s="1"/>
      <c r="B531" s="1"/>
      <c r="C531" s="2"/>
      <c r="D531" s="37"/>
      <c r="E531" s="6"/>
      <c r="F531" s="392"/>
      <c r="G531" s="6"/>
      <c r="H531" s="6"/>
      <c r="I531" s="392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43"/>
      <c r="X531" s="43"/>
      <c r="Y531" s="43"/>
      <c r="Z531" s="454"/>
      <c r="AA531" s="58"/>
      <c r="AB531" s="1"/>
      <c r="AC531" s="1"/>
      <c r="AD531" s="1"/>
      <c r="AE531" s="1"/>
      <c r="AF531" s="1"/>
      <c r="AG531" s="1"/>
    </row>
    <row r="532" spans="1:33" ht="15.75" customHeight="1" x14ac:dyDescent="0.2">
      <c r="A532" s="1"/>
      <c r="B532" s="1"/>
      <c r="C532" s="2"/>
      <c r="D532" s="37"/>
      <c r="E532" s="6"/>
      <c r="F532" s="392"/>
      <c r="G532" s="6"/>
      <c r="H532" s="6"/>
      <c r="I532" s="392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43"/>
      <c r="X532" s="43"/>
      <c r="Y532" s="43"/>
      <c r="Z532" s="454"/>
      <c r="AA532" s="58"/>
      <c r="AB532" s="1"/>
      <c r="AC532" s="1"/>
      <c r="AD532" s="1"/>
      <c r="AE532" s="1"/>
      <c r="AF532" s="1"/>
      <c r="AG532" s="1"/>
    </row>
    <row r="533" spans="1:33" ht="15.75" customHeight="1" x14ac:dyDescent="0.2">
      <c r="A533" s="1"/>
      <c r="B533" s="1"/>
      <c r="C533" s="2"/>
      <c r="D533" s="37"/>
      <c r="E533" s="6"/>
      <c r="F533" s="392"/>
      <c r="G533" s="6"/>
      <c r="H533" s="6"/>
      <c r="I533" s="392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43"/>
      <c r="X533" s="43"/>
      <c r="Y533" s="43"/>
      <c r="Z533" s="454"/>
      <c r="AA533" s="58"/>
      <c r="AB533" s="1"/>
      <c r="AC533" s="1"/>
      <c r="AD533" s="1"/>
      <c r="AE533" s="1"/>
      <c r="AF533" s="1"/>
      <c r="AG533" s="1"/>
    </row>
    <row r="534" spans="1:33" ht="15.75" customHeight="1" x14ac:dyDescent="0.2">
      <c r="A534" s="1"/>
      <c r="B534" s="1"/>
      <c r="C534" s="2"/>
      <c r="D534" s="37"/>
      <c r="E534" s="6"/>
      <c r="F534" s="392"/>
      <c r="G534" s="6"/>
      <c r="H534" s="6"/>
      <c r="I534" s="392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43"/>
      <c r="X534" s="43"/>
      <c r="Y534" s="43"/>
      <c r="Z534" s="454"/>
      <c r="AA534" s="58"/>
      <c r="AB534" s="1"/>
      <c r="AC534" s="1"/>
      <c r="AD534" s="1"/>
      <c r="AE534" s="1"/>
      <c r="AF534" s="1"/>
      <c r="AG534" s="1"/>
    </row>
    <row r="535" spans="1:33" ht="15.75" customHeight="1" x14ac:dyDescent="0.2">
      <c r="A535" s="1"/>
      <c r="B535" s="1"/>
      <c r="C535" s="2"/>
      <c r="D535" s="37"/>
      <c r="E535" s="6"/>
      <c r="F535" s="392"/>
      <c r="G535" s="6"/>
      <c r="H535" s="6"/>
      <c r="I535" s="392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43"/>
      <c r="X535" s="43"/>
      <c r="Y535" s="43"/>
      <c r="Z535" s="454"/>
      <c r="AA535" s="58"/>
      <c r="AB535" s="1"/>
      <c r="AC535" s="1"/>
      <c r="AD535" s="1"/>
      <c r="AE535" s="1"/>
      <c r="AF535" s="1"/>
      <c r="AG535" s="1"/>
    </row>
    <row r="536" spans="1:33" ht="15.75" customHeight="1" x14ac:dyDescent="0.2">
      <c r="A536" s="1"/>
      <c r="B536" s="1"/>
      <c r="C536" s="2"/>
      <c r="D536" s="37"/>
      <c r="E536" s="6"/>
      <c r="F536" s="392"/>
      <c r="G536" s="6"/>
      <c r="H536" s="6"/>
      <c r="I536" s="392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43"/>
      <c r="X536" s="43"/>
      <c r="Y536" s="43"/>
      <c r="Z536" s="454"/>
      <c r="AA536" s="58"/>
      <c r="AB536" s="1"/>
      <c r="AC536" s="1"/>
      <c r="AD536" s="1"/>
      <c r="AE536" s="1"/>
      <c r="AF536" s="1"/>
      <c r="AG536" s="1"/>
    </row>
    <row r="537" spans="1:33" ht="15.75" customHeight="1" x14ac:dyDescent="0.2">
      <c r="A537" s="1"/>
      <c r="B537" s="1"/>
      <c r="C537" s="2"/>
      <c r="D537" s="37"/>
      <c r="E537" s="6"/>
      <c r="F537" s="392"/>
      <c r="G537" s="6"/>
      <c r="H537" s="6"/>
      <c r="I537" s="392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43"/>
      <c r="X537" s="43"/>
      <c r="Y537" s="43"/>
      <c r="Z537" s="454"/>
      <c r="AA537" s="58"/>
      <c r="AB537" s="1"/>
      <c r="AC537" s="1"/>
      <c r="AD537" s="1"/>
      <c r="AE537" s="1"/>
      <c r="AF537" s="1"/>
      <c r="AG537" s="1"/>
    </row>
    <row r="538" spans="1:33" ht="15.75" customHeight="1" x14ac:dyDescent="0.2">
      <c r="A538" s="1"/>
      <c r="B538" s="1"/>
      <c r="C538" s="2"/>
      <c r="D538" s="37"/>
      <c r="E538" s="6"/>
      <c r="F538" s="392"/>
      <c r="G538" s="6"/>
      <c r="H538" s="6"/>
      <c r="I538" s="392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43"/>
      <c r="X538" s="43"/>
      <c r="Y538" s="43"/>
      <c r="Z538" s="454"/>
      <c r="AA538" s="58"/>
      <c r="AB538" s="1"/>
      <c r="AC538" s="1"/>
      <c r="AD538" s="1"/>
      <c r="AE538" s="1"/>
      <c r="AF538" s="1"/>
      <c r="AG538" s="1"/>
    </row>
    <row r="539" spans="1:33" ht="15.75" customHeight="1" x14ac:dyDescent="0.2">
      <c r="A539" s="1"/>
      <c r="B539" s="1"/>
      <c r="C539" s="2"/>
      <c r="D539" s="37"/>
      <c r="E539" s="6"/>
      <c r="F539" s="392"/>
      <c r="G539" s="6"/>
      <c r="H539" s="6"/>
      <c r="I539" s="392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43"/>
      <c r="X539" s="43"/>
      <c r="Y539" s="43"/>
      <c r="Z539" s="454"/>
      <c r="AA539" s="58"/>
      <c r="AB539" s="1"/>
      <c r="AC539" s="1"/>
      <c r="AD539" s="1"/>
      <c r="AE539" s="1"/>
      <c r="AF539" s="1"/>
      <c r="AG539" s="1"/>
    </row>
    <row r="540" spans="1:33" ht="15.75" customHeight="1" x14ac:dyDescent="0.2">
      <c r="A540" s="1"/>
      <c r="B540" s="1"/>
      <c r="C540" s="2"/>
      <c r="D540" s="37"/>
      <c r="E540" s="6"/>
      <c r="F540" s="392"/>
      <c r="G540" s="6"/>
      <c r="H540" s="6"/>
      <c r="I540" s="392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43"/>
      <c r="X540" s="43"/>
      <c r="Y540" s="43"/>
      <c r="Z540" s="454"/>
      <c r="AA540" s="58"/>
      <c r="AB540" s="1"/>
      <c r="AC540" s="1"/>
      <c r="AD540" s="1"/>
      <c r="AE540" s="1"/>
      <c r="AF540" s="1"/>
      <c r="AG540" s="1"/>
    </row>
    <row r="541" spans="1:33" ht="15.75" customHeight="1" x14ac:dyDescent="0.2">
      <c r="A541" s="1"/>
      <c r="B541" s="1"/>
      <c r="C541" s="2"/>
      <c r="D541" s="37"/>
      <c r="E541" s="6"/>
      <c r="F541" s="392"/>
      <c r="G541" s="6"/>
      <c r="H541" s="6"/>
      <c r="I541" s="392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43"/>
      <c r="X541" s="43"/>
      <c r="Y541" s="43"/>
      <c r="Z541" s="454"/>
      <c r="AA541" s="58"/>
      <c r="AB541" s="1"/>
      <c r="AC541" s="1"/>
      <c r="AD541" s="1"/>
      <c r="AE541" s="1"/>
      <c r="AF541" s="1"/>
      <c r="AG541" s="1"/>
    </row>
    <row r="542" spans="1:33" ht="15.75" customHeight="1" x14ac:dyDescent="0.2">
      <c r="A542" s="1"/>
      <c r="B542" s="1"/>
      <c r="C542" s="2"/>
      <c r="D542" s="37"/>
      <c r="E542" s="6"/>
      <c r="F542" s="392"/>
      <c r="G542" s="6"/>
      <c r="H542" s="6"/>
      <c r="I542" s="392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43"/>
      <c r="X542" s="43"/>
      <c r="Y542" s="43"/>
      <c r="Z542" s="454"/>
      <c r="AA542" s="58"/>
      <c r="AB542" s="1"/>
      <c r="AC542" s="1"/>
      <c r="AD542" s="1"/>
      <c r="AE542" s="1"/>
      <c r="AF542" s="1"/>
      <c r="AG542" s="1"/>
    </row>
    <row r="543" spans="1:33" ht="15.75" customHeight="1" x14ac:dyDescent="0.2">
      <c r="A543" s="1"/>
      <c r="B543" s="1"/>
      <c r="C543" s="2"/>
      <c r="D543" s="37"/>
      <c r="E543" s="6"/>
      <c r="F543" s="392"/>
      <c r="G543" s="6"/>
      <c r="H543" s="6"/>
      <c r="I543" s="392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43"/>
      <c r="X543" s="43"/>
      <c r="Y543" s="43"/>
      <c r="Z543" s="454"/>
      <c r="AA543" s="58"/>
      <c r="AB543" s="1"/>
      <c r="AC543" s="1"/>
      <c r="AD543" s="1"/>
      <c r="AE543" s="1"/>
      <c r="AF543" s="1"/>
      <c r="AG543" s="1"/>
    </row>
    <row r="544" spans="1:33" ht="15.75" customHeight="1" x14ac:dyDescent="0.2">
      <c r="A544" s="1"/>
      <c r="B544" s="1"/>
      <c r="C544" s="2"/>
      <c r="D544" s="37"/>
      <c r="E544" s="6"/>
      <c r="F544" s="392"/>
      <c r="G544" s="6"/>
      <c r="H544" s="6"/>
      <c r="I544" s="392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43"/>
      <c r="X544" s="43"/>
      <c r="Y544" s="43"/>
      <c r="Z544" s="454"/>
      <c r="AA544" s="58"/>
      <c r="AB544" s="1"/>
      <c r="AC544" s="1"/>
      <c r="AD544" s="1"/>
      <c r="AE544" s="1"/>
      <c r="AF544" s="1"/>
      <c r="AG544" s="1"/>
    </row>
    <row r="545" spans="1:33" ht="15.75" customHeight="1" x14ac:dyDescent="0.2">
      <c r="A545" s="1"/>
      <c r="B545" s="1"/>
      <c r="C545" s="2"/>
      <c r="D545" s="37"/>
      <c r="E545" s="6"/>
      <c r="F545" s="392"/>
      <c r="G545" s="6"/>
      <c r="H545" s="6"/>
      <c r="I545" s="392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43"/>
      <c r="X545" s="43"/>
      <c r="Y545" s="43"/>
      <c r="Z545" s="454"/>
      <c r="AA545" s="58"/>
      <c r="AB545" s="1"/>
      <c r="AC545" s="1"/>
      <c r="AD545" s="1"/>
      <c r="AE545" s="1"/>
      <c r="AF545" s="1"/>
      <c r="AG545" s="1"/>
    </row>
    <row r="546" spans="1:33" ht="15.75" customHeight="1" x14ac:dyDescent="0.2">
      <c r="A546" s="1"/>
      <c r="B546" s="1"/>
      <c r="C546" s="2"/>
      <c r="D546" s="37"/>
      <c r="E546" s="6"/>
      <c r="F546" s="392"/>
      <c r="G546" s="6"/>
      <c r="H546" s="6"/>
      <c r="I546" s="392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43"/>
      <c r="X546" s="43"/>
      <c r="Y546" s="43"/>
      <c r="Z546" s="454"/>
      <c r="AA546" s="58"/>
      <c r="AB546" s="1"/>
      <c r="AC546" s="1"/>
      <c r="AD546" s="1"/>
      <c r="AE546" s="1"/>
      <c r="AF546" s="1"/>
      <c r="AG546" s="1"/>
    </row>
    <row r="547" spans="1:33" ht="15.75" customHeight="1" x14ac:dyDescent="0.2">
      <c r="A547" s="1"/>
      <c r="B547" s="1"/>
      <c r="C547" s="2"/>
      <c r="D547" s="37"/>
      <c r="E547" s="6"/>
      <c r="F547" s="392"/>
      <c r="G547" s="6"/>
      <c r="H547" s="6"/>
      <c r="I547" s="392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43"/>
      <c r="X547" s="43"/>
      <c r="Y547" s="43"/>
      <c r="Z547" s="454"/>
      <c r="AA547" s="58"/>
      <c r="AB547" s="1"/>
      <c r="AC547" s="1"/>
      <c r="AD547" s="1"/>
      <c r="AE547" s="1"/>
      <c r="AF547" s="1"/>
      <c r="AG547" s="1"/>
    </row>
    <row r="548" spans="1:33" ht="15.75" customHeight="1" x14ac:dyDescent="0.2">
      <c r="A548" s="1"/>
      <c r="B548" s="1"/>
      <c r="C548" s="2"/>
      <c r="D548" s="37"/>
      <c r="E548" s="6"/>
      <c r="F548" s="392"/>
      <c r="G548" s="6"/>
      <c r="H548" s="6"/>
      <c r="I548" s="392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43"/>
      <c r="X548" s="43"/>
      <c r="Y548" s="43"/>
      <c r="Z548" s="454"/>
      <c r="AA548" s="58"/>
      <c r="AB548" s="1"/>
      <c r="AC548" s="1"/>
      <c r="AD548" s="1"/>
      <c r="AE548" s="1"/>
      <c r="AF548" s="1"/>
      <c r="AG548" s="1"/>
    </row>
    <row r="549" spans="1:33" ht="15.75" customHeight="1" x14ac:dyDescent="0.2">
      <c r="A549" s="1"/>
      <c r="B549" s="1"/>
      <c r="C549" s="2"/>
      <c r="D549" s="37"/>
      <c r="E549" s="6"/>
      <c r="F549" s="392"/>
      <c r="G549" s="6"/>
      <c r="H549" s="6"/>
      <c r="I549" s="392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43"/>
      <c r="X549" s="43"/>
      <c r="Y549" s="43"/>
      <c r="Z549" s="454"/>
      <c r="AA549" s="58"/>
      <c r="AB549" s="1"/>
      <c r="AC549" s="1"/>
      <c r="AD549" s="1"/>
      <c r="AE549" s="1"/>
      <c r="AF549" s="1"/>
      <c r="AG549" s="1"/>
    </row>
    <row r="550" spans="1:33" ht="15.75" customHeight="1" x14ac:dyDescent="0.2">
      <c r="A550" s="1"/>
      <c r="B550" s="1"/>
      <c r="C550" s="2"/>
      <c r="D550" s="37"/>
      <c r="E550" s="6"/>
      <c r="F550" s="392"/>
      <c r="G550" s="6"/>
      <c r="H550" s="6"/>
      <c r="I550" s="392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43"/>
      <c r="X550" s="43"/>
      <c r="Y550" s="43"/>
      <c r="Z550" s="454"/>
      <c r="AA550" s="58"/>
      <c r="AB550" s="1"/>
      <c r="AC550" s="1"/>
      <c r="AD550" s="1"/>
      <c r="AE550" s="1"/>
      <c r="AF550" s="1"/>
      <c r="AG550" s="1"/>
    </row>
    <row r="551" spans="1:33" ht="15.75" customHeight="1" x14ac:dyDescent="0.2">
      <c r="A551" s="1"/>
      <c r="B551" s="1"/>
      <c r="C551" s="2"/>
      <c r="D551" s="37"/>
      <c r="E551" s="6"/>
      <c r="F551" s="392"/>
      <c r="G551" s="6"/>
      <c r="H551" s="6"/>
      <c r="I551" s="392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43"/>
      <c r="X551" s="43"/>
      <c r="Y551" s="43"/>
      <c r="Z551" s="454"/>
      <c r="AA551" s="58"/>
      <c r="AB551" s="1"/>
      <c r="AC551" s="1"/>
      <c r="AD551" s="1"/>
      <c r="AE551" s="1"/>
      <c r="AF551" s="1"/>
      <c r="AG551" s="1"/>
    </row>
    <row r="552" spans="1:33" ht="15.75" customHeight="1" x14ac:dyDescent="0.2">
      <c r="A552" s="1"/>
      <c r="B552" s="1"/>
      <c r="C552" s="2"/>
      <c r="D552" s="37"/>
      <c r="E552" s="6"/>
      <c r="F552" s="392"/>
      <c r="G552" s="6"/>
      <c r="H552" s="6"/>
      <c r="I552" s="392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43"/>
      <c r="X552" s="43"/>
      <c r="Y552" s="43"/>
      <c r="Z552" s="454"/>
      <c r="AA552" s="58"/>
      <c r="AB552" s="1"/>
      <c r="AC552" s="1"/>
      <c r="AD552" s="1"/>
      <c r="AE552" s="1"/>
      <c r="AF552" s="1"/>
      <c r="AG552" s="1"/>
    </row>
    <row r="553" spans="1:33" ht="15.75" customHeight="1" x14ac:dyDescent="0.2">
      <c r="A553" s="1"/>
      <c r="B553" s="1"/>
      <c r="C553" s="2"/>
      <c r="D553" s="37"/>
      <c r="E553" s="6"/>
      <c r="F553" s="392"/>
      <c r="G553" s="6"/>
      <c r="H553" s="6"/>
      <c r="I553" s="392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43"/>
      <c r="X553" s="43"/>
      <c r="Y553" s="43"/>
      <c r="Z553" s="454"/>
      <c r="AA553" s="58"/>
      <c r="AB553" s="1"/>
      <c r="AC553" s="1"/>
      <c r="AD553" s="1"/>
      <c r="AE553" s="1"/>
      <c r="AF553" s="1"/>
      <c r="AG553" s="1"/>
    </row>
    <row r="554" spans="1:33" ht="15.75" customHeight="1" x14ac:dyDescent="0.2">
      <c r="A554" s="1"/>
      <c r="B554" s="1"/>
      <c r="C554" s="2"/>
      <c r="D554" s="37"/>
      <c r="E554" s="6"/>
      <c r="F554" s="392"/>
      <c r="G554" s="6"/>
      <c r="H554" s="6"/>
      <c r="I554" s="392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43"/>
      <c r="X554" s="43"/>
      <c r="Y554" s="43"/>
      <c r="Z554" s="454"/>
      <c r="AA554" s="58"/>
      <c r="AB554" s="1"/>
      <c r="AC554" s="1"/>
      <c r="AD554" s="1"/>
      <c r="AE554" s="1"/>
      <c r="AF554" s="1"/>
      <c r="AG554" s="1"/>
    </row>
    <row r="555" spans="1:33" ht="15.75" customHeight="1" x14ac:dyDescent="0.2">
      <c r="A555" s="1"/>
      <c r="B555" s="1"/>
      <c r="C555" s="2"/>
      <c r="D555" s="37"/>
      <c r="E555" s="6"/>
      <c r="F555" s="392"/>
      <c r="G555" s="6"/>
      <c r="H555" s="6"/>
      <c r="I555" s="392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43"/>
      <c r="X555" s="43"/>
      <c r="Y555" s="43"/>
      <c r="Z555" s="454"/>
      <c r="AA555" s="58"/>
      <c r="AB555" s="1"/>
      <c r="AC555" s="1"/>
      <c r="AD555" s="1"/>
      <c r="AE555" s="1"/>
      <c r="AF555" s="1"/>
      <c r="AG555" s="1"/>
    </row>
    <row r="556" spans="1:33" ht="15.75" customHeight="1" x14ac:dyDescent="0.2">
      <c r="A556" s="1"/>
      <c r="B556" s="1"/>
      <c r="C556" s="2"/>
      <c r="D556" s="37"/>
      <c r="E556" s="6"/>
      <c r="F556" s="392"/>
      <c r="G556" s="6"/>
      <c r="H556" s="6"/>
      <c r="I556" s="392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43"/>
      <c r="X556" s="43"/>
      <c r="Y556" s="43"/>
      <c r="Z556" s="454"/>
      <c r="AA556" s="58"/>
      <c r="AB556" s="1"/>
      <c r="AC556" s="1"/>
      <c r="AD556" s="1"/>
      <c r="AE556" s="1"/>
      <c r="AF556" s="1"/>
      <c r="AG556" s="1"/>
    </row>
    <row r="557" spans="1:33" ht="15.75" customHeight="1" x14ac:dyDescent="0.2">
      <c r="A557" s="1"/>
      <c r="B557" s="1"/>
      <c r="C557" s="2"/>
      <c r="D557" s="37"/>
      <c r="E557" s="6"/>
      <c r="F557" s="392"/>
      <c r="G557" s="6"/>
      <c r="H557" s="6"/>
      <c r="I557" s="392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43"/>
      <c r="X557" s="43"/>
      <c r="Y557" s="43"/>
      <c r="Z557" s="454"/>
      <c r="AA557" s="58"/>
      <c r="AB557" s="1"/>
      <c r="AC557" s="1"/>
      <c r="AD557" s="1"/>
      <c r="AE557" s="1"/>
      <c r="AF557" s="1"/>
      <c r="AG557" s="1"/>
    </row>
    <row r="558" spans="1:33" ht="15.75" customHeight="1" x14ac:dyDescent="0.2">
      <c r="A558" s="1"/>
      <c r="B558" s="1"/>
      <c r="C558" s="2"/>
      <c r="D558" s="37"/>
      <c r="E558" s="6"/>
      <c r="F558" s="392"/>
      <c r="G558" s="6"/>
      <c r="H558" s="6"/>
      <c r="I558" s="392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43"/>
      <c r="X558" s="43"/>
      <c r="Y558" s="43"/>
      <c r="Z558" s="454"/>
      <c r="AA558" s="58"/>
      <c r="AB558" s="1"/>
      <c r="AC558" s="1"/>
      <c r="AD558" s="1"/>
      <c r="AE558" s="1"/>
      <c r="AF558" s="1"/>
      <c r="AG558" s="1"/>
    </row>
    <row r="559" spans="1:33" ht="15.75" customHeight="1" x14ac:dyDescent="0.2">
      <c r="A559" s="1"/>
      <c r="B559" s="1"/>
      <c r="C559" s="2"/>
      <c r="D559" s="37"/>
      <c r="E559" s="6"/>
      <c r="F559" s="392"/>
      <c r="G559" s="6"/>
      <c r="H559" s="6"/>
      <c r="I559" s="392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43"/>
      <c r="X559" s="43"/>
      <c r="Y559" s="43"/>
      <c r="Z559" s="454"/>
      <c r="AA559" s="58"/>
      <c r="AB559" s="1"/>
      <c r="AC559" s="1"/>
      <c r="AD559" s="1"/>
      <c r="AE559" s="1"/>
      <c r="AF559" s="1"/>
      <c r="AG559" s="1"/>
    </row>
    <row r="560" spans="1:33" ht="15.75" customHeight="1" x14ac:dyDescent="0.2">
      <c r="A560" s="1"/>
      <c r="B560" s="1"/>
      <c r="C560" s="2"/>
      <c r="D560" s="37"/>
      <c r="E560" s="6"/>
      <c r="F560" s="392"/>
      <c r="G560" s="6"/>
      <c r="H560" s="6"/>
      <c r="I560" s="392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43"/>
      <c r="X560" s="43"/>
      <c r="Y560" s="43"/>
      <c r="Z560" s="454"/>
      <c r="AA560" s="58"/>
      <c r="AB560" s="1"/>
      <c r="AC560" s="1"/>
      <c r="AD560" s="1"/>
      <c r="AE560" s="1"/>
      <c r="AF560" s="1"/>
      <c r="AG560" s="1"/>
    </row>
    <row r="561" spans="1:33" ht="15.75" customHeight="1" x14ac:dyDescent="0.2">
      <c r="A561" s="1"/>
      <c r="B561" s="1"/>
      <c r="C561" s="2"/>
      <c r="D561" s="37"/>
      <c r="E561" s="6"/>
      <c r="F561" s="392"/>
      <c r="G561" s="6"/>
      <c r="H561" s="6"/>
      <c r="I561" s="392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43"/>
      <c r="X561" s="43"/>
      <c r="Y561" s="43"/>
      <c r="Z561" s="454"/>
      <c r="AA561" s="58"/>
      <c r="AB561" s="1"/>
      <c r="AC561" s="1"/>
      <c r="AD561" s="1"/>
      <c r="AE561" s="1"/>
      <c r="AF561" s="1"/>
      <c r="AG561" s="1"/>
    </row>
    <row r="562" spans="1:33" ht="15.75" customHeight="1" x14ac:dyDescent="0.2">
      <c r="A562" s="1"/>
      <c r="B562" s="1"/>
      <c r="C562" s="2"/>
      <c r="D562" s="37"/>
      <c r="E562" s="6"/>
      <c r="F562" s="392"/>
      <c r="G562" s="6"/>
      <c r="H562" s="6"/>
      <c r="I562" s="392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43"/>
      <c r="X562" s="43"/>
      <c r="Y562" s="43"/>
      <c r="Z562" s="454"/>
      <c r="AA562" s="58"/>
      <c r="AB562" s="1"/>
      <c r="AC562" s="1"/>
      <c r="AD562" s="1"/>
      <c r="AE562" s="1"/>
      <c r="AF562" s="1"/>
      <c r="AG562" s="1"/>
    </row>
    <row r="563" spans="1:33" ht="15.75" customHeight="1" x14ac:dyDescent="0.2">
      <c r="A563" s="1"/>
      <c r="B563" s="1"/>
      <c r="C563" s="2"/>
      <c r="D563" s="37"/>
      <c r="E563" s="6"/>
      <c r="F563" s="392"/>
      <c r="G563" s="6"/>
      <c r="H563" s="6"/>
      <c r="I563" s="392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43"/>
      <c r="X563" s="43"/>
      <c r="Y563" s="43"/>
      <c r="Z563" s="454"/>
      <c r="AA563" s="58"/>
      <c r="AB563" s="1"/>
      <c r="AC563" s="1"/>
      <c r="AD563" s="1"/>
      <c r="AE563" s="1"/>
      <c r="AF563" s="1"/>
      <c r="AG563" s="1"/>
    </row>
    <row r="564" spans="1:33" ht="15.75" customHeight="1" x14ac:dyDescent="0.2">
      <c r="A564" s="1"/>
      <c r="B564" s="1"/>
      <c r="C564" s="2"/>
      <c r="D564" s="37"/>
      <c r="E564" s="6"/>
      <c r="F564" s="392"/>
      <c r="G564" s="6"/>
      <c r="H564" s="6"/>
      <c r="I564" s="392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43"/>
      <c r="X564" s="43"/>
      <c r="Y564" s="43"/>
      <c r="Z564" s="454"/>
      <c r="AA564" s="58"/>
      <c r="AB564" s="1"/>
      <c r="AC564" s="1"/>
      <c r="AD564" s="1"/>
      <c r="AE564" s="1"/>
      <c r="AF564" s="1"/>
      <c r="AG564" s="1"/>
    </row>
    <row r="565" spans="1:33" ht="15.75" customHeight="1" x14ac:dyDescent="0.2">
      <c r="A565" s="1"/>
      <c r="B565" s="1"/>
      <c r="C565" s="2"/>
      <c r="D565" s="37"/>
      <c r="E565" s="6"/>
      <c r="F565" s="392"/>
      <c r="G565" s="6"/>
      <c r="H565" s="6"/>
      <c r="I565" s="392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43"/>
      <c r="X565" s="43"/>
      <c r="Y565" s="43"/>
      <c r="Z565" s="454"/>
      <c r="AA565" s="58"/>
      <c r="AB565" s="1"/>
      <c r="AC565" s="1"/>
      <c r="AD565" s="1"/>
      <c r="AE565" s="1"/>
      <c r="AF565" s="1"/>
      <c r="AG565" s="1"/>
    </row>
    <row r="566" spans="1:33" ht="15.75" customHeight="1" x14ac:dyDescent="0.2">
      <c r="A566" s="1"/>
      <c r="B566" s="1"/>
      <c r="C566" s="2"/>
      <c r="D566" s="37"/>
      <c r="E566" s="6"/>
      <c r="F566" s="392"/>
      <c r="G566" s="6"/>
      <c r="H566" s="6"/>
      <c r="I566" s="392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43"/>
      <c r="X566" s="43"/>
      <c r="Y566" s="43"/>
      <c r="Z566" s="454"/>
      <c r="AA566" s="58"/>
      <c r="AB566" s="1"/>
      <c r="AC566" s="1"/>
      <c r="AD566" s="1"/>
      <c r="AE566" s="1"/>
      <c r="AF566" s="1"/>
      <c r="AG566" s="1"/>
    </row>
    <row r="567" spans="1:33" ht="15.75" customHeight="1" x14ac:dyDescent="0.2">
      <c r="A567" s="1"/>
      <c r="B567" s="1"/>
      <c r="C567" s="2"/>
      <c r="D567" s="37"/>
      <c r="E567" s="6"/>
      <c r="F567" s="392"/>
      <c r="G567" s="6"/>
      <c r="H567" s="6"/>
      <c r="I567" s="392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43"/>
      <c r="X567" s="43"/>
      <c r="Y567" s="43"/>
      <c r="Z567" s="454"/>
      <c r="AA567" s="58"/>
      <c r="AB567" s="1"/>
      <c r="AC567" s="1"/>
      <c r="AD567" s="1"/>
      <c r="AE567" s="1"/>
      <c r="AF567" s="1"/>
      <c r="AG567" s="1"/>
    </row>
    <row r="568" spans="1:33" ht="15.75" customHeight="1" x14ac:dyDescent="0.2">
      <c r="A568" s="1"/>
      <c r="B568" s="1"/>
      <c r="C568" s="2"/>
      <c r="D568" s="37"/>
      <c r="E568" s="6"/>
      <c r="F568" s="392"/>
      <c r="G568" s="6"/>
      <c r="H568" s="6"/>
      <c r="I568" s="392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43"/>
      <c r="X568" s="43"/>
      <c r="Y568" s="43"/>
      <c r="Z568" s="454"/>
      <c r="AA568" s="58"/>
      <c r="AB568" s="1"/>
      <c r="AC568" s="1"/>
      <c r="AD568" s="1"/>
      <c r="AE568" s="1"/>
      <c r="AF568" s="1"/>
      <c r="AG568" s="1"/>
    </row>
    <row r="569" spans="1:33" ht="15.75" customHeight="1" x14ac:dyDescent="0.2">
      <c r="A569" s="1"/>
      <c r="B569" s="1"/>
      <c r="C569" s="2"/>
      <c r="D569" s="37"/>
      <c r="E569" s="6"/>
      <c r="F569" s="392"/>
      <c r="G569" s="6"/>
      <c r="H569" s="6"/>
      <c r="I569" s="392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43"/>
      <c r="X569" s="43"/>
      <c r="Y569" s="43"/>
      <c r="Z569" s="454"/>
      <c r="AA569" s="58"/>
      <c r="AB569" s="1"/>
      <c r="AC569" s="1"/>
      <c r="AD569" s="1"/>
      <c r="AE569" s="1"/>
      <c r="AF569" s="1"/>
      <c r="AG569" s="1"/>
    </row>
    <row r="570" spans="1:33" ht="15.75" customHeight="1" x14ac:dyDescent="0.2">
      <c r="A570" s="1"/>
      <c r="B570" s="1"/>
      <c r="C570" s="2"/>
      <c r="D570" s="37"/>
      <c r="E570" s="6"/>
      <c r="F570" s="392"/>
      <c r="G570" s="6"/>
      <c r="H570" s="6"/>
      <c r="I570" s="392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43"/>
      <c r="X570" s="43"/>
      <c r="Y570" s="43"/>
      <c r="Z570" s="454"/>
      <c r="AA570" s="58"/>
      <c r="AB570" s="1"/>
      <c r="AC570" s="1"/>
      <c r="AD570" s="1"/>
      <c r="AE570" s="1"/>
      <c r="AF570" s="1"/>
      <c r="AG570" s="1"/>
    </row>
    <row r="571" spans="1:33" ht="15.75" customHeight="1" x14ac:dyDescent="0.2">
      <c r="A571" s="1"/>
      <c r="B571" s="1"/>
      <c r="C571" s="2"/>
      <c r="D571" s="37"/>
      <c r="E571" s="6"/>
      <c r="F571" s="392"/>
      <c r="G571" s="6"/>
      <c r="H571" s="6"/>
      <c r="I571" s="392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43"/>
      <c r="X571" s="43"/>
      <c r="Y571" s="43"/>
      <c r="Z571" s="454"/>
      <c r="AA571" s="58"/>
      <c r="AB571" s="1"/>
      <c r="AC571" s="1"/>
      <c r="AD571" s="1"/>
      <c r="AE571" s="1"/>
      <c r="AF571" s="1"/>
      <c r="AG571" s="1"/>
    </row>
    <row r="572" spans="1:33" ht="15.75" customHeight="1" x14ac:dyDescent="0.2">
      <c r="A572" s="1"/>
      <c r="B572" s="1"/>
      <c r="C572" s="2"/>
      <c r="D572" s="37"/>
      <c r="E572" s="6"/>
      <c r="F572" s="392"/>
      <c r="G572" s="6"/>
      <c r="H572" s="6"/>
      <c r="I572" s="392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43"/>
      <c r="X572" s="43"/>
      <c r="Y572" s="43"/>
      <c r="Z572" s="454"/>
      <c r="AA572" s="58"/>
      <c r="AB572" s="1"/>
      <c r="AC572" s="1"/>
      <c r="AD572" s="1"/>
      <c r="AE572" s="1"/>
      <c r="AF572" s="1"/>
      <c r="AG572" s="1"/>
    </row>
    <row r="573" spans="1:33" ht="15.75" customHeight="1" x14ac:dyDescent="0.2">
      <c r="A573" s="1"/>
      <c r="B573" s="1"/>
      <c r="C573" s="2"/>
      <c r="D573" s="37"/>
      <c r="E573" s="6"/>
      <c r="F573" s="392"/>
      <c r="G573" s="6"/>
      <c r="H573" s="6"/>
      <c r="I573" s="392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43"/>
      <c r="X573" s="43"/>
      <c r="Y573" s="43"/>
      <c r="Z573" s="454"/>
      <c r="AA573" s="58"/>
      <c r="AB573" s="1"/>
      <c r="AC573" s="1"/>
      <c r="AD573" s="1"/>
      <c r="AE573" s="1"/>
      <c r="AF573" s="1"/>
      <c r="AG573" s="1"/>
    </row>
    <row r="574" spans="1:33" ht="15.75" customHeight="1" x14ac:dyDescent="0.2">
      <c r="A574" s="1"/>
      <c r="B574" s="1"/>
      <c r="C574" s="2"/>
      <c r="D574" s="37"/>
      <c r="E574" s="6"/>
      <c r="F574" s="392"/>
      <c r="G574" s="6"/>
      <c r="H574" s="6"/>
      <c r="I574" s="392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43"/>
      <c r="X574" s="43"/>
      <c r="Y574" s="43"/>
      <c r="Z574" s="454"/>
      <c r="AA574" s="58"/>
      <c r="AB574" s="1"/>
      <c r="AC574" s="1"/>
      <c r="AD574" s="1"/>
      <c r="AE574" s="1"/>
      <c r="AF574" s="1"/>
      <c r="AG574" s="1"/>
    </row>
    <row r="575" spans="1:33" ht="15.75" customHeight="1" x14ac:dyDescent="0.2">
      <c r="A575" s="1"/>
      <c r="B575" s="1"/>
      <c r="C575" s="2"/>
      <c r="D575" s="37"/>
      <c r="E575" s="6"/>
      <c r="F575" s="392"/>
      <c r="G575" s="6"/>
      <c r="H575" s="6"/>
      <c r="I575" s="392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43"/>
      <c r="X575" s="43"/>
      <c r="Y575" s="43"/>
      <c r="Z575" s="454"/>
      <c r="AA575" s="58"/>
      <c r="AB575" s="1"/>
      <c r="AC575" s="1"/>
      <c r="AD575" s="1"/>
      <c r="AE575" s="1"/>
      <c r="AF575" s="1"/>
      <c r="AG575" s="1"/>
    </row>
    <row r="576" spans="1:33" ht="15.75" customHeight="1" x14ac:dyDescent="0.2">
      <c r="A576" s="1"/>
      <c r="B576" s="1"/>
      <c r="C576" s="2"/>
      <c r="D576" s="37"/>
      <c r="E576" s="6"/>
      <c r="F576" s="392"/>
      <c r="G576" s="6"/>
      <c r="H576" s="6"/>
      <c r="I576" s="392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43"/>
      <c r="X576" s="43"/>
      <c r="Y576" s="43"/>
      <c r="Z576" s="454"/>
      <c r="AA576" s="58"/>
      <c r="AB576" s="1"/>
      <c r="AC576" s="1"/>
      <c r="AD576" s="1"/>
      <c r="AE576" s="1"/>
      <c r="AF576" s="1"/>
      <c r="AG576" s="1"/>
    </row>
    <row r="577" spans="1:33" ht="15.75" customHeight="1" x14ac:dyDescent="0.2">
      <c r="A577" s="1"/>
      <c r="B577" s="1"/>
      <c r="C577" s="2"/>
      <c r="D577" s="37"/>
      <c r="E577" s="6"/>
      <c r="F577" s="392"/>
      <c r="G577" s="6"/>
      <c r="H577" s="6"/>
      <c r="I577" s="392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43"/>
      <c r="X577" s="43"/>
      <c r="Y577" s="43"/>
      <c r="Z577" s="454"/>
      <c r="AA577" s="58"/>
      <c r="AB577" s="1"/>
      <c r="AC577" s="1"/>
      <c r="AD577" s="1"/>
      <c r="AE577" s="1"/>
      <c r="AF577" s="1"/>
      <c r="AG577" s="1"/>
    </row>
    <row r="578" spans="1:33" ht="15.75" customHeight="1" x14ac:dyDescent="0.2">
      <c r="A578" s="1"/>
      <c r="B578" s="1"/>
      <c r="C578" s="2"/>
      <c r="D578" s="37"/>
      <c r="E578" s="6"/>
      <c r="F578" s="392"/>
      <c r="G578" s="6"/>
      <c r="H578" s="6"/>
      <c r="I578" s="392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43"/>
      <c r="X578" s="43"/>
      <c r="Y578" s="43"/>
      <c r="Z578" s="454"/>
      <c r="AA578" s="58"/>
      <c r="AB578" s="1"/>
      <c r="AC578" s="1"/>
      <c r="AD578" s="1"/>
      <c r="AE578" s="1"/>
      <c r="AF578" s="1"/>
      <c r="AG578" s="1"/>
    </row>
    <row r="579" spans="1:33" ht="15.75" customHeight="1" x14ac:dyDescent="0.2">
      <c r="A579" s="1"/>
      <c r="B579" s="1"/>
      <c r="C579" s="2"/>
      <c r="D579" s="37"/>
      <c r="E579" s="6"/>
      <c r="F579" s="392"/>
      <c r="G579" s="6"/>
      <c r="H579" s="6"/>
      <c r="I579" s="392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43"/>
      <c r="X579" s="43"/>
      <c r="Y579" s="43"/>
      <c r="Z579" s="454"/>
      <c r="AA579" s="58"/>
      <c r="AB579" s="1"/>
      <c r="AC579" s="1"/>
      <c r="AD579" s="1"/>
      <c r="AE579" s="1"/>
      <c r="AF579" s="1"/>
      <c r="AG579" s="1"/>
    </row>
    <row r="580" spans="1:33" ht="15.75" customHeight="1" x14ac:dyDescent="0.2">
      <c r="A580" s="1"/>
      <c r="B580" s="1"/>
      <c r="C580" s="2"/>
      <c r="D580" s="37"/>
      <c r="E580" s="6"/>
      <c r="F580" s="392"/>
      <c r="G580" s="6"/>
      <c r="H580" s="6"/>
      <c r="I580" s="392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43"/>
      <c r="X580" s="43"/>
      <c r="Y580" s="43"/>
      <c r="Z580" s="454"/>
      <c r="AA580" s="58"/>
      <c r="AB580" s="1"/>
      <c r="AC580" s="1"/>
      <c r="AD580" s="1"/>
      <c r="AE580" s="1"/>
      <c r="AF580" s="1"/>
      <c r="AG580" s="1"/>
    </row>
    <row r="581" spans="1:33" ht="15.75" customHeight="1" x14ac:dyDescent="0.2">
      <c r="A581" s="1"/>
      <c r="B581" s="1"/>
      <c r="C581" s="2"/>
      <c r="D581" s="37"/>
      <c r="E581" s="6"/>
      <c r="F581" s="392"/>
      <c r="G581" s="6"/>
      <c r="H581" s="6"/>
      <c r="I581" s="392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43"/>
      <c r="X581" s="43"/>
      <c r="Y581" s="43"/>
      <c r="Z581" s="454"/>
      <c r="AA581" s="58"/>
      <c r="AB581" s="1"/>
      <c r="AC581" s="1"/>
      <c r="AD581" s="1"/>
      <c r="AE581" s="1"/>
      <c r="AF581" s="1"/>
      <c r="AG581" s="1"/>
    </row>
    <row r="582" spans="1:33" ht="15.75" customHeight="1" x14ac:dyDescent="0.2">
      <c r="A582" s="1"/>
      <c r="B582" s="1"/>
      <c r="C582" s="2"/>
      <c r="D582" s="37"/>
      <c r="E582" s="6"/>
      <c r="F582" s="392"/>
      <c r="G582" s="6"/>
      <c r="H582" s="6"/>
      <c r="I582" s="392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43"/>
      <c r="X582" s="43"/>
      <c r="Y582" s="43"/>
      <c r="Z582" s="454"/>
      <c r="AA582" s="58"/>
      <c r="AB582" s="1"/>
      <c r="AC582" s="1"/>
      <c r="AD582" s="1"/>
      <c r="AE582" s="1"/>
      <c r="AF582" s="1"/>
      <c r="AG582" s="1"/>
    </row>
    <row r="583" spans="1:33" ht="15.75" customHeight="1" x14ac:dyDescent="0.2">
      <c r="A583" s="1"/>
      <c r="B583" s="1"/>
      <c r="C583" s="2"/>
      <c r="D583" s="37"/>
      <c r="E583" s="6"/>
      <c r="F583" s="392"/>
      <c r="G583" s="6"/>
      <c r="H583" s="6"/>
      <c r="I583" s="392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43"/>
      <c r="X583" s="43"/>
      <c r="Y583" s="43"/>
      <c r="Z583" s="454"/>
      <c r="AA583" s="58"/>
      <c r="AB583" s="1"/>
      <c r="AC583" s="1"/>
      <c r="AD583" s="1"/>
      <c r="AE583" s="1"/>
      <c r="AF583" s="1"/>
      <c r="AG583" s="1"/>
    </row>
    <row r="584" spans="1:33" ht="15.75" customHeight="1" x14ac:dyDescent="0.2">
      <c r="A584" s="1"/>
      <c r="B584" s="1"/>
      <c r="C584" s="2"/>
      <c r="D584" s="37"/>
      <c r="E584" s="6"/>
      <c r="F584" s="392"/>
      <c r="G584" s="6"/>
      <c r="H584" s="6"/>
      <c r="I584" s="392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43"/>
      <c r="X584" s="43"/>
      <c r="Y584" s="43"/>
      <c r="Z584" s="454"/>
      <c r="AA584" s="58"/>
      <c r="AB584" s="1"/>
      <c r="AC584" s="1"/>
      <c r="AD584" s="1"/>
      <c r="AE584" s="1"/>
      <c r="AF584" s="1"/>
      <c r="AG584" s="1"/>
    </row>
    <row r="585" spans="1:33" ht="15.75" customHeight="1" x14ac:dyDescent="0.2">
      <c r="A585" s="1"/>
      <c r="B585" s="1"/>
      <c r="C585" s="2"/>
      <c r="D585" s="37"/>
      <c r="E585" s="6"/>
      <c r="F585" s="392"/>
      <c r="G585" s="6"/>
      <c r="H585" s="6"/>
      <c r="I585" s="392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43"/>
      <c r="X585" s="43"/>
      <c r="Y585" s="43"/>
      <c r="Z585" s="454"/>
      <c r="AA585" s="58"/>
      <c r="AB585" s="1"/>
      <c r="AC585" s="1"/>
      <c r="AD585" s="1"/>
      <c r="AE585" s="1"/>
      <c r="AF585" s="1"/>
      <c r="AG585" s="1"/>
    </row>
    <row r="586" spans="1:33" ht="15.75" customHeight="1" x14ac:dyDescent="0.2">
      <c r="A586" s="1"/>
      <c r="B586" s="1"/>
      <c r="C586" s="2"/>
      <c r="D586" s="37"/>
      <c r="E586" s="6"/>
      <c r="F586" s="392"/>
      <c r="G586" s="6"/>
      <c r="H586" s="6"/>
      <c r="I586" s="392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43"/>
      <c r="X586" s="43"/>
      <c r="Y586" s="43"/>
      <c r="Z586" s="454"/>
      <c r="AA586" s="58"/>
      <c r="AB586" s="1"/>
      <c r="AC586" s="1"/>
      <c r="AD586" s="1"/>
      <c r="AE586" s="1"/>
      <c r="AF586" s="1"/>
      <c r="AG586" s="1"/>
    </row>
    <row r="587" spans="1:33" ht="15.75" customHeight="1" x14ac:dyDescent="0.2">
      <c r="A587" s="1"/>
      <c r="B587" s="1"/>
      <c r="C587" s="2"/>
      <c r="D587" s="37"/>
      <c r="E587" s="6"/>
      <c r="F587" s="392"/>
      <c r="G587" s="6"/>
      <c r="H587" s="6"/>
      <c r="I587" s="392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43"/>
      <c r="X587" s="43"/>
      <c r="Y587" s="43"/>
      <c r="Z587" s="454"/>
      <c r="AA587" s="58"/>
      <c r="AB587" s="1"/>
      <c r="AC587" s="1"/>
      <c r="AD587" s="1"/>
      <c r="AE587" s="1"/>
      <c r="AF587" s="1"/>
      <c r="AG587" s="1"/>
    </row>
    <row r="588" spans="1:33" ht="15.75" customHeight="1" x14ac:dyDescent="0.2">
      <c r="A588" s="1"/>
      <c r="B588" s="1"/>
      <c r="C588" s="2"/>
      <c r="D588" s="37"/>
      <c r="E588" s="6"/>
      <c r="F588" s="392"/>
      <c r="G588" s="6"/>
      <c r="H588" s="6"/>
      <c r="I588" s="392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43"/>
      <c r="X588" s="43"/>
      <c r="Y588" s="43"/>
      <c r="Z588" s="454"/>
      <c r="AA588" s="58"/>
      <c r="AB588" s="1"/>
      <c r="AC588" s="1"/>
      <c r="AD588" s="1"/>
      <c r="AE588" s="1"/>
      <c r="AF588" s="1"/>
      <c r="AG588" s="1"/>
    </row>
    <row r="589" spans="1:33" ht="15.75" customHeight="1" x14ac:dyDescent="0.2">
      <c r="A589" s="1"/>
      <c r="B589" s="1"/>
      <c r="C589" s="2"/>
      <c r="D589" s="37"/>
      <c r="E589" s="6"/>
      <c r="F589" s="392"/>
      <c r="G589" s="6"/>
      <c r="H589" s="6"/>
      <c r="I589" s="392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43"/>
      <c r="X589" s="43"/>
      <c r="Y589" s="43"/>
      <c r="Z589" s="454"/>
      <c r="AA589" s="58"/>
      <c r="AB589" s="1"/>
      <c r="AC589" s="1"/>
      <c r="AD589" s="1"/>
      <c r="AE589" s="1"/>
      <c r="AF589" s="1"/>
      <c r="AG589" s="1"/>
    </row>
    <row r="590" spans="1:33" ht="15.75" customHeight="1" x14ac:dyDescent="0.2">
      <c r="A590" s="1"/>
      <c r="B590" s="1"/>
      <c r="C590" s="2"/>
      <c r="D590" s="37"/>
      <c r="E590" s="6"/>
      <c r="F590" s="392"/>
      <c r="G590" s="6"/>
      <c r="H590" s="6"/>
      <c r="I590" s="392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43"/>
      <c r="X590" s="43"/>
      <c r="Y590" s="43"/>
      <c r="Z590" s="454"/>
      <c r="AA590" s="58"/>
      <c r="AB590" s="1"/>
      <c r="AC590" s="1"/>
      <c r="AD590" s="1"/>
      <c r="AE590" s="1"/>
      <c r="AF590" s="1"/>
      <c r="AG590" s="1"/>
    </row>
    <row r="591" spans="1:33" ht="15.75" customHeight="1" x14ac:dyDescent="0.2">
      <c r="A591" s="1"/>
      <c r="B591" s="1"/>
      <c r="C591" s="2"/>
      <c r="D591" s="37"/>
      <c r="E591" s="6"/>
      <c r="F591" s="392"/>
      <c r="G591" s="6"/>
      <c r="H591" s="6"/>
      <c r="I591" s="392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43"/>
      <c r="X591" s="43"/>
      <c r="Y591" s="43"/>
      <c r="Z591" s="454"/>
      <c r="AA591" s="58"/>
      <c r="AB591" s="1"/>
      <c r="AC591" s="1"/>
      <c r="AD591" s="1"/>
      <c r="AE591" s="1"/>
      <c r="AF591" s="1"/>
      <c r="AG591" s="1"/>
    </row>
    <row r="592" spans="1:33" ht="15.75" customHeight="1" x14ac:dyDescent="0.2">
      <c r="A592" s="1"/>
      <c r="B592" s="1"/>
      <c r="C592" s="2"/>
      <c r="D592" s="37"/>
      <c r="E592" s="6"/>
      <c r="F592" s="392"/>
      <c r="G592" s="6"/>
      <c r="H592" s="6"/>
      <c r="I592" s="392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43"/>
      <c r="X592" s="43"/>
      <c r="Y592" s="43"/>
      <c r="Z592" s="454"/>
      <c r="AA592" s="58"/>
      <c r="AB592" s="1"/>
      <c r="AC592" s="1"/>
      <c r="AD592" s="1"/>
      <c r="AE592" s="1"/>
      <c r="AF592" s="1"/>
      <c r="AG592" s="1"/>
    </row>
    <row r="593" spans="1:33" ht="15.75" customHeight="1" x14ac:dyDescent="0.2">
      <c r="A593" s="1"/>
      <c r="B593" s="1"/>
      <c r="C593" s="2"/>
      <c r="D593" s="37"/>
      <c r="E593" s="6"/>
      <c r="F593" s="392"/>
      <c r="G593" s="6"/>
      <c r="H593" s="6"/>
      <c r="I593" s="392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43"/>
      <c r="X593" s="43"/>
      <c r="Y593" s="43"/>
      <c r="Z593" s="454"/>
      <c r="AA593" s="58"/>
      <c r="AB593" s="1"/>
      <c r="AC593" s="1"/>
      <c r="AD593" s="1"/>
      <c r="AE593" s="1"/>
      <c r="AF593" s="1"/>
      <c r="AG593" s="1"/>
    </row>
    <row r="594" spans="1:33" ht="15.75" customHeight="1" x14ac:dyDescent="0.2">
      <c r="A594" s="1"/>
      <c r="B594" s="1"/>
      <c r="C594" s="2"/>
      <c r="D594" s="37"/>
      <c r="E594" s="6"/>
      <c r="F594" s="392"/>
      <c r="G594" s="6"/>
      <c r="H594" s="6"/>
      <c r="I594" s="392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43"/>
      <c r="X594" s="43"/>
      <c r="Y594" s="43"/>
      <c r="Z594" s="454"/>
      <c r="AA594" s="58"/>
      <c r="AB594" s="1"/>
      <c r="AC594" s="1"/>
      <c r="AD594" s="1"/>
      <c r="AE594" s="1"/>
      <c r="AF594" s="1"/>
      <c r="AG594" s="1"/>
    </row>
    <row r="595" spans="1:33" ht="15.75" customHeight="1" x14ac:dyDescent="0.2">
      <c r="A595" s="1"/>
      <c r="B595" s="1"/>
      <c r="C595" s="2"/>
      <c r="D595" s="37"/>
      <c r="E595" s="6"/>
      <c r="F595" s="392"/>
      <c r="G595" s="6"/>
      <c r="H595" s="6"/>
      <c r="I595" s="392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43"/>
      <c r="X595" s="43"/>
      <c r="Y595" s="43"/>
      <c r="Z595" s="454"/>
      <c r="AA595" s="58"/>
      <c r="AB595" s="1"/>
      <c r="AC595" s="1"/>
      <c r="AD595" s="1"/>
      <c r="AE595" s="1"/>
      <c r="AF595" s="1"/>
      <c r="AG595" s="1"/>
    </row>
    <row r="596" spans="1:33" ht="15.75" customHeight="1" x14ac:dyDescent="0.2">
      <c r="A596" s="1"/>
      <c r="B596" s="1"/>
      <c r="C596" s="2"/>
      <c r="D596" s="37"/>
      <c r="E596" s="6"/>
      <c r="F596" s="392"/>
      <c r="G596" s="6"/>
      <c r="H596" s="6"/>
      <c r="I596" s="392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43"/>
      <c r="X596" s="43"/>
      <c r="Y596" s="43"/>
      <c r="Z596" s="454"/>
      <c r="AA596" s="58"/>
      <c r="AB596" s="1"/>
      <c r="AC596" s="1"/>
      <c r="AD596" s="1"/>
      <c r="AE596" s="1"/>
      <c r="AF596" s="1"/>
      <c r="AG596" s="1"/>
    </row>
    <row r="597" spans="1:33" ht="15.75" customHeight="1" x14ac:dyDescent="0.2">
      <c r="A597" s="1"/>
      <c r="B597" s="1"/>
      <c r="C597" s="2"/>
      <c r="D597" s="37"/>
      <c r="E597" s="6"/>
      <c r="F597" s="392"/>
      <c r="G597" s="6"/>
      <c r="H597" s="6"/>
      <c r="I597" s="392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43"/>
      <c r="X597" s="43"/>
      <c r="Y597" s="43"/>
      <c r="Z597" s="454"/>
      <c r="AA597" s="58"/>
      <c r="AB597" s="1"/>
      <c r="AC597" s="1"/>
      <c r="AD597" s="1"/>
      <c r="AE597" s="1"/>
      <c r="AF597" s="1"/>
      <c r="AG597" s="1"/>
    </row>
    <row r="598" spans="1:33" ht="15.75" customHeight="1" x14ac:dyDescent="0.2">
      <c r="A598" s="1"/>
      <c r="B598" s="1"/>
      <c r="C598" s="2"/>
      <c r="D598" s="37"/>
      <c r="E598" s="6"/>
      <c r="F598" s="392"/>
      <c r="G598" s="6"/>
      <c r="H598" s="6"/>
      <c r="I598" s="392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43"/>
      <c r="X598" s="43"/>
      <c r="Y598" s="43"/>
      <c r="Z598" s="454"/>
      <c r="AA598" s="58"/>
      <c r="AB598" s="1"/>
      <c r="AC598" s="1"/>
      <c r="AD598" s="1"/>
      <c r="AE598" s="1"/>
      <c r="AF598" s="1"/>
      <c r="AG598" s="1"/>
    </row>
    <row r="599" spans="1:33" ht="15.75" customHeight="1" x14ac:dyDescent="0.2">
      <c r="A599" s="1"/>
      <c r="B599" s="1"/>
      <c r="C599" s="2"/>
      <c r="D599" s="37"/>
      <c r="E599" s="6"/>
      <c r="F599" s="392"/>
      <c r="G599" s="6"/>
      <c r="H599" s="6"/>
      <c r="I599" s="392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43"/>
      <c r="X599" s="43"/>
      <c r="Y599" s="43"/>
      <c r="Z599" s="454"/>
      <c r="AA599" s="58"/>
      <c r="AB599" s="1"/>
      <c r="AC599" s="1"/>
      <c r="AD599" s="1"/>
      <c r="AE599" s="1"/>
      <c r="AF599" s="1"/>
      <c r="AG599" s="1"/>
    </row>
    <row r="600" spans="1:33" ht="15.75" customHeight="1" x14ac:dyDescent="0.2">
      <c r="A600" s="1"/>
      <c r="B600" s="1"/>
      <c r="C600" s="2"/>
      <c r="D600" s="37"/>
      <c r="E600" s="6"/>
      <c r="F600" s="392"/>
      <c r="G600" s="6"/>
      <c r="H600" s="6"/>
      <c r="I600" s="392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43"/>
      <c r="X600" s="43"/>
      <c r="Y600" s="43"/>
      <c r="Z600" s="454"/>
      <c r="AA600" s="58"/>
      <c r="AB600" s="1"/>
      <c r="AC600" s="1"/>
      <c r="AD600" s="1"/>
      <c r="AE600" s="1"/>
      <c r="AF600" s="1"/>
      <c r="AG600" s="1"/>
    </row>
    <row r="601" spans="1:33" ht="15.75" customHeight="1" x14ac:dyDescent="0.2">
      <c r="A601" s="1"/>
      <c r="B601" s="1"/>
      <c r="C601" s="2"/>
      <c r="D601" s="37"/>
      <c r="E601" s="6"/>
      <c r="F601" s="392"/>
      <c r="G601" s="6"/>
      <c r="H601" s="6"/>
      <c r="I601" s="392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43"/>
      <c r="X601" s="43"/>
      <c r="Y601" s="43"/>
      <c r="Z601" s="454"/>
      <c r="AA601" s="58"/>
      <c r="AB601" s="1"/>
      <c r="AC601" s="1"/>
      <c r="AD601" s="1"/>
      <c r="AE601" s="1"/>
      <c r="AF601" s="1"/>
      <c r="AG601" s="1"/>
    </row>
    <row r="602" spans="1:33" ht="15.75" customHeight="1" x14ac:dyDescent="0.2">
      <c r="A602" s="1"/>
      <c r="B602" s="1"/>
      <c r="C602" s="2"/>
      <c r="D602" s="37"/>
      <c r="E602" s="6"/>
      <c r="F602" s="392"/>
      <c r="G602" s="6"/>
      <c r="H602" s="6"/>
      <c r="I602" s="392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43"/>
      <c r="X602" s="43"/>
      <c r="Y602" s="43"/>
      <c r="Z602" s="454"/>
      <c r="AA602" s="58"/>
      <c r="AB602" s="1"/>
      <c r="AC602" s="1"/>
      <c r="AD602" s="1"/>
      <c r="AE602" s="1"/>
      <c r="AF602" s="1"/>
      <c r="AG602" s="1"/>
    </row>
    <row r="603" spans="1:33" ht="15.75" customHeight="1" x14ac:dyDescent="0.2">
      <c r="A603" s="1"/>
      <c r="B603" s="1"/>
      <c r="C603" s="2"/>
      <c r="D603" s="37"/>
      <c r="E603" s="6"/>
      <c r="F603" s="392"/>
      <c r="G603" s="6"/>
      <c r="H603" s="6"/>
      <c r="I603" s="392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43"/>
      <c r="X603" s="43"/>
      <c r="Y603" s="43"/>
      <c r="Z603" s="454"/>
      <c r="AA603" s="58"/>
      <c r="AB603" s="1"/>
      <c r="AC603" s="1"/>
      <c r="AD603" s="1"/>
      <c r="AE603" s="1"/>
      <c r="AF603" s="1"/>
      <c r="AG603" s="1"/>
    </row>
    <row r="604" spans="1:33" ht="15.75" customHeight="1" x14ac:dyDescent="0.2">
      <c r="A604" s="1"/>
      <c r="B604" s="1"/>
      <c r="C604" s="2"/>
      <c r="D604" s="37"/>
      <c r="E604" s="6"/>
      <c r="F604" s="392"/>
      <c r="G604" s="6"/>
      <c r="H604" s="6"/>
      <c r="I604" s="392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43"/>
      <c r="X604" s="43"/>
      <c r="Y604" s="43"/>
      <c r="Z604" s="454"/>
      <c r="AA604" s="58"/>
      <c r="AB604" s="1"/>
      <c r="AC604" s="1"/>
      <c r="AD604" s="1"/>
      <c r="AE604" s="1"/>
      <c r="AF604" s="1"/>
      <c r="AG604" s="1"/>
    </row>
    <row r="605" spans="1:33" ht="15.75" customHeight="1" x14ac:dyDescent="0.2">
      <c r="A605" s="1"/>
      <c r="B605" s="1"/>
      <c r="C605" s="2"/>
      <c r="D605" s="37"/>
      <c r="E605" s="6"/>
      <c r="F605" s="392"/>
      <c r="G605" s="6"/>
      <c r="H605" s="6"/>
      <c r="I605" s="392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43"/>
      <c r="X605" s="43"/>
      <c r="Y605" s="43"/>
      <c r="Z605" s="454"/>
      <c r="AA605" s="58"/>
      <c r="AB605" s="1"/>
      <c r="AC605" s="1"/>
      <c r="AD605" s="1"/>
      <c r="AE605" s="1"/>
      <c r="AF605" s="1"/>
      <c r="AG605" s="1"/>
    </row>
    <row r="606" spans="1:33" ht="15.75" customHeight="1" x14ac:dyDescent="0.2">
      <c r="A606" s="1"/>
      <c r="B606" s="1"/>
      <c r="C606" s="2"/>
      <c r="D606" s="37"/>
      <c r="E606" s="6"/>
      <c r="F606" s="392"/>
      <c r="G606" s="6"/>
      <c r="H606" s="6"/>
      <c r="I606" s="392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43"/>
      <c r="X606" s="43"/>
      <c r="Y606" s="43"/>
      <c r="Z606" s="454"/>
      <c r="AA606" s="58"/>
      <c r="AB606" s="1"/>
      <c r="AC606" s="1"/>
      <c r="AD606" s="1"/>
      <c r="AE606" s="1"/>
      <c r="AF606" s="1"/>
      <c r="AG606" s="1"/>
    </row>
    <row r="607" spans="1:33" ht="15.75" customHeight="1" x14ac:dyDescent="0.2">
      <c r="A607" s="1"/>
      <c r="B607" s="1"/>
      <c r="C607" s="2"/>
      <c r="D607" s="37"/>
      <c r="E607" s="6"/>
      <c r="F607" s="392"/>
      <c r="G607" s="6"/>
      <c r="H607" s="6"/>
      <c r="I607" s="392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43"/>
      <c r="X607" s="43"/>
      <c r="Y607" s="43"/>
      <c r="Z607" s="454"/>
      <c r="AA607" s="58"/>
      <c r="AB607" s="1"/>
      <c r="AC607" s="1"/>
      <c r="AD607" s="1"/>
      <c r="AE607" s="1"/>
      <c r="AF607" s="1"/>
      <c r="AG607" s="1"/>
    </row>
    <row r="608" spans="1:33" ht="15.75" customHeight="1" x14ac:dyDescent="0.2">
      <c r="A608" s="1"/>
      <c r="B608" s="1"/>
      <c r="C608" s="2"/>
      <c r="D608" s="37"/>
      <c r="E608" s="6"/>
      <c r="F608" s="392"/>
      <c r="G608" s="6"/>
      <c r="H608" s="6"/>
      <c r="I608" s="392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43"/>
      <c r="X608" s="43"/>
      <c r="Y608" s="43"/>
      <c r="Z608" s="454"/>
      <c r="AA608" s="58"/>
      <c r="AB608" s="1"/>
      <c r="AC608" s="1"/>
      <c r="AD608" s="1"/>
      <c r="AE608" s="1"/>
      <c r="AF608" s="1"/>
      <c r="AG608" s="1"/>
    </row>
    <row r="609" spans="1:33" ht="15.75" customHeight="1" x14ac:dyDescent="0.2">
      <c r="A609" s="1"/>
      <c r="B609" s="1"/>
      <c r="C609" s="2"/>
      <c r="D609" s="37"/>
      <c r="E609" s="6"/>
      <c r="F609" s="392"/>
      <c r="G609" s="6"/>
      <c r="H609" s="6"/>
      <c r="I609" s="392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43"/>
      <c r="X609" s="43"/>
      <c r="Y609" s="43"/>
      <c r="Z609" s="454"/>
      <c r="AA609" s="58"/>
      <c r="AB609" s="1"/>
      <c r="AC609" s="1"/>
      <c r="AD609" s="1"/>
      <c r="AE609" s="1"/>
      <c r="AF609" s="1"/>
      <c r="AG609" s="1"/>
    </row>
    <row r="610" spans="1:33" ht="15.75" customHeight="1" x14ac:dyDescent="0.2">
      <c r="A610" s="1"/>
      <c r="B610" s="1"/>
      <c r="C610" s="2"/>
      <c r="D610" s="37"/>
      <c r="E610" s="6"/>
      <c r="F610" s="392"/>
      <c r="G610" s="6"/>
      <c r="H610" s="6"/>
      <c r="I610" s="392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43"/>
      <c r="X610" s="43"/>
      <c r="Y610" s="43"/>
      <c r="Z610" s="454"/>
      <c r="AA610" s="58"/>
      <c r="AB610" s="1"/>
      <c r="AC610" s="1"/>
      <c r="AD610" s="1"/>
      <c r="AE610" s="1"/>
      <c r="AF610" s="1"/>
      <c r="AG610" s="1"/>
    </row>
    <row r="611" spans="1:33" ht="15.75" customHeight="1" x14ac:dyDescent="0.2">
      <c r="A611" s="1"/>
      <c r="B611" s="1"/>
      <c r="C611" s="2"/>
      <c r="D611" s="37"/>
      <c r="E611" s="6"/>
      <c r="F611" s="392"/>
      <c r="G611" s="6"/>
      <c r="H611" s="6"/>
      <c r="I611" s="392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43"/>
      <c r="X611" s="43"/>
      <c r="Y611" s="43"/>
      <c r="Z611" s="454"/>
      <c r="AA611" s="58"/>
      <c r="AB611" s="1"/>
      <c r="AC611" s="1"/>
      <c r="AD611" s="1"/>
      <c r="AE611" s="1"/>
      <c r="AF611" s="1"/>
      <c r="AG611" s="1"/>
    </row>
    <row r="612" spans="1:33" ht="15.75" customHeight="1" x14ac:dyDescent="0.2">
      <c r="A612" s="1"/>
      <c r="B612" s="1"/>
      <c r="C612" s="2"/>
      <c r="D612" s="37"/>
      <c r="E612" s="6"/>
      <c r="F612" s="392"/>
      <c r="G612" s="6"/>
      <c r="H612" s="6"/>
      <c r="I612" s="392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43"/>
      <c r="X612" s="43"/>
      <c r="Y612" s="43"/>
      <c r="Z612" s="454"/>
      <c r="AA612" s="58"/>
      <c r="AB612" s="1"/>
      <c r="AC612" s="1"/>
      <c r="AD612" s="1"/>
      <c r="AE612" s="1"/>
      <c r="AF612" s="1"/>
      <c r="AG612" s="1"/>
    </row>
    <row r="613" spans="1:33" ht="15.75" customHeight="1" x14ac:dyDescent="0.2">
      <c r="A613" s="1"/>
      <c r="B613" s="1"/>
      <c r="C613" s="2"/>
      <c r="D613" s="37"/>
      <c r="E613" s="6"/>
      <c r="F613" s="392"/>
      <c r="G613" s="6"/>
      <c r="H613" s="6"/>
      <c r="I613" s="392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43"/>
      <c r="X613" s="43"/>
      <c r="Y613" s="43"/>
      <c r="Z613" s="454"/>
      <c r="AA613" s="58"/>
      <c r="AB613" s="1"/>
      <c r="AC613" s="1"/>
      <c r="AD613" s="1"/>
      <c r="AE613" s="1"/>
      <c r="AF613" s="1"/>
      <c r="AG613" s="1"/>
    </row>
    <row r="614" spans="1:33" ht="15.75" customHeight="1" x14ac:dyDescent="0.2">
      <c r="A614" s="1"/>
      <c r="B614" s="1"/>
      <c r="C614" s="2"/>
      <c r="D614" s="37"/>
      <c r="E614" s="6"/>
      <c r="F614" s="392"/>
      <c r="G614" s="6"/>
      <c r="H614" s="6"/>
      <c r="I614" s="392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43"/>
      <c r="X614" s="43"/>
      <c r="Y614" s="43"/>
      <c r="Z614" s="454"/>
      <c r="AA614" s="58"/>
      <c r="AB614" s="1"/>
      <c r="AC614" s="1"/>
      <c r="AD614" s="1"/>
      <c r="AE614" s="1"/>
      <c r="AF614" s="1"/>
      <c r="AG614" s="1"/>
    </row>
    <row r="615" spans="1:33" ht="15.75" customHeight="1" x14ac:dyDescent="0.2">
      <c r="A615" s="1"/>
      <c r="B615" s="1"/>
      <c r="C615" s="2"/>
      <c r="D615" s="37"/>
      <c r="E615" s="6"/>
      <c r="F615" s="392"/>
      <c r="G615" s="6"/>
      <c r="H615" s="6"/>
      <c r="I615" s="392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43"/>
      <c r="X615" s="43"/>
      <c r="Y615" s="43"/>
      <c r="Z615" s="454"/>
      <c r="AA615" s="58"/>
      <c r="AB615" s="1"/>
      <c r="AC615" s="1"/>
      <c r="AD615" s="1"/>
      <c r="AE615" s="1"/>
      <c r="AF615" s="1"/>
      <c r="AG615" s="1"/>
    </row>
    <row r="616" spans="1:33" ht="15.75" customHeight="1" x14ac:dyDescent="0.2">
      <c r="A616" s="1"/>
      <c r="B616" s="1"/>
      <c r="C616" s="2"/>
      <c r="D616" s="37"/>
      <c r="E616" s="6"/>
      <c r="F616" s="392"/>
      <c r="G616" s="6"/>
      <c r="H616" s="6"/>
      <c r="I616" s="392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43"/>
      <c r="X616" s="43"/>
      <c r="Y616" s="43"/>
      <c r="Z616" s="454"/>
      <c r="AA616" s="58"/>
      <c r="AB616" s="1"/>
      <c r="AC616" s="1"/>
      <c r="AD616" s="1"/>
      <c r="AE616" s="1"/>
      <c r="AF616" s="1"/>
      <c r="AG616" s="1"/>
    </row>
    <row r="617" spans="1:33" ht="15.75" customHeight="1" x14ac:dyDescent="0.2">
      <c r="A617" s="1"/>
      <c r="B617" s="1"/>
      <c r="C617" s="2"/>
      <c r="D617" s="37"/>
      <c r="E617" s="6"/>
      <c r="F617" s="392"/>
      <c r="G617" s="6"/>
      <c r="H617" s="6"/>
      <c r="I617" s="392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43"/>
      <c r="X617" s="43"/>
      <c r="Y617" s="43"/>
      <c r="Z617" s="454"/>
      <c r="AA617" s="58"/>
      <c r="AB617" s="1"/>
      <c r="AC617" s="1"/>
      <c r="AD617" s="1"/>
      <c r="AE617" s="1"/>
      <c r="AF617" s="1"/>
      <c r="AG617" s="1"/>
    </row>
    <row r="618" spans="1:33" ht="15.75" customHeight="1" x14ac:dyDescent="0.2">
      <c r="A618" s="1"/>
      <c r="B618" s="1"/>
      <c r="C618" s="2"/>
      <c r="D618" s="37"/>
      <c r="E618" s="6"/>
      <c r="F618" s="392"/>
      <c r="G618" s="6"/>
      <c r="H618" s="6"/>
      <c r="I618" s="392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43"/>
      <c r="X618" s="43"/>
      <c r="Y618" s="43"/>
      <c r="Z618" s="454"/>
      <c r="AA618" s="58"/>
      <c r="AB618" s="1"/>
      <c r="AC618" s="1"/>
      <c r="AD618" s="1"/>
      <c r="AE618" s="1"/>
      <c r="AF618" s="1"/>
      <c r="AG618" s="1"/>
    </row>
    <row r="619" spans="1:33" ht="15.75" customHeight="1" x14ac:dyDescent="0.2">
      <c r="A619" s="1"/>
      <c r="B619" s="1"/>
      <c r="C619" s="2"/>
      <c r="D619" s="37"/>
      <c r="E619" s="6"/>
      <c r="F619" s="392"/>
      <c r="G619" s="6"/>
      <c r="H619" s="6"/>
      <c r="I619" s="392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43"/>
      <c r="X619" s="43"/>
      <c r="Y619" s="43"/>
      <c r="Z619" s="454"/>
      <c r="AA619" s="58"/>
      <c r="AB619" s="1"/>
      <c r="AC619" s="1"/>
      <c r="AD619" s="1"/>
      <c r="AE619" s="1"/>
      <c r="AF619" s="1"/>
      <c r="AG619" s="1"/>
    </row>
    <row r="620" spans="1:33" ht="15.75" customHeight="1" x14ac:dyDescent="0.2">
      <c r="A620" s="1"/>
      <c r="B620" s="1"/>
      <c r="C620" s="2"/>
      <c r="D620" s="37"/>
      <c r="E620" s="6"/>
      <c r="F620" s="392"/>
      <c r="G620" s="6"/>
      <c r="H620" s="6"/>
      <c r="I620" s="392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43"/>
      <c r="X620" s="43"/>
      <c r="Y620" s="43"/>
      <c r="Z620" s="454"/>
      <c r="AA620" s="58"/>
      <c r="AB620" s="1"/>
      <c r="AC620" s="1"/>
      <c r="AD620" s="1"/>
      <c r="AE620" s="1"/>
      <c r="AF620" s="1"/>
      <c r="AG620" s="1"/>
    </row>
    <row r="621" spans="1:33" ht="15.75" customHeight="1" x14ac:dyDescent="0.2">
      <c r="A621" s="1"/>
      <c r="B621" s="1"/>
      <c r="C621" s="2"/>
      <c r="D621" s="37"/>
      <c r="E621" s="6"/>
      <c r="F621" s="392"/>
      <c r="G621" s="6"/>
      <c r="H621" s="6"/>
      <c r="I621" s="392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43"/>
      <c r="X621" s="43"/>
      <c r="Y621" s="43"/>
      <c r="Z621" s="454"/>
      <c r="AA621" s="58"/>
      <c r="AB621" s="1"/>
      <c r="AC621" s="1"/>
      <c r="AD621" s="1"/>
      <c r="AE621" s="1"/>
      <c r="AF621" s="1"/>
      <c r="AG621" s="1"/>
    </row>
    <row r="622" spans="1:33" ht="15.75" customHeight="1" x14ac:dyDescent="0.2">
      <c r="A622" s="1"/>
      <c r="B622" s="1"/>
      <c r="C622" s="2"/>
      <c r="D622" s="37"/>
      <c r="E622" s="6"/>
      <c r="F622" s="392"/>
      <c r="G622" s="6"/>
      <c r="H622" s="6"/>
      <c r="I622" s="392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43"/>
      <c r="X622" s="43"/>
      <c r="Y622" s="43"/>
      <c r="Z622" s="454"/>
      <c r="AA622" s="58"/>
      <c r="AB622" s="1"/>
      <c r="AC622" s="1"/>
      <c r="AD622" s="1"/>
      <c r="AE622" s="1"/>
      <c r="AF622" s="1"/>
      <c r="AG622" s="1"/>
    </row>
    <row r="623" spans="1:33" ht="15.75" customHeight="1" x14ac:dyDescent="0.2">
      <c r="A623" s="1"/>
      <c r="B623" s="1"/>
      <c r="C623" s="2"/>
      <c r="D623" s="37"/>
      <c r="E623" s="6"/>
      <c r="F623" s="392"/>
      <c r="G623" s="6"/>
      <c r="H623" s="6"/>
      <c r="I623" s="392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43"/>
      <c r="X623" s="43"/>
      <c r="Y623" s="43"/>
      <c r="Z623" s="454"/>
      <c r="AA623" s="58"/>
      <c r="AB623" s="1"/>
      <c r="AC623" s="1"/>
      <c r="AD623" s="1"/>
      <c r="AE623" s="1"/>
      <c r="AF623" s="1"/>
      <c r="AG623" s="1"/>
    </row>
    <row r="624" spans="1:33" ht="15.75" customHeight="1" x14ac:dyDescent="0.2">
      <c r="A624" s="1"/>
      <c r="B624" s="1"/>
      <c r="C624" s="2"/>
      <c r="D624" s="37"/>
      <c r="E624" s="6"/>
      <c r="F624" s="392"/>
      <c r="G624" s="6"/>
      <c r="H624" s="6"/>
      <c r="I624" s="392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43"/>
      <c r="X624" s="43"/>
      <c r="Y624" s="43"/>
      <c r="Z624" s="454"/>
      <c r="AA624" s="58"/>
      <c r="AB624" s="1"/>
      <c r="AC624" s="1"/>
      <c r="AD624" s="1"/>
      <c r="AE624" s="1"/>
      <c r="AF624" s="1"/>
      <c r="AG624" s="1"/>
    </row>
    <row r="625" spans="1:33" ht="15.75" customHeight="1" x14ac:dyDescent="0.2">
      <c r="A625" s="1"/>
      <c r="B625" s="1"/>
      <c r="C625" s="2"/>
      <c r="D625" s="37"/>
      <c r="E625" s="6"/>
      <c r="F625" s="392"/>
      <c r="G625" s="6"/>
      <c r="H625" s="6"/>
      <c r="I625" s="392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43"/>
      <c r="X625" s="43"/>
      <c r="Y625" s="43"/>
      <c r="Z625" s="454"/>
      <c r="AA625" s="58"/>
      <c r="AB625" s="1"/>
      <c r="AC625" s="1"/>
      <c r="AD625" s="1"/>
      <c r="AE625" s="1"/>
      <c r="AF625" s="1"/>
      <c r="AG625" s="1"/>
    </row>
    <row r="626" spans="1:33" ht="15.75" customHeight="1" x14ac:dyDescent="0.2">
      <c r="A626" s="1"/>
      <c r="B626" s="1"/>
      <c r="C626" s="2"/>
      <c r="D626" s="37"/>
      <c r="E626" s="6"/>
      <c r="F626" s="392"/>
      <c r="G626" s="6"/>
      <c r="H626" s="6"/>
      <c r="I626" s="392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43"/>
      <c r="X626" s="43"/>
      <c r="Y626" s="43"/>
      <c r="Z626" s="454"/>
      <c r="AA626" s="58"/>
      <c r="AB626" s="1"/>
      <c r="AC626" s="1"/>
      <c r="AD626" s="1"/>
      <c r="AE626" s="1"/>
      <c r="AF626" s="1"/>
      <c r="AG626" s="1"/>
    </row>
    <row r="627" spans="1:33" ht="15.75" customHeight="1" x14ac:dyDescent="0.2">
      <c r="A627" s="1"/>
      <c r="B627" s="1"/>
      <c r="C627" s="2"/>
      <c r="D627" s="37"/>
      <c r="E627" s="6"/>
      <c r="F627" s="392"/>
      <c r="G627" s="6"/>
      <c r="H627" s="6"/>
      <c r="I627" s="392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43"/>
      <c r="X627" s="43"/>
      <c r="Y627" s="43"/>
      <c r="Z627" s="454"/>
      <c r="AA627" s="58"/>
      <c r="AB627" s="1"/>
      <c r="AC627" s="1"/>
      <c r="AD627" s="1"/>
      <c r="AE627" s="1"/>
      <c r="AF627" s="1"/>
      <c r="AG627" s="1"/>
    </row>
    <row r="628" spans="1:33" ht="15.75" customHeight="1" x14ac:dyDescent="0.2">
      <c r="A628" s="1"/>
      <c r="B628" s="1"/>
      <c r="C628" s="2"/>
      <c r="D628" s="37"/>
      <c r="E628" s="6"/>
      <c r="F628" s="392"/>
      <c r="G628" s="6"/>
      <c r="H628" s="6"/>
      <c r="I628" s="392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43"/>
      <c r="X628" s="43"/>
      <c r="Y628" s="43"/>
      <c r="Z628" s="454"/>
      <c r="AA628" s="58"/>
      <c r="AB628" s="1"/>
      <c r="AC628" s="1"/>
      <c r="AD628" s="1"/>
      <c r="AE628" s="1"/>
      <c r="AF628" s="1"/>
      <c r="AG628" s="1"/>
    </row>
    <row r="629" spans="1:33" ht="15.75" customHeight="1" x14ac:dyDescent="0.2">
      <c r="A629" s="1"/>
      <c r="B629" s="1"/>
      <c r="C629" s="2"/>
      <c r="D629" s="37"/>
      <c r="E629" s="6"/>
      <c r="F629" s="392"/>
      <c r="G629" s="6"/>
      <c r="H629" s="6"/>
      <c r="I629" s="392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43"/>
      <c r="X629" s="43"/>
      <c r="Y629" s="43"/>
      <c r="Z629" s="454"/>
      <c r="AA629" s="58"/>
      <c r="AB629" s="1"/>
      <c r="AC629" s="1"/>
      <c r="AD629" s="1"/>
      <c r="AE629" s="1"/>
      <c r="AF629" s="1"/>
      <c r="AG629" s="1"/>
    </row>
    <row r="630" spans="1:33" ht="15.75" customHeight="1" x14ac:dyDescent="0.2">
      <c r="A630" s="1"/>
      <c r="B630" s="1"/>
      <c r="C630" s="2"/>
      <c r="D630" s="37"/>
      <c r="E630" s="6"/>
      <c r="F630" s="392"/>
      <c r="G630" s="6"/>
      <c r="H630" s="6"/>
      <c r="I630" s="392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43"/>
      <c r="X630" s="43"/>
      <c r="Y630" s="43"/>
      <c r="Z630" s="454"/>
      <c r="AA630" s="58"/>
      <c r="AB630" s="1"/>
      <c r="AC630" s="1"/>
      <c r="AD630" s="1"/>
      <c r="AE630" s="1"/>
      <c r="AF630" s="1"/>
      <c r="AG630" s="1"/>
    </row>
    <row r="631" spans="1:33" ht="15.75" customHeight="1" x14ac:dyDescent="0.2">
      <c r="A631" s="1"/>
      <c r="B631" s="1"/>
      <c r="C631" s="2"/>
      <c r="D631" s="37"/>
      <c r="E631" s="6"/>
      <c r="F631" s="392"/>
      <c r="G631" s="6"/>
      <c r="H631" s="6"/>
      <c r="I631" s="392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43"/>
      <c r="X631" s="43"/>
      <c r="Y631" s="43"/>
      <c r="Z631" s="454"/>
      <c r="AA631" s="58"/>
      <c r="AB631" s="1"/>
      <c r="AC631" s="1"/>
      <c r="AD631" s="1"/>
      <c r="AE631" s="1"/>
      <c r="AF631" s="1"/>
      <c r="AG631" s="1"/>
    </row>
    <row r="632" spans="1:33" ht="15.75" customHeight="1" x14ac:dyDescent="0.2">
      <c r="A632" s="1"/>
      <c r="B632" s="1"/>
      <c r="C632" s="2"/>
      <c r="D632" s="37"/>
      <c r="E632" s="6"/>
      <c r="F632" s="392"/>
      <c r="G632" s="6"/>
      <c r="H632" s="6"/>
      <c r="I632" s="392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43"/>
      <c r="X632" s="43"/>
      <c r="Y632" s="43"/>
      <c r="Z632" s="454"/>
      <c r="AA632" s="58"/>
      <c r="AB632" s="1"/>
      <c r="AC632" s="1"/>
      <c r="AD632" s="1"/>
      <c r="AE632" s="1"/>
      <c r="AF632" s="1"/>
      <c r="AG632" s="1"/>
    </row>
    <row r="633" spans="1:33" ht="15.75" customHeight="1" x14ac:dyDescent="0.2">
      <c r="A633" s="1"/>
      <c r="B633" s="1"/>
      <c r="C633" s="2"/>
      <c r="D633" s="37"/>
      <c r="E633" s="6"/>
      <c r="F633" s="392"/>
      <c r="G633" s="6"/>
      <c r="H633" s="6"/>
      <c r="I633" s="392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43"/>
      <c r="X633" s="43"/>
      <c r="Y633" s="43"/>
      <c r="Z633" s="454"/>
      <c r="AA633" s="58"/>
      <c r="AB633" s="1"/>
      <c r="AC633" s="1"/>
      <c r="AD633" s="1"/>
      <c r="AE633" s="1"/>
      <c r="AF633" s="1"/>
      <c r="AG633" s="1"/>
    </row>
    <row r="634" spans="1:33" ht="15.75" customHeight="1" x14ac:dyDescent="0.2">
      <c r="A634" s="1"/>
      <c r="B634" s="1"/>
      <c r="C634" s="2"/>
      <c r="D634" s="37"/>
      <c r="E634" s="6"/>
      <c r="F634" s="392"/>
      <c r="G634" s="6"/>
      <c r="H634" s="6"/>
      <c r="I634" s="392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43"/>
      <c r="X634" s="43"/>
      <c r="Y634" s="43"/>
      <c r="Z634" s="454"/>
      <c r="AA634" s="58"/>
      <c r="AB634" s="1"/>
      <c r="AC634" s="1"/>
      <c r="AD634" s="1"/>
      <c r="AE634" s="1"/>
      <c r="AF634" s="1"/>
      <c r="AG634" s="1"/>
    </row>
    <row r="635" spans="1:33" ht="15.75" customHeight="1" x14ac:dyDescent="0.2">
      <c r="A635" s="1"/>
      <c r="B635" s="1"/>
      <c r="C635" s="2"/>
      <c r="D635" s="37"/>
      <c r="E635" s="6"/>
      <c r="F635" s="392"/>
      <c r="G635" s="6"/>
      <c r="H635" s="6"/>
      <c r="I635" s="392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43"/>
      <c r="X635" s="43"/>
      <c r="Y635" s="43"/>
      <c r="Z635" s="454"/>
      <c r="AA635" s="58"/>
      <c r="AB635" s="1"/>
      <c r="AC635" s="1"/>
      <c r="AD635" s="1"/>
      <c r="AE635" s="1"/>
      <c r="AF635" s="1"/>
      <c r="AG635" s="1"/>
    </row>
    <row r="636" spans="1:33" ht="15.75" customHeight="1" x14ac:dyDescent="0.2">
      <c r="A636" s="1"/>
      <c r="B636" s="1"/>
      <c r="C636" s="2"/>
      <c r="D636" s="37"/>
      <c r="E636" s="6"/>
      <c r="F636" s="392"/>
      <c r="G636" s="6"/>
      <c r="H636" s="6"/>
      <c r="I636" s="392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43"/>
      <c r="X636" s="43"/>
      <c r="Y636" s="43"/>
      <c r="Z636" s="454"/>
      <c r="AA636" s="58"/>
      <c r="AB636" s="1"/>
      <c r="AC636" s="1"/>
      <c r="AD636" s="1"/>
      <c r="AE636" s="1"/>
      <c r="AF636" s="1"/>
      <c r="AG636" s="1"/>
    </row>
    <row r="637" spans="1:33" ht="15.75" customHeight="1" x14ac:dyDescent="0.2">
      <c r="A637" s="1"/>
      <c r="B637" s="1"/>
      <c r="C637" s="2"/>
      <c r="D637" s="37"/>
      <c r="E637" s="6"/>
      <c r="F637" s="392"/>
      <c r="G637" s="6"/>
      <c r="H637" s="6"/>
      <c r="I637" s="392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43"/>
      <c r="X637" s="43"/>
      <c r="Y637" s="43"/>
      <c r="Z637" s="454"/>
      <c r="AA637" s="58"/>
      <c r="AB637" s="1"/>
      <c r="AC637" s="1"/>
      <c r="AD637" s="1"/>
      <c r="AE637" s="1"/>
      <c r="AF637" s="1"/>
      <c r="AG637" s="1"/>
    </row>
    <row r="638" spans="1:33" ht="15.75" customHeight="1" x14ac:dyDescent="0.2">
      <c r="A638" s="1"/>
      <c r="B638" s="1"/>
      <c r="C638" s="2"/>
      <c r="D638" s="37"/>
      <c r="E638" s="6"/>
      <c r="F638" s="392"/>
      <c r="G638" s="6"/>
      <c r="H638" s="6"/>
      <c r="I638" s="392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43"/>
      <c r="X638" s="43"/>
      <c r="Y638" s="43"/>
      <c r="Z638" s="454"/>
      <c r="AA638" s="58"/>
      <c r="AB638" s="1"/>
      <c r="AC638" s="1"/>
      <c r="AD638" s="1"/>
      <c r="AE638" s="1"/>
      <c r="AF638" s="1"/>
      <c r="AG638" s="1"/>
    </row>
    <row r="639" spans="1:33" ht="15.75" customHeight="1" x14ac:dyDescent="0.2">
      <c r="A639" s="1"/>
      <c r="B639" s="1"/>
      <c r="C639" s="2"/>
      <c r="D639" s="37"/>
      <c r="E639" s="6"/>
      <c r="F639" s="392"/>
      <c r="G639" s="6"/>
      <c r="H639" s="6"/>
      <c r="I639" s="392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43"/>
      <c r="X639" s="43"/>
      <c r="Y639" s="43"/>
      <c r="Z639" s="454"/>
      <c r="AA639" s="58"/>
      <c r="AB639" s="1"/>
      <c r="AC639" s="1"/>
      <c r="AD639" s="1"/>
      <c r="AE639" s="1"/>
      <c r="AF639" s="1"/>
      <c r="AG639" s="1"/>
    </row>
    <row r="640" spans="1:33" ht="15.75" customHeight="1" x14ac:dyDescent="0.2">
      <c r="A640" s="1"/>
      <c r="B640" s="1"/>
      <c r="C640" s="2"/>
      <c r="D640" s="37"/>
      <c r="E640" s="6"/>
      <c r="F640" s="392"/>
      <c r="G640" s="6"/>
      <c r="H640" s="6"/>
      <c r="I640" s="392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43"/>
      <c r="X640" s="43"/>
      <c r="Y640" s="43"/>
      <c r="Z640" s="454"/>
      <c r="AA640" s="58"/>
      <c r="AB640" s="1"/>
      <c r="AC640" s="1"/>
      <c r="AD640" s="1"/>
      <c r="AE640" s="1"/>
      <c r="AF640" s="1"/>
      <c r="AG640" s="1"/>
    </row>
    <row r="641" spans="1:33" ht="15.75" customHeight="1" x14ac:dyDescent="0.2">
      <c r="A641" s="1"/>
      <c r="B641" s="1"/>
      <c r="C641" s="2"/>
      <c r="D641" s="37"/>
      <c r="E641" s="6"/>
      <c r="F641" s="392"/>
      <c r="G641" s="6"/>
      <c r="H641" s="6"/>
      <c r="I641" s="392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43"/>
      <c r="X641" s="43"/>
      <c r="Y641" s="43"/>
      <c r="Z641" s="454"/>
      <c r="AA641" s="58"/>
      <c r="AB641" s="1"/>
      <c r="AC641" s="1"/>
      <c r="AD641" s="1"/>
      <c r="AE641" s="1"/>
      <c r="AF641" s="1"/>
      <c r="AG641" s="1"/>
    </row>
    <row r="642" spans="1:33" ht="15.75" customHeight="1" x14ac:dyDescent="0.2">
      <c r="A642" s="1"/>
      <c r="B642" s="1"/>
      <c r="C642" s="2"/>
      <c r="D642" s="37"/>
      <c r="E642" s="6"/>
      <c r="F642" s="392"/>
      <c r="G642" s="6"/>
      <c r="H642" s="6"/>
      <c r="I642" s="392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43"/>
      <c r="X642" s="43"/>
      <c r="Y642" s="43"/>
      <c r="Z642" s="454"/>
      <c r="AA642" s="58"/>
      <c r="AB642" s="1"/>
      <c r="AC642" s="1"/>
      <c r="AD642" s="1"/>
      <c r="AE642" s="1"/>
      <c r="AF642" s="1"/>
      <c r="AG642" s="1"/>
    </row>
    <row r="643" spans="1:33" ht="15.75" customHeight="1" x14ac:dyDescent="0.2">
      <c r="A643" s="1"/>
      <c r="B643" s="1"/>
      <c r="C643" s="2"/>
      <c r="D643" s="37"/>
      <c r="E643" s="6"/>
      <c r="F643" s="392"/>
      <c r="G643" s="6"/>
      <c r="H643" s="6"/>
      <c r="I643" s="392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43"/>
      <c r="X643" s="43"/>
      <c r="Y643" s="43"/>
      <c r="Z643" s="454"/>
      <c r="AA643" s="58"/>
      <c r="AB643" s="1"/>
      <c r="AC643" s="1"/>
      <c r="AD643" s="1"/>
      <c r="AE643" s="1"/>
      <c r="AF643" s="1"/>
      <c r="AG643" s="1"/>
    </row>
    <row r="644" spans="1:33" ht="15.75" customHeight="1" x14ac:dyDescent="0.2">
      <c r="A644" s="1"/>
      <c r="B644" s="1"/>
      <c r="C644" s="2"/>
      <c r="D644" s="37"/>
      <c r="E644" s="6"/>
      <c r="F644" s="392"/>
      <c r="G644" s="6"/>
      <c r="H644" s="6"/>
      <c r="I644" s="392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43"/>
      <c r="X644" s="43"/>
      <c r="Y644" s="43"/>
      <c r="Z644" s="454"/>
      <c r="AA644" s="58"/>
      <c r="AB644" s="1"/>
      <c r="AC644" s="1"/>
      <c r="AD644" s="1"/>
      <c r="AE644" s="1"/>
      <c r="AF644" s="1"/>
      <c r="AG644" s="1"/>
    </row>
    <row r="645" spans="1:33" ht="15.75" customHeight="1" x14ac:dyDescent="0.2">
      <c r="A645" s="1"/>
      <c r="B645" s="1"/>
      <c r="C645" s="2"/>
      <c r="D645" s="37"/>
      <c r="E645" s="6"/>
      <c r="F645" s="392"/>
      <c r="G645" s="6"/>
      <c r="H645" s="6"/>
      <c r="I645" s="392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43"/>
      <c r="X645" s="43"/>
      <c r="Y645" s="43"/>
      <c r="Z645" s="454"/>
      <c r="AA645" s="58"/>
      <c r="AB645" s="1"/>
      <c r="AC645" s="1"/>
      <c r="AD645" s="1"/>
      <c r="AE645" s="1"/>
      <c r="AF645" s="1"/>
      <c r="AG645" s="1"/>
    </row>
    <row r="646" spans="1:33" ht="15.75" customHeight="1" x14ac:dyDescent="0.2">
      <c r="A646" s="1"/>
      <c r="B646" s="1"/>
      <c r="C646" s="2"/>
      <c r="D646" s="37"/>
      <c r="E646" s="6"/>
      <c r="F646" s="392"/>
      <c r="G646" s="6"/>
      <c r="H646" s="6"/>
      <c r="I646" s="392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43"/>
      <c r="X646" s="43"/>
      <c r="Y646" s="43"/>
      <c r="Z646" s="454"/>
      <c r="AA646" s="58"/>
      <c r="AB646" s="1"/>
      <c r="AC646" s="1"/>
      <c r="AD646" s="1"/>
      <c r="AE646" s="1"/>
      <c r="AF646" s="1"/>
      <c r="AG646" s="1"/>
    </row>
    <row r="647" spans="1:33" ht="15.75" customHeight="1" x14ac:dyDescent="0.2">
      <c r="A647" s="1"/>
      <c r="B647" s="1"/>
      <c r="C647" s="2"/>
      <c r="D647" s="37"/>
      <c r="E647" s="6"/>
      <c r="F647" s="392"/>
      <c r="G647" s="6"/>
      <c r="H647" s="6"/>
      <c r="I647" s="392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43"/>
      <c r="X647" s="43"/>
      <c r="Y647" s="43"/>
      <c r="Z647" s="454"/>
      <c r="AA647" s="58"/>
      <c r="AB647" s="1"/>
      <c r="AC647" s="1"/>
      <c r="AD647" s="1"/>
      <c r="AE647" s="1"/>
      <c r="AF647" s="1"/>
      <c r="AG647" s="1"/>
    </row>
    <row r="648" spans="1:33" ht="15.75" customHeight="1" x14ac:dyDescent="0.2">
      <c r="A648" s="1"/>
      <c r="B648" s="1"/>
      <c r="C648" s="2"/>
      <c r="D648" s="37"/>
      <c r="E648" s="6"/>
      <c r="F648" s="392"/>
      <c r="G648" s="6"/>
      <c r="H648" s="6"/>
      <c r="I648" s="392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43"/>
      <c r="X648" s="43"/>
      <c r="Y648" s="43"/>
      <c r="Z648" s="454"/>
      <c r="AA648" s="58"/>
      <c r="AB648" s="1"/>
      <c r="AC648" s="1"/>
      <c r="AD648" s="1"/>
      <c r="AE648" s="1"/>
      <c r="AF648" s="1"/>
      <c r="AG648" s="1"/>
    </row>
    <row r="649" spans="1:33" ht="15.75" customHeight="1" x14ac:dyDescent="0.2">
      <c r="A649" s="1"/>
      <c r="B649" s="1"/>
      <c r="C649" s="2"/>
      <c r="D649" s="37"/>
      <c r="E649" s="6"/>
      <c r="F649" s="392"/>
      <c r="G649" s="6"/>
      <c r="H649" s="6"/>
      <c r="I649" s="392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43"/>
      <c r="X649" s="43"/>
      <c r="Y649" s="43"/>
      <c r="Z649" s="454"/>
      <c r="AA649" s="58"/>
      <c r="AB649" s="1"/>
      <c r="AC649" s="1"/>
      <c r="AD649" s="1"/>
      <c r="AE649" s="1"/>
      <c r="AF649" s="1"/>
      <c r="AG649" s="1"/>
    </row>
    <row r="650" spans="1:33" ht="15.75" customHeight="1" x14ac:dyDescent="0.2">
      <c r="A650" s="1"/>
      <c r="B650" s="1"/>
      <c r="C650" s="2"/>
      <c r="D650" s="37"/>
      <c r="E650" s="6"/>
      <c r="F650" s="392"/>
      <c r="G650" s="6"/>
      <c r="H650" s="6"/>
      <c r="I650" s="392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43"/>
      <c r="X650" s="43"/>
      <c r="Y650" s="43"/>
      <c r="Z650" s="454"/>
      <c r="AA650" s="58"/>
      <c r="AB650" s="1"/>
      <c r="AC650" s="1"/>
      <c r="AD650" s="1"/>
      <c r="AE650" s="1"/>
      <c r="AF650" s="1"/>
      <c r="AG650" s="1"/>
    </row>
    <row r="651" spans="1:33" ht="15.75" customHeight="1" x14ac:dyDescent="0.2">
      <c r="A651" s="1"/>
      <c r="B651" s="1"/>
      <c r="C651" s="2"/>
      <c r="D651" s="37"/>
      <c r="E651" s="6"/>
      <c r="F651" s="392"/>
      <c r="G651" s="6"/>
      <c r="H651" s="6"/>
      <c r="I651" s="392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43"/>
      <c r="X651" s="43"/>
      <c r="Y651" s="43"/>
      <c r="Z651" s="454"/>
      <c r="AA651" s="58"/>
      <c r="AB651" s="1"/>
      <c r="AC651" s="1"/>
      <c r="AD651" s="1"/>
      <c r="AE651" s="1"/>
      <c r="AF651" s="1"/>
      <c r="AG651" s="1"/>
    </row>
    <row r="652" spans="1:33" ht="15.75" customHeight="1" x14ac:dyDescent="0.2">
      <c r="A652" s="1"/>
      <c r="B652" s="1"/>
      <c r="C652" s="2"/>
      <c r="D652" s="37"/>
      <c r="E652" s="6"/>
      <c r="F652" s="392"/>
      <c r="G652" s="6"/>
      <c r="H652" s="6"/>
      <c r="I652" s="392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43"/>
      <c r="X652" s="43"/>
      <c r="Y652" s="43"/>
      <c r="Z652" s="454"/>
      <c r="AA652" s="58"/>
      <c r="AB652" s="1"/>
      <c r="AC652" s="1"/>
      <c r="AD652" s="1"/>
      <c r="AE652" s="1"/>
      <c r="AF652" s="1"/>
      <c r="AG652" s="1"/>
    </row>
    <row r="653" spans="1:33" ht="15.75" customHeight="1" x14ac:dyDescent="0.2">
      <c r="A653" s="1"/>
      <c r="B653" s="1"/>
      <c r="C653" s="2"/>
      <c r="D653" s="37"/>
      <c r="E653" s="6"/>
      <c r="F653" s="392"/>
      <c r="G653" s="6"/>
      <c r="H653" s="6"/>
      <c r="I653" s="392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43"/>
      <c r="X653" s="43"/>
      <c r="Y653" s="43"/>
      <c r="Z653" s="454"/>
      <c r="AA653" s="58"/>
      <c r="AB653" s="1"/>
      <c r="AC653" s="1"/>
      <c r="AD653" s="1"/>
      <c r="AE653" s="1"/>
      <c r="AF653" s="1"/>
      <c r="AG653" s="1"/>
    </row>
    <row r="654" spans="1:33" ht="15.75" customHeight="1" x14ac:dyDescent="0.2">
      <c r="A654" s="1"/>
      <c r="B654" s="1"/>
      <c r="C654" s="2"/>
      <c r="D654" s="37"/>
      <c r="E654" s="6"/>
      <c r="F654" s="392"/>
      <c r="G654" s="6"/>
      <c r="H654" s="6"/>
      <c r="I654" s="392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43"/>
      <c r="X654" s="43"/>
      <c r="Y654" s="43"/>
      <c r="Z654" s="454"/>
      <c r="AA654" s="58"/>
      <c r="AB654" s="1"/>
      <c r="AC654" s="1"/>
      <c r="AD654" s="1"/>
      <c r="AE654" s="1"/>
      <c r="AF654" s="1"/>
      <c r="AG654" s="1"/>
    </row>
    <row r="655" spans="1:33" ht="15.75" customHeight="1" x14ac:dyDescent="0.2">
      <c r="A655" s="1"/>
      <c r="B655" s="1"/>
      <c r="C655" s="2"/>
      <c r="D655" s="37"/>
      <c r="E655" s="6"/>
      <c r="F655" s="392"/>
      <c r="G655" s="6"/>
      <c r="H655" s="6"/>
      <c r="I655" s="392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43"/>
      <c r="X655" s="43"/>
      <c r="Y655" s="43"/>
      <c r="Z655" s="454"/>
      <c r="AA655" s="58"/>
      <c r="AB655" s="1"/>
      <c r="AC655" s="1"/>
      <c r="AD655" s="1"/>
      <c r="AE655" s="1"/>
      <c r="AF655" s="1"/>
      <c r="AG655" s="1"/>
    </row>
    <row r="656" spans="1:33" ht="15.75" customHeight="1" x14ac:dyDescent="0.2">
      <c r="A656" s="1"/>
      <c r="B656" s="1"/>
      <c r="C656" s="2"/>
      <c r="D656" s="37"/>
      <c r="E656" s="6"/>
      <c r="F656" s="392"/>
      <c r="G656" s="6"/>
      <c r="H656" s="6"/>
      <c r="I656" s="392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43"/>
      <c r="X656" s="43"/>
      <c r="Y656" s="43"/>
      <c r="Z656" s="454"/>
      <c r="AA656" s="58"/>
      <c r="AB656" s="1"/>
      <c r="AC656" s="1"/>
      <c r="AD656" s="1"/>
      <c r="AE656" s="1"/>
      <c r="AF656" s="1"/>
      <c r="AG656" s="1"/>
    </row>
    <row r="657" spans="1:33" ht="15.75" customHeight="1" x14ac:dyDescent="0.2">
      <c r="A657" s="1"/>
      <c r="B657" s="1"/>
      <c r="C657" s="2"/>
      <c r="D657" s="37"/>
      <c r="E657" s="6"/>
      <c r="F657" s="392"/>
      <c r="G657" s="6"/>
      <c r="H657" s="6"/>
      <c r="I657" s="392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43"/>
      <c r="X657" s="43"/>
      <c r="Y657" s="43"/>
      <c r="Z657" s="454"/>
      <c r="AA657" s="58"/>
      <c r="AB657" s="1"/>
      <c r="AC657" s="1"/>
      <c r="AD657" s="1"/>
      <c r="AE657" s="1"/>
      <c r="AF657" s="1"/>
      <c r="AG657" s="1"/>
    </row>
    <row r="658" spans="1:33" ht="15.75" customHeight="1" x14ac:dyDescent="0.2">
      <c r="A658" s="1"/>
      <c r="B658" s="1"/>
      <c r="C658" s="2"/>
      <c r="D658" s="37"/>
      <c r="E658" s="6"/>
      <c r="F658" s="392"/>
      <c r="G658" s="6"/>
      <c r="H658" s="6"/>
      <c r="I658" s="392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43"/>
      <c r="X658" s="43"/>
      <c r="Y658" s="43"/>
      <c r="Z658" s="454"/>
      <c r="AA658" s="58"/>
      <c r="AB658" s="1"/>
      <c r="AC658" s="1"/>
      <c r="AD658" s="1"/>
      <c r="AE658" s="1"/>
      <c r="AF658" s="1"/>
      <c r="AG658" s="1"/>
    </row>
    <row r="659" spans="1:33" ht="15.75" customHeight="1" x14ac:dyDescent="0.2">
      <c r="A659" s="1"/>
      <c r="B659" s="1"/>
      <c r="C659" s="2"/>
      <c r="D659" s="37"/>
      <c r="E659" s="6"/>
      <c r="F659" s="392"/>
      <c r="G659" s="6"/>
      <c r="H659" s="6"/>
      <c r="I659" s="392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43"/>
      <c r="X659" s="43"/>
      <c r="Y659" s="43"/>
      <c r="Z659" s="454"/>
      <c r="AA659" s="58"/>
      <c r="AB659" s="1"/>
      <c r="AC659" s="1"/>
      <c r="AD659" s="1"/>
      <c r="AE659" s="1"/>
      <c r="AF659" s="1"/>
      <c r="AG659" s="1"/>
    </row>
    <row r="660" spans="1:33" ht="15.75" customHeight="1" x14ac:dyDescent="0.2">
      <c r="A660" s="1"/>
      <c r="B660" s="1"/>
      <c r="C660" s="2"/>
      <c r="D660" s="37"/>
      <c r="E660" s="6"/>
      <c r="F660" s="392"/>
      <c r="G660" s="6"/>
      <c r="H660" s="6"/>
      <c r="I660" s="392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43"/>
      <c r="X660" s="43"/>
      <c r="Y660" s="43"/>
      <c r="Z660" s="454"/>
      <c r="AA660" s="58"/>
      <c r="AB660" s="1"/>
      <c r="AC660" s="1"/>
      <c r="AD660" s="1"/>
      <c r="AE660" s="1"/>
      <c r="AF660" s="1"/>
      <c r="AG660" s="1"/>
    </row>
    <row r="661" spans="1:33" ht="15.75" customHeight="1" x14ac:dyDescent="0.2">
      <c r="A661" s="1"/>
      <c r="B661" s="1"/>
      <c r="C661" s="2"/>
      <c r="D661" s="37"/>
      <c r="E661" s="6"/>
      <c r="F661" s="392"/>
      <c r="G661" s="6"/>
      <c r="H661" s="6"/>
      <c r="I661" s="392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43"/>
      <c r="X661" s="43"/>
      <c r="Y661" s="43"/>
      <c r="Z661" s="454"/>
      <c r="AA661" s="58"/>
      <c r="AB661" s="1"/>
      <c r="AC661" s="1"/>
      <c r="AD661" s="1"/>
      <c r="AE661" s="1"/>
      <c r="AF661" s="1"/>
      <c r="AG661" s="1"/>
    </row>
    <row r="662" spans="1:33" ht="15.75" customHeight="1" x14ac:dyDescent="0.2">
      <c r="A662" s="1"/>
      <c r="B662" s="1"/>
      <c r="C662" s="2"/>
      <c r="D662" s="37"/>
      <c r="E662" s="6"/>
      <c r="F662" s="392"/>
      <c r="G662" s="6"/>
      <c r="H662" s="6"/>
      <c r="I662" s="392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43"/>
      <c r="X662" s="43"/>
      <c r="Y662" s="43"/>
      <c r="Z662" s="454"/>
      <c r="AA662" s="58"/>
      <c r="AB662" s="1"/>
      <c r="AC662" s="1"/>
      <c r="AD662" s="1"/>
      <c r="AE662" s="1"/>
      <c r="AF662" s="1"/>
      <c r="AG662" s="1"/>
    </row>
    <row r="663" spans="1:33" ht="15.75" customHeight="1" x14ac:dyDescent="0.2">
      <c r="A663" s="1"/>
      <c r="B663" s="1"/>
      <c r="C663" s="2"/>
      <c r="D663" s="37"/>
      <c r="E663" s="6"/>
      <c r="F663" s="392"/>
      <c r="G663" s="6"/>
      <c r="H663" s="6"/>
      <c r="I663" s="392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43"/>
      <c r="X663" s="43"/>
      <c r="Y663" s="43"/>
      <c r="Z663" s="454"/>
      <c r="AA663" s="58"/>
      <c r="AB663" s="1"/>
      <c r="AC663" s="1"/>
      <c r="AD663" s="1"/>
      <c r="AE663" s="1"/>
      <c r="AF663" s="1"/>
      <c r="AG663" s="1"/>
    </row>
    <row r="664" spans="1:33" ht="15.75" customHeight="1" x14ac:dyDescent="0.2">
      <c r="A664" s="1"/>
      <c r="B664" s="1"/>
      <c r="C664" s="2"/>
      <c r="D664" s="37"/>
      <c r="E664" s="6"/>
      <c r="F664" s="392"/>
      <c r="G664" s="6"/>
      <c r="H664" s="6"/>
      <c r="I664" s="392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43"/>
      <c r="X664" s="43"/>
      <c r="Y664" s="43"/>
      <c r="Z664" s="454"/>
      <c r="AA664" s="58"/>
      <c r="AB664" s="1"/>
      <c r="AC664" s="1"/>
      <c r="AD664" s="1"/>
      <c r="AE664" s="1"/>
      <c r="AF664" s="1"/>
      <c r="AG664" s="1"/>
    </row>
    <row r="665" spans="1:33" ht="15.75" customHeight="1" x14ac:dyDescent="0.2">
      <c r="A665" s="1"/>
      <c r="B665" s="1"/>
      <c r="C665" s="2"/>
      <c r="D665" s="37"/>
      <c r="E665" s="6"/>
      <c r="F665" s="392"/>
      <c r="G665" s="6"/>
      <c r="H665" s="6"/>
      <c r="I665" s="392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43"/>
      <c r="X665" s="43"/>
      <c r="Y665" s="43"/>
      <c r="Z665" s="454"/>
      <c r="AA665" s="58"/>
      <c r="AB665" s="1"/>
      <c r="AC665" s="1"/>
      <c r="AD665" s="1"/>
      <c r="AE665" s="1"/>
      <c r="AF665" s="1"/>
      <c r="AG665" s="1"/>
    </row>
    <row r="666" spans="1:33" ht="15.75" customHeight="1" x14ac:dyDescent="0.2">
      <c r="A666" s="1"/>
      <c r="B666" s="1"/>
      <c r="C666" s="2"/>
      <c r="D666" s="37"/>
      <c r="E666" s="6"/>
      <c r="F666" s="392"/>
      <c r="G666" s="6"/>
      <c r="H666" s="6"/>
      <c r="I666" s="392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43"/>
      <c r="X666" s="43"/>
      <c r="Y666" s="43"/>
      <c r="Z666" s="454"/>
      <c r="AA666" s="58"/>
      <c r="AB666" s="1"/>
      <c r="AC666" s="1"/>
      <c r="AD666" s="1"/>
      <c r="AE666" s="1"/>
      <c r="AF666" s="1"/>
      <c r="AG666" s="1"/>
    </row>
    <row r="667" spans="1:33" ht="15.75" customHeight="1" x14ac:dyDescent="0.2">
      <c r="A667" s="1"/>
      <c r="B667" s="1"/>
      <c r="C667" s="2"/>
      <c r="D667" s="37"/>
      <c r="E667" s="6"/>
      <c r="F667" s="392"/>
      <c r="G667" s="6"/>
      <c r="H667" s="6"/>
      <c r="I667" s="392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43"/>
      <c r="X667" s="43"/>
      <c r="Y667" s="43"/>
      <c r="Z667" s="454"/>
      <c r="AA667" s="58"/>
      <c r="AB667" s="1"/>
      <c r="AC667" s="1"/>
      <c r="AD667" s="1"/>
      <c r="AE667" s="1"/>
      <c r="AF667" s="1"/>
      <c r="AG667" s="1"/>
    </row>
    <row r="668" spans="1:33" ht="15.75" customHeight="1" x14ac:dyDescent="0.2">
      <c r="A668" s="1"/>
      <c r="B668" s="1"/>
      <c r="C668" s="2"/>
      <c r="D668" s="37"/>
      <c r="E668" s="6"/>
      <c r="F668" s="392"/>
      <c r="G668" s="6"/>
      <c r="H668" s="6"/>
      <c r="I668" s="392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43"/>
      <c r="X668" s="43"/>
      <c r="Y668" s="43"/>
      <c r="Z668" s="454"/>
      <c r="AA668" s="58"/>
      <c r="AB668" s="1"/>
      <c r="AC668" s="1"/>
      <c r="AD668" s="1"/>
      <c r="AE668" s="1"/>
      <c r="AF668" s="1"/>
      <c r="AG668" s="1"/>
    </row>
    <row r="669" spans="1:33" ht="15.75" customHeight="1" x14ac:dyDescent="0.2">
      <c r="A669" s="1"/>
      <c r="B669" s="1"/>
      <c r="C669" s="2"/>
      <c r="D669" s="37"/>
      <c r="E669" s="6"/>
      <c r="F669" s="392"/>
      <c r="G669" s="6"/>
      <c r="H669" s="6"/>
      <c r="I669" s="392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43"/>
      <c r="X669" s="43"/>
      <c r="Y669" s="43"/>
      <c r="Z669" s="454"/>
      <c r="AA669" s="58"/>
      <c r="AB669" s="1"/>
      <c r="AC669" s="1"/>
      <c r="AD669" s="1"/>
      <c r="AE669" s="1"/>
      <c r="AF669" s="1"/>
      <c r="AG669" s="1"/>
    </row>
    <row r="670" spans="1:33" ht="15.75" customHeight="1" x14ac:dyDescent="0.2">
      <c r="A670" s="1"/>
      <c r="B670" s="1"/>
      <c r="C670" s="2"/>
      <c r="D670" s="37"/>
      <c r="E670" s="6"/>
      <c r="F670" s="392"/>
      <c r="G670" s="6"/>
      <c r="H670" s="6"/>
      <c r="I670" s="392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43"/>
      <c r="X670" s="43"/>
      <c r="Y670" s="43"/>
      <c r="Z670" s="454"/>
      <c r="AA670" s="58"/>
      <c r="AB670" s="1"/>
      <c r="AC670" s="1"/>
      <c r="AD670" s="1"/>
      <c r="AE670" s="1"/>
      <c r="AF670" s="1"/>
      <c r="AG670" s="1"/>
    </row>
    <row r="671" spans="1:33" ht="15.75" customHeight="1" x14ac:dyDescent="0.2">
      <c r="A671" s="1"/>
      <c r="B671" s="1"/>
      <c r="C671" s="2"/>
      <c r="D671" s="37"/>
      <c r="E671" s="6"/>
      <c r="F671" s="392"/>
      <c r="G671" s="6"/>
      <c r="H671" s="6"/>
      <c r="I671" s="392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43"/>
      <c r="X671" s="43"/>
      <c r="Y671" s="43"/>
      <c r="Z671" s="454"/>
      <c r="AA671" s="58"/>
      <c r="AB671" s="1"/>
      <c r="AC671" s="1"/>
      <c r="AD671" s="1"/>
      <c r="AE671" s="1"/>
      <c r="AF671" s="1"/>
      <c r="AG671" s="1"/>
    </row>
    <row r="672" spans="1:33" ht="15.75" customHeight="1" x14ac:dyDescent="0.2">
      <c r="A672" s="1"/>
      <c r="B672" s="1"/>
      <c r="C672" s="2"/>
      <c r="D672" s="37"/>
      <c r="E672" s="6"/>
      <c r="F672" s="392"/>
      <c r="G672" s="6"/>
      <c r="H672" s="6"/>
      <c r="I672" s="392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43"/>
      <c r="X672" s="43"/>
      <c r="Y672" s="43"/>
      <c r="Z672" s="454"/>
      <c r="AA672" s="58"/>
      <c r="AB672" s="1"/>
      <c r="AC672" s="1"/>
      <c r="AD672" s="1"/>
      <c r="AE672" s="1"/>
      <c r="AF672" s="1"/>
      <c r="AG672" s="1"/>
    </row>
    <row r="673" spans="1:33" ht="15.75" customHeight="1" x14ac:dyDescent="0.2">
      <c r="A673" s="1"/>
      <c r="B673" s="1"/>
      <c r="C673" s="2"/>
      <c r="D673" s="37"/>
      <c r="E673" s="6"/>
      <c r="F673" s="392"/>
      <c r="G673" s="6"/>
      <c r="H673" s="6"/>
      <c r="I673" s="392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43"/>
      <c r="X673" s="43"/>
      <c r="Y673" s="43"/>
      <c r="Z673" s="454"/>
      <c r="AA673" s="58"/>
      <c r="AB673" s="1"/>
      <c r="AC673" s="1"/>
      <c r="AD673" s="1"/>
      <c r="AE673" s="1"/>
      <c r="AF673" s="1"/>
      <c r="AG673" s="1"/>
    </row>
    <row r="674" spans="1:33" ht="15.75" customHeight="1" x14ac:dyDescent="0.2">
      <c r="A674" s="1"/>
      <c r="B674" s="1"/>
      <c r="C674" s="2"/>
      <c r="D674" s="37"/>
      <c r="E674" s="6"/>
      <c r="F674" s="392"/>
      <c r="G674" s="6"/>
      <c r="H674" s="6"/>
      <c r="I674" s="392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43"/>
      <c r="X674" s="43"/>
      <c r="Y674" s="43"/>
      <c r="Z674" s="454"/>
      <c r="AA674" s="58"/>
      <c r="AB674" s="1"/>
      <c r="AC674" s="1"/>
      <c r="AD674" s="1"/>
      <c r="AE674" s="1"/>
      <c r="AF674" s="1"/>
      <c r="AG674" s="1"/>
    </row>
    <row r="675" spans="1:33" ht="15.75" customHeight="1" x14ac:dyDescent="0.2">
      <c r="A675" s="1"/>
      <c r="B675" s="1"/>
      <c r="C675" s="2"/>
      <c r="D675" s="37"/>
      <c r="E675" s="6"/>
      <c r="F675" s="392"/>
      <c r="G675" s="6"/>
      <c r="H675" s="6"/>
      <c r="I675" s="392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43"/>
      <c r="X675" s="43"/>
      <c r="Y675" s="43"/>
      <c r="Z675" s="454"/>
      <c r="AA675" s="58"/>
      <c r="AB675" s="1"/>
      <c r="AC675" s="1"/>
      <c r="AD675" s="1"/>
      <c r="AE675" s="1"/>
      <c r="AF675" s="1"/>
      <c r="AG675" s="1"/>
    </row>
    <row r="676" spans="1:33" ht="15.75" customHeight="1" x14ac:dyDescent="0.2">
      <c r="A676" s="1"/>
      <c r="B676" s="1"/>
      <c r="C676" s="2"/>
      <c r="D676" s="37"/>
      <c r="E676" s="6"/>
      <c r="F676" s="392"/>
      <c r="G676" s="6"/>
      <c r="H676" s="6"/>
      <c r="I676" s="392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43"/>
      <c r="X676" s="43"/>
      <c r="Y676" s="43"/>
      <c r="Z676" s="454"/>
      <c r="AA676" s="58"/>
      <c r="AB676" s="1"/>
      <c r="AC676" s="1"/>
      <c r="AD676" s="1"/>
      <c r="AE676" s="1"/>
      <c r="AF676" s="1"/>
      <c r="AG676" s="1"/>
    </row>
    <row r="677" spans="1:33" ht="15.75" customHeight="1" x14ac:dyDescent="0.2">
      <c r="A677" s="1"/>
      <c r="B677" s="1"/>
      <c r="C677" s="2"/>
      <c r="D677" s="37"/>
      <c r="E677" s="6"/>
      <c r="F677" s="392"/>
      <c r="G677" s="6"/>
      <c r="H677" s="6"/>
      <c r="I677" s="392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43"/>
      <c r="X677" s="43"/>
      <c r="Y677" s="43"/>
      <c r="Z677" s="454"/>
      <c r="AA677" s="58"/>
      <c r="AB677" s="1"/>
      <c r="AC677" s="1"/>
      <c r="AD677" s="1"/>
      <c r="AE677" s="1"/>
      <c r="AF677" s="1"/>
      <c r="AG677" s="1"/>
    </row>
    <row r="678" spans="1:33" ht="15.75" customHeight="1" x14ac:dyDescent="0.2">
      <c r="A678" s="1"/>
      <c r="B678" s="1"/>
      <c r="C678" s="2"/>
      <c r="D678" s="37"/>
      <c r="E678" s="6"/>
      <c r="F678" s="392"/>
      <c r="G678" s="6"/>
      <c r="H678" s="6"/>
      <c r="I678" s="392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43"/>
      <c r="X678" s="43"/>
      <c r="Y678" s="43"/>
      <c r="Z678" s="454"/>
      <c r="AA678" s="58"/>
      <c r="AB678" s="1"/>
      <c r="AC678" s="1"/>
      <c r="AD678" s="1"/>
      <c r="AE678" s="1"/>
      <c r="AF678" s="1"/>
      <c r="AG678" s="1"/>
    </row>
    <row r="679" spans="1:33" ht="15.75" customHeight="1" x14ac:dyDescent="0.2">
      <c r="A679" s="1"/>
      <c r="B679" s="1"/>
      <c r="C679" s="2"/>
      <c r="D679" s="37"/>
      <c r="E679" s="6"/>
      <c r="F679" s="392"/>
      <c r="G679" s="6"/>
      <c r="H679" s="6"/>
      <c r="I679" s="392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43"/>
      <c r="X679" s="43"/>
      <c r="Y679" s="43"/>
      <c r="Z679" s="454"/>
      <c r="AA679" s="58"/>
      <c r="AB679" s="1"/>
      <c r="AC679" s="1"/>
      <c r="AD679" s="1"/>
      <c r="AE679" s="1"/>
      <c r="AF679" s="1"/>
      <c r="AG679" s="1"/>
    </row>
    <row r="680" spans="1:33" ht="15.75" customHeight="1" x14ac:dyDescent="0.2">
      <c r="A680" s="1"/>
      <c r="B680" s="1"/>
      <c r="C680" s="2"/>
      <c r="D680" s="37"/>
      <c r="E680" s="6"/>
      <c r="F680" s="392"/>
      <c r="G680" s="6"/>
      <c r="H680" s="6"/>
      <c r="I680" s="392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43"/>
      <c r="X680" s="43"/>
      <c r="Y680" s="43"/>
      <c r="Z680" s="454"/>
      <c r="AA680" s="58"/>
      <c r="AB680" s="1"/>
      <c r="AC680" s="1"/>
      <c r="AD680" s="1"/>
      <c r="AE680" s="1"/>
      <c r="AF680" s="1"/>
      <c r="AG680" s="1"/>
    </row>
    <row r="681" spans="1:33" ht="15.75" customHeight="1" x14ac:dyDescent="0.2">
      <c r="A681" s="1"/>
      <c r="B681" s="1"/>
      <c r="C681" s="2"/>
      <c r="D681" s="37"/>
      <c r="E681" s="6"/>
      <c r="F681" s="392"/>
      <c r="G681" s="6"/>
      <c r="H681" s="6"/>
      <c r="I681" s="392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43"/>
      <c r="X681" s="43"/>
      <c r="Y681" s="43"/>
      <c r="Z681" s="454"/>
      <c r="AA681" s="58"/>
      <c r="AB681" s="1"/>
      <c r="AC681" s="1"/>
      <c r="AD681" s="1"/>
      <c r="AE681" s="1"/>
      <c r="AF681" s="1"/>
      <c r="AG681" s="1"/>
    </row>
    <row r="682" spans="1:33" ht="15.75" customHeight="1" x14ac:dyDescent="0.2">
      <c r="A682" s="1"/>
      <c r="B682" s="1"/>
      <c r="C682" s="2"/>
      <c r="D682" s="37"/>
      <c r="E682" s="6"/>
      <c r="F682" s="392"/>
      <c r="G682" s="6"/>
      <c r="H682" s="6"/>
      <c r="I682" s="392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43"/>
      <c r="X682" s="43"/>
      <c r="Y682" s="43"/>
      <c r="Z682" s="454"/>
      <c r="AA682" s="58"/>
      <c r="AB682" s="1"/>
      <c r="AC682" s="1"/>
      <c r="AD682" s="1"/>
      <c r="AE682" s="1"/>
      <c r="AF682" s="1"/>
      <c r="AG682" s="1"/>
    </row>
    <row r="683" spans="1:33" ht="15.75" customHeight="1" x14ac:dyDescent="0.2">
      <c r="A683" s="1"/>
      <c r="B683" s="1"/>
      <c r="C683" s="2"/>
      <c r="D683" s="37"/>
      <c r="E683" s="6"/>
      <c r="F683" s="392"/>
      <c r="G683" s="6"/>
      <c r="H683" s="6"/>
      <c r="I683" s="392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43"/>
      <c r="X683" s="43"/>
      <c r="Y683" s="43"/>
      <c r="Z683" s="454"/>
      <c r="AA683" s="58"/>
      <c r="AB683" s="1"/>
      <c r="AC683" s="1"/>
      <c r="AD683" s="1"/>
      <c r="AE683" s="1"/>
      <c r="AF683" s="1"/>
      <c r="AG683" s="1"/>
    </row>
    <row r="684" spans="1:33" ht="15.75" customHeight="1" x14ac:dyDescent="0.2">
      <c r="A684" s="1"/>
      <c r="B684" s="1"/>
      <c r="C684" s="2"/>
      <c r="D684" s="37"/>
      <c r="E684" s="6"/>
      <c r="F684" s="392"/>
      <c r="G684" s="6"/>
      <c r="H684" s="6"/>
      <c r="I684" s="392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43"/>
      <c r="X684" s="43"/>
      <c r="Y684" s="43"/>
      <c r="Z684" s="454"/>
      <c r="AA684" s="58"/>
      <c r="AB684" s="1"/>
      <c r="AC684" s="1"/>
      <c r="AD684" s="1"/>
      <c r="AE684" s="1"/>
      <c r="AF684" s="1"/>
      <c r="AG684" s="1"/>
    </row>
    <row r="685" spans="1:33" ht="15.75" customHeight="1" x14ac:dyDescent="0.2">
      <c r="A685" s="1"/>
      <c r="B685" s="1"/>
      <c r="C685" s="2"/>
      <c r="D685" s="37"/>
      <c r="E685" s="6"/>
      <c r="F685" s="392"/>
      <c r="G685" s="6"/>
      <c r="H685" s="6"/>
      <c r="I685" s="392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43"/>
      <c r="X685" s="43"/>
      <c r="Y685" s="43"/>
      <c r="Z685" s="454"/>
      <c r="AA685" s="58"/>
      <c r="AB685" s="1"/>
      <c r="AC685" s="1"/>
      <c r="AD685" s="1"/>
      <c r="AE685" s="1"/>
      <c r="AF685" s="1"/>
      <c r="AG685" s="1"/>
    </row>
    <row r="686" spans="1:33" ht="15.75" customHeight="1" x14ac:dyDescent="0.2">
      <c r="A686" s="1"/>
      <c r="B686" s="1"/>
      <c r="C686" s="2"/>
      <c r="D686" s="37"/>
      <c r="E686" s="6"/>
      <c r="F686" s="392"/>
      <c r="G686" s="6"/>
      <c r="H686" s="6"/>
      <c r="I686" s="392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43"/>
      <c r="X686" s="43"/>
      <c r="Y686" s="43"/>
      <c r="Z686" s="454"/>
      <c r="AA686" s="58"/>
      <c r="AB686" s="1"/>
      <c r="AC686" s="1"/>
      <c r="AD686" s="1"/>
      <c r="AE686" s="1"/>
      <c r="AF686" s="1"/>
      <c r="AG686" s="1"/>
    </row>
    <row r="687" spans="1:33" ht="15.75" customHeight="1" x14ac:dyDescent="0.2">
      <c r="A687" s="1"/>
      <c r="B687" s="1"/>
      <c r="C687" s="2"/>
      <c r="D687" s="37"/>
      <c r="E687" s="6"/>
      <c r="F687" s="392"/>
      <c r="G687" s="6"/>
      <c r="H687" s="6"/>
      <c r="I687" s="392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43"/>
      <c r="X687" s="43"/>
      <c r="Y687" s="43"/>
      <c r="Z687" s="454"/>
      <c r="AA687" s="58"/>
      <c r="AB687" s="1"/>
      <c r="AC687" s="1"/>
      <c r="AD687" s="1"/>
      <c r="AE687" s="1"/>
      <c r="AF687" s="1"/>
      <c r="AG687" s="1"/>
    </row>
    <row r="688" spans="1:33" ht="15.75" customHeight="1" x14ac:dyDescent="0.2">
      <c r="A688" s="1"/>
      <c r="B688" s="1"/>
      <c r="C688" s="2"/>
      <c r="D688" s="37"/>
      <c r="E688" s="6"/>
      <c r="F688" s="392"/>
      <c r="G688" s="6"/>
      <c r="H688" s="6"/>
      <c r="I688" s="392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43"/>
      <c r="X688" s="43"/>
      <c r="Y688" s="43"/>
      <c r="Z688" s="454"/>
      <c r="AA688" s="58"/>
      <c r="AB688" s="1"/>
      <c r="AC688" s="1"/>
      <c r="AD688" s="1"/>
      <c r="AE688" s="1"/>
      <c r="AF688" s="1"/>
      <c r="AG688" s="1"/>
    </row>
    <row r="689" spans="1:33" ht="15.75" customHeight="1" x14ac:dyDescent="0.2">
      <c r="A689" s="1"/>
      <c r="B689" s="1"/>
      <c r="C689" s="2"/>
      <c r="D689" s="37"/>
      <c r="E689" s="6"/>
      <c r="F689" s="392"/>
      <c r="G689" s="6"/>
      <c r="H689" s="6"/>
      <c r="I689" s="392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43"/>
      <c r="X689" s="43"/>
      <c r="Y689" s="43"/>
      <c r="Z689" s="454"/>
      <c r="AA689" s="58"/>
      <c r="AB689" s="1"/>
      <c r="AC689" s="1"/>
      <c r="AD689" s="1"/>
      <c r="AE689" s="1"/>
      <c r="AF689" s="1"/>
      <c r="AG689" s="1"/>
    </row>
    <row r="690" spans="1:33" ht="15.75" customHeight="1" x14ac:dyDescent="0.2">
      <c r="A690" s="1"/>
      <c r="B690" s="1"/>
      <c r="C690" s="2"/>
      <c r="D690" s="37"/>
      <c r="E690" s="6"/>
      <c r="F690" s="392"/>
      <c r="G690" s="6"/>
      <c r="H690" s="6"/>
      <c r="I690" s="392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43"/>
      <c r="X690" s="43"/>
      <c r="Y690" s="43"/>
      <c r="Z690" s="454"/>
      <c r="AA690" s="58"/>
      <c r="AB690" s="1"/>
      <c r="AC690" s="1"/>
      <c r="AD690" s="1"/>
      <c r="AE690" s="1"/>
      <c r="AF690" s="1"/>
      <c r="AG690" s="1"/>
    </row>
    <row r="691" spans="1:33" ht="15.75" customHeight="1" x14ac:dyDescent="0.2">
      <c r="A691" s="1"/>
      <c r="B691" s="1"/>
      <c r="C691" s="2"/>
      <c r="D691" s="37"/>
      <c r="E691" s="6"/>
      <c r="F691" s="392"/>
      <c r="G691" s="6"/>
      <c r="H691" s="6"/>
      <c r="I691" s="392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43"/>
      <c r="X691" s="43"/>
      <c r="Y691" s="43"/>
      <c r="Z691" s="454"/>
      <c r="AA691" s="58"/>
      <c r="AB691" s="1"/>
      <c r="AC691" s="1"/>
      <c r="AD691" s="1"/>
      <c r="AE691" s="1"/>
      <c r="AF691" s="1"/>
      <c r="AG691" s="1"/>
    </row>
    <row r="692" spans="1:33" ht="15.75" customHeight="1" x14ac:dyDescent="0.2">
      <c r="A692" s="1"/>
      <c r="B692" s="1"/>
      <c r="C692" s="2"/>
      <c r="D692" s="37"/>
      <c r="E692" s="6"/>
      <c r="F692" s="392"/>
      <c r="G692" s="6"/>
      <c r="H692" s="6"/>
      <c r="I692" s="392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43"/>
      <c r="X692" s="43"/>
      <c r="Y692" s="43"/>
      <c r="Z692" s="454"/>
      <c r="AA692" s="58"/>
      <c r="AB692" s="1"/>
      <c r="AC692" s="1"/>
      <c r="AD692" s="1"/>
      <c r="AE692" s="1"/>
      <c r="AF692" s="1"/>
      <c r="AG692" s="1"/>
    </row>
    <row r="693" spans="1:33" ht="15.75" customHeight="1" x14ac:dyDescent="0.2">
      <c r="A693" s="1"/>
      <c r="B693" s="1"/>
      <c r="C693" s="2"/>
      <c r="D693" s="37"/>
      <c r="E693" s="6"/>
      <c r="F693" s="392"/>
      <c r="G693" s="6"/>
      <c r="H693" s="6"/>
      <c r="I693" s="392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43"/>
      <c r="X693" s="43"/>
      <c r="Y693" s="43"/>
      <c r="Z693" s="454"/>
      <c r="AA693" s="58"/>
      <c r="AB693" s="1"/>
      <c r="AC693" s="1"/>
      <c r="AD693" s="1"/>
      <c r="AE693" s="1"/>
      <c r="AF693" s="1"/>
      <c r="AG693" s="1"/>
    </row>
    <row r="694" spans="1:33" ht="15.75" customHeight="1" x14ac:dyDescent="0.2">
      <c r="A694" s="1"/>
      <c r="B694" s="1"/>
      <c r="C694" s="2"/>
      <c r="D694" s="37"/>
      <c r="E694" s="6"/>
      <c r="F694" s="392"/>
      <c r="G694" s="6"/>
      <c r="H694" s="6"/>
      <c r="I694" s="392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43"/>
      <c r="X694" s="43"/>
      <c r="Y694" s="43"/>
      <c r="Z694" s="454"/>
      <c r="AA694" s="58"/>
      <c r="AB694" s="1"/>
      <c r="AC694" s="1"/>
      <c r="AD694" s="1"/>
      <c r="AE694" s="1"/>
      <c r="AF694" s="1"/>
      <c r="AG694" s="1"/>
    </row>
    <row r="695" spans="1:33" ht="15.75" customHeight="1" x14ac:dyDescent="0.2">
      <c r="A695" s="1"/>
      <c r="B695" s="1"/>
      <c r="C695" s="2"/>
      <c r="D695" s="37"/>
      <c r="E695" s="6"/>
      <c r="F695" s="392"/>
      <c r="G695" s="6"/>
      <c r="H695" s="6"/>
      <c r="I695" s="392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43"/>
      <c r="X695" s="43"/>
      <c r="Y695" s="43"/>
      <c r="Z695" s="454"/>
      <c r="AA695" s="58"/>
      <c r="AB695" s="1"/>
      <c r="AC695" s="1"/>
      <c r="AD695" s="1"/>
      <c r="AE695" s="1"/>
      <c r="AF695" s="1"/>
      <c r="AG695" s="1"/>
    </row>
    <row r="696" spans="1:33" ht="15.75" customHeight="1" x14ac:dyDescent="0.2">
      <c r="A696" s="1"/>
      <c r="B696" s="1"/>
      <c r="C696" s="2"/>
      <c r="D696" s="37"/>
      <c r="E696" s="6"/>
      <c r="F696" s="392"/>
      <c r="G696" s="6"/>
      <c r="H696" s="6"/>
      <c r="I696" s="392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43"/>
      <c r="X696" s="43"/>
      <c r="Y696" s="43"/>
      <c r="Z696" s="454"/>
      <c r="AA696" s="58"/>
      <c r="AB696" s="1"/>
      <c r="AC696" s="1"/>
      <c r="AD696" s="1"/>
      <c r="AE696" s="1"/>
      <c r="AF696" s="1"/>
      <c r="AG696" s="1"/>
    </row>
    <row r="697" spans="1:33" ht="15.75" customHeight="1" x14ac:dyDescent="0.2">
      <c r="A697" s="1"/>
      <c r="B697" s="1"/>
      <c r="C697" s="2"/>
      <c r="D697" s="37"/>
      <c r="E697" s="6"/>
      <c r="F697" s="392"/>
      <c r="G697" s="6"/>
      <c r="H697" s="6"/>
      <c r="I697" s="392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43"/>
      <c r="X697" s="43"/>
      <c r="Y697" s="43"/>
      <c r="Z697" s="454"/>
      <c r="AA697" s="58"/>
      <c r="AB697" s="1"/>
      <c r="AC697" s="1"/>
      <c r="AD697" s="1"/>
      <c r="AE697" s="1"/>
      <c r="AF697" s="1"/>
      <c r="AG697" s="1"/>
    </row>
    <row r="698" spans="1:33" ht="15.75" customHeight="1" x14ac:dyDescent="0.2">
      <c r="A698" s="1"/>
      <c r="B698" s="1"/>
      <c r="C698" s="2"/>
      <c r="D698" s="37"/>
      <c r="E698" s="6"/>
      <c r="F698" s="392"/>
      <c r="G698" s="6"/>
      <c r="H698" s="6"/>
      <c r="I698" s="392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43"/>
      <c r="X698" s="43"/>
      <c r="Y698" s="43"/>
      <c r="Z698" s="454"/>
      <c r="AA698" s="58"/>
      <c r="AB698" s="1"/>
      <c r="AC698" s="1"/>
      <c r="AD698" s="1"/>
      <c r="AE698" s="1"/>
      <c r="AF698" s="1"/>
      <c r="AG698" s="1"/>
    </row>
    <row r="699" spans="1:33" ht="15.75" customHeight="1" x14ac:dyDescent="0.2">
      <c r="A699" s="1"/>
      <c r="B699" s="1"/>
      <c r="C699" s="2"/>
      <c r="D699" s="37"/>
      <c r="E699" s="6"/>
      <c r="F699" s="392"/>
      <c r="G699" s="6"/>
      <c r="H699" s="6"/>
      <c r="I699" s="392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43"/>
      <c r="X699" s="43"/>
      <c r="Y699" s="43"/>
      <c r="Z699" s="454"/>
      <c r="AA699" s="58"/>
      <c r="AB699" s="1"/>
      <c r="AC699" s="1"/>
      <c r="AD699" s="1"/>
      <c r="AE699" s="1"/>
      <c r="AF699" s="1"/>
      <c r="AG699" s="1"/>
    </row>
    <row r="700" spans="1:33" ht="15.75" customHeight="1" x14ac:dyDescent="0.2">
      <c r="A700" s="1"/>
      <c r="B700" s="1"/>
      <c r="C700" s="2"/>
      <c r="D700" s="37"/>
      <c r="E700" s="6"/>
      <c r="F700" s="392"/>
      <c r="G700" s="6"/>
      <c r="H700" s="6"/>
      <c r="I700" s="392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43"/>
      <c r="X700" s="43"/>
      <c r="Y700" s="43"/>
      <c r="Z700" s="454"/>
      <c r="AA700" s="58"/>
      <c r="AB700" s="1"/>
      <c r="AC700" s="1"/>
      <c r="AD700" s="1"/>
      <c r="AE700" s="1"/>
      <c r="AF700" s="1"/>
      <c r="AG700" s="1"/>
    </row>
    <row r="701" spans="1:33" ht="15.75" customHeight="1" x14ac:dyDescent="0.2">
      <c r="A701" s="1"/>
      <c r="B701" s="1"/>
      <c r="C701" s="2"/>
      <c r="D701" s="37"/>
      <c r="E701" s="6"/>
      <c r="F701" s="392"/>
      <c r="G701" s="6"/>
      <c r="H701" s="6"/>
      <c r="I701" s="392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43"/>
      <c r="X701" s="43"/>
      <c r="Y701" s="43"/>
      <c r="Z701" s="454"/>
      <c r="AA701" s="58"/>
      <c r="AB701" s="1"/>
      <c r="AC701" s="1"/>
      <c r="AD701" s="1"/>
      <c r="AE701" s="1"/>
      <c r="AF701" s="1"/>
      <c r="AG701" s="1"/>
    </row>
    <row r="702" spans="1:33" ht="15.75" customHeight="1" x14ac:dyDescent="0.2">
      <c r="A702" s="1"/>
      <c r="B702" s="1"/>
      <c r="C702" s="2"/>
      <c r="D702" s="37"/>
      <c r="E702" s="6"/>
      <c r="F702" s="392"/>
      <c r="G702" s="6"/>
      <c r="H702" s="6"/>
      <c r="I702" s="392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43"/>
      <c r="X702" s="43"/>
      <c r="Y702" s="43"/>
      <c r="Z702" s="454"/>
      <c r="AA702" s="58"/>
      <c r="AB702" s="1"/>
      <c r="AC702" s="1"/>
      <c r="AD702" s="1"/>
      <c r="AE702" s="1"/>
      <c r="AF702" s="1"/>
      <c r="AG702" s="1"/>
    </row>
    <row r="703" spans="1:33" ht="15.75" customHeight="1" x14ac:dyDescent="0.2">
      <c r="A703" s="1"/>
      <c r="B703" s="1"/>
      <c r="C703" s="2"/>
      <c r="D703" s="37"/>
      <c r="E703" s="6"/>
      <c r="F703" s="392"/>
      <c r="G703" s="6"/>
      <c r="H703" s="6"/>
      <c r="I703" s="392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43"/>
      <c r="X703" s="43"/>
      <c r="Y703" s="43"/>
      <c r="Z703" s="454"/>
      <c r="AA703" s="58"/>
      <c r="AB703" s="1"/>
      <c r="AC703" s="1"/>
      <c r="AD703" s="1"/>
      <c r="AE703" s="1"/>
      <c r="AF703" s="1"/>
      <c r="AG703" s="1"/>
    </row>
    <row r="704" spans="1:33" ht="15.75" customHeight="1" x14ac:dyDescent="0.2">
      <c r="A704" s="1"/>
      <c r="B704" s="1"/>
      <c r="C704" s="2"/>
      <c r="D704" s="37"/>
      <c r="E704" s="6"/>
      <c r="F704" s="392"/>
      <c r="G704" s="6"/>
      <c r="H704" s="6"/>
      <c r="I704" s="392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43"/>
      <c r="X704" s="43"/>
      <c r="Y704" s="43"/>
      <c r="Z704" s="454"/>
      <c r="AA704" s="58"/>
      <c r="AB704" s="1"/>
      <c r="AC704" s="1"/>
      <c r="AD704" s="1"/>
      <c r="AE704" s="1"/>
      <c r="AF704" s="1"/>
      <c r="AG704" s="1"/>
    </row>
    <row r="705" spans="1:33" ht="15.75" customHeight="1" x14ac:dyDescent="0.2">
      <c r="A705" s="1"/>
      <c r="B705" s="1"/>
      <c r="C705" s="2"/>
      <c r="D705" s="37"/>
      <c r="E705" s="6"/>
      <c r="F705" s="392"/>
      <c r="G705" s="6"/>
      <c r="H705" s="6"/>
      <c r="I705" s="392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43"/>
      <c r="X705" s="43"/>
      <c r="Y705" s="43"/>
      <c r="Z705" s="454"/>
      <c r="AA705" s="58"/>
      <c r="AB705" s="1"/>
      <c r="AC705" s="1"/>
      <c r="AD705" s="1"/>
      <c r="AE705" s="1"/>
      <c r="AF705" s="1"/>
      <c r="AG705" s="1"/>
    </row>
    <row r="706" spans="1:33" ht="15.75" customHeight="1" x14ac:dyDescent="0.2">
      <c r="A706" s="1"/>
      <c r="B706" s="1"/>
      <c r="C706" s="2"/>
      <c r="D706" s="37"/>
      <c r="E706" s="6"/>
      <c r="F706" s="392"/>
      <c r="G706" s="6"/>
      <c r="H706" s="6"/>
      <c r="I706" s="392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43"/>
      <c r="X706" s="43"/>
      <c r="Y706" s="43"/>
      <c r="Z706" s="454"/>
      <c r="AA706" s="58"/>
      <c r="AB706" s="1"/>
      <c r="AC706" s="1"/>
      <c r="AD706" s="1"/>
      <c r="AE706" s="1"/>
      <c r="AF706" s="1"/>
      <c r="AG706" s="1"/>
    </row>
    <row r="707" spans="1:33" ht="15.75" customHeight="1" x14ac:dyDescent="0.2">
      <c r="A707" s="1"/>
      <c r="B707" s="1"/>
      <c r="C707" s="2"/>
      <c r="D707" s="37"/>
      <c r="E707" s="6"/>
      <c r="F707" s="392"/>
      <c r="G707" s="6"/>
      <c r="H707" s="6"/>
      <c r="I707" s="392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43"/>
      <c r="X707" s="43"/>
      <c r="Y707" s="43"/>
      <c r="Z707" s="454"/>
      <c r="AA707" s="58"/>
      <c r="AB707" s="1"/>
      <c r="AC707" s="1"/>
      <c r="AD707" s="1"/>
      <c r="AE707" s="1"/>
      <c r="AF707" s="1"/>
      <c r="AG707" s="1"/>
    </row>
    <row r="708" spans="1:33" ht="15.75" customHeight="1" x14ac:dyDescent="0.2">
      <c r="A708" s="1"/>
      <c r="B708" s="1"/>
      <c r="C708" s="2"/>
      <c r="D708" s="37"/>
      <c r="E708" s="6"/>
      <c r="F708" s="392"/>
      <c r="G708" s="6"/>
      <c r="H708" s="6"/>
      <c r="I708" s="392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43"/>
      <c r="X708" s="43"/>
      <c r="Y708" s="43"/>
      <c r="Z708" s="454"/>
      <c r="AA708" s="58"/>
      <c r="AB708" s="1"/>
      <c r="AC708" s="1"/>
      <c r="AD708" s="1"/>
      <c r="AE708" s="1"/>
      <c r="AF708" s="1"/>
      <c r="AG708" s="1"/>
    </row>
    <row r="709" spans="1:33" ht="15.75" customHeight="1" x14ac:dyDescent="0.2">
      <c r="A709" s="1"/>
      <c r="B709" s="1"/>
      <c r="C709" s="2"/>
      <c r="D709" s="37"/>
      <c r="E709" s="6"/>
      <c r="F709" s="392"/>
      <c r="G709" s="6"/>
      <c r="H709" s="6"/>
      <c r="I709" s="392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43"/>
      <c r="X709" s="43"/>
      <c r="Y709" s="43"/>
      <c r="Z709" s="454"/>
      <c r="AA709" s="58"/>
      <c r="AB709" s="1"/>
      <c r="AC709" s="1"/>
      <c r="AD709" s="1"/>
      <c r="AE709" s="1"/>
      <c r="AF709" s="1"/>
      <c r="AG709" s="1"/>
    </row>
    <row r="710" spans="1:33" ht="15.75" customHeight="1" x14ac:dyDescent="0.2">
      <c r="A710" s="1"/>
      <c r="B710" s="1"/>
      <c r="C710" s="2"/>
      <c r="D710" s="37"/>
      <c r="E710" s="6"/>
      <c r="F710" s="392"/>
      <c r="G710" s="6"/>
      <c r="H710" s="6"/>
      <c r="I710" s="392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43"/>
      <c r="X710" s="43"/>
      <c r="Y710" s="43"/>
      <c r="Z710" s="454"/>
      <c r="AA710" s="58"/>
      <c r="AB710" s="1"/>
      <c r="AC710" s="1"/>
      <c r="AD710" s="1"/>
      <c r="AE710" s="1"/>
      <c r="AF710" s="1"/>
      <c r="AG710" s="1"/>
    </row>
    <row r="711" spans="1:33" ht="15.75" customHeight="1" x14ac:dyDescent="0.2">
      <c r="A711" s="1"/>
      <c r="B711" s="1"/>
      <c r="C711" s="2"/>
      <c r="D711" s="37"/>
      <c r="E711" s="6"/>
      <c r="F711" s="392"/>
      <c r="G711" s="6"/>
      <c r="H711" s="6"/>
      <c r="I711" s="392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43"/>
      <c r="X711" s="43"/>
      <c r="Y711" s="43"/>
      <c r="Z711" s="454"/>
      <c r="AA711" s="58"/>
      <c r="AB711" s="1"/>
      <c r="AC711" s="1"/>
      <c r="AD711" s="1"/>
      <c r="AE711" s="1"/>
      <c r="AF711" s="1"/>
      <c r="AG711" s="1"/>
    </row>
    <row r="712" spans="1:33" ht="15.75" customHeight="1" x14ac:dyDescent="0.2">
      <c r="A712" s="1"/>
      <c r="B712" s="1"/>
      <c r="C712" s="2"/>
      <c r="D712" s="37"/>
      <c r="E712" s="6"/>
      <c r="F712" s="392"/>
      <c r="G712" s="6"/>
      <c r="H712" s="6"/>
      <c r="I712" s="392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43"/>
      <c r="X712" s="43"/>
      <c r="Y712" s="43"/>
      <c r="Z712" s="454"/>
      <c r="AA712" s="58"/>
      <c r="AB712" s="1"/>
      <c r="AC712" s="1"/>
      <c r="AD712" s="1"/>
      <c r="AE712" s="1"/>
      <c r="AF712" s="1"/>
      <c r="AG712" s="1"/>
    </row>
    <row r="713" spans="1:33" ht="15.75" customHeight="1" x14ac:dyDescent="0.2">
      <c r="A713" s="1"/>
      <c r="B713" s="1"/>
      <c r="C713" s="2"/>
      <c r="D713" s="37"/>
      <c r="E713" s="6"/>
      <c r="F713" s="392"/>
      <c r="G713" s="6"/>
      <c r="H713" s="6"/>
      <c r="I713" s="392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43"/>
      <c r="X713" s="43"/>
      <c r="Y713" s="43"/>
      <c r="Z713" s="454"/>
      <c r="AA713" s="58"/>
      <c r="AB713" s="1"/>
      <c r="AC713" s="1"/>
      <c r="AD713" s="1"/>
      <c r="AE713" s="1"/>
      <c r="AF713" s="1"/>
      <c r="AG713" s="1"/>
    </row>
    <row r="714" spans="1:33" ht="15.75" customHeight="1" x14ac:dyDescent="0.2">
      <c r="A714" s="1"/>
      <c r="B714" s="1"/>
      <c r="C714" s="2"/>
      <c r="D714" s="37"/>
      <c r="E714" s="6"/>
      <c r="F714" s="392"/>
      <c r="G714" s="6"/>
      <c r="H714" s="6"/>
      <c r="I714" s="392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43"/>
      <c r="X714" s="43"/>
      <c r="Y714" s="43"/>
      <c r="Z714" s="454"/>
      <c r="AA714" s="58"/>
      <c r="AB714" s="1"/>
      <c r="AC714" s="1"/>
      <c r="AD714" s="1"/>
      <c r="AE714" s="1"/>
      <c r="AF714" s="1"/>
      <c r="AG714" s="1"/>
    </row>
    <row r="715" spans="1:33" ht="15.75" customHeight="1" x14ac:dyDescent="0.2">
      <c r="A715" s="1"/>
      <c r="B715" s="1"/>
      <c r="C715" s="2"/>
      <c r="D715" s="37"/>
      <c r="E715" s="6"/>
      <c r="F715" s="392"/>
      <c r="G715" s="6"/>
      <c r="H715" s="6"/>
      <c r="I715" s="392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43"/>
      <c r="X715" s="43"/>
      <c r="Y715" s="43"/>
      <c r="Z715" s="454"/>
      <c r="AA715" s="58"/>
      <c r="AB715" s="1"/>
      <c r="AC715" s="1"/>
      <c r="AD715" s="1"/>
      <c r="AE715" s="1"/>
      <c r="AF715" s="1"/>
      <c r="AG715" s="1"/>
    </row>
    <row r="716" spans="1:33" ht="15.75" customHeight="1" x14ac:dyDescent="0.2">
      <c r="A716" s="1"/>
      <c r="B716" s="1"/>
      <c r="C716" s="2"/>
      <c r="D716" s="37"/>
      <c r="E716" s="6"/>
      <c r="F716" s="392"/>
      <c r="G716" s="6"/>
      <c r="H716" s="6"/>
      <c r="I716" s="392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43"/>
      <c r="X716" s="43"/>
      <c r="Y716" s="43"/>
      <c r="Z716" s="454"/>
      <c r="AA716" s="58"/>
      <c r="AB716" s="1"/>
      <c r="AC716" s="1"/>
      <c r="AD716" s="1"/>
      <c r="AE716" s="1"/>
      <c r="AF716" s="1"/>
      <c r="AG716" s="1"/>
    </row>
    <row r="717" spans="1:33" ht="15.75" customHeight="1" x14ac:dyDescent="0.2">
      <c r="A717" s="1"/>
      <c r="B717" s="1"/>
      <c r="C717" s="2"/>
      <c r="D717" s="37"/>
      <c r="E717" s="6"/>
      <c r="F717" s="392"/>
      <c r="G717" s="6"/>
      <c r="H717" s="6"/>
      <c r="I717" s="392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43"/>
      <c r="X717" s="43"/>
      <c r="Y717" s="43"/>
      <c r="Z717" s="454"/>
      <c r="AA717" s="58"/>
      <c r="AB717" s="1"/>
      <c r="AC717" s="1"/>
      <c r="AD717" s="1"/>
      <c r="AE717" s="1"/>
      <c r="AF717" s="1"/>
      <c r="AG717" s="1"/>
    </row>
    <row r="718" spans="1:33" ht="15.75" customHeight="1" x14ac:dyDescent="0.2">
      <c r="A718" s="1"/>
      <c r="B718" s="1"/>
      <c r="C718" s="2"/>
      <c r="D718" s="37"/>
      <c r="E718" s="6"/>
      <c r="F718" s="392"/>
      <c r="G718" s="6"/>
      <c r="H718" s="6"/>
      <c r="I718" s="392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43"/>
      <c r="X718" s="43"/>
      <c r="Y718" s="43"/>
      <c r="Z718" s="454"/>
      <c r="AA718" s="58"/>
      <c r="AB718" s="1"/>
      <c r="AC718" s="1"/>
      <c r="AD718" s="1"/>
      <c r="AE718" s="1"/>
      <c r="AF718" s="1"/>
      <c r="AG718" s="1"/>
    </row>
    <row r="719" spans="1:33" ht="15.75" customHeight="1" x14ac:dyDescent="0.2">
      <c r="A719" s="1"/>
      <c r="B719" s="1"/>
      <c r="C719" s="2"/>
      <c r="D719" s="37"/>
      <c r="E719" s="6"/>
      <c r="F719" s="392"/>
      <c r="G719" s="6"/>
      <c r="H719" s="6"/>
      <c r="I719" s="392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43"/>
      <c r="X719" s="43"/>
      <c r="Y719" s="43"/>
      <c r="Z719" s="454"/>
      <c r="AA719" s="58"/>
      <c r="AB719" s="1"/>
      <c r="AC719" s="1"/>
      <c r="AD719" s="1"/>
      <c r="AE719" s="1"/>
      <c r="AF719" s="1"/>
      <c r="AG719" s="1"/>
    </row>
    <row r="720" spans="1:33" ht="15.75" customHeight="1" x14ac:dyDescent="0.2">
      <c r="A720" s="1"/>
      <c r="B720" s="1"/>
      <c r="C720" s="2"/>
      <c r="D720" s="37"/>
      <c r="E720" s="6"/>
      <c r="F720" s="392"/>
      <c r="G720" s="6"/>
      <c r="H720" s="6"/>
      <c r="I720" s="392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43"/>
      <c r="X720" s="43"/>
      <c r="Y720" s="43"/>
      <c r="Z720" s="454"/>
      <c r="AA720" s="58"/>
      <c r="AB720" s="1"/>
      <c r="AC720" s="1"/>
      <c r="AD720" s="1"/>
      <c r="AE720" s="1"/>
      <c r="AF720" s="1"/>
      <c r="AG720" s="1"/>
    </row>
    <row r="721" spans="1:33" ht="15.75" customHeight="1" x14ac:dyDescent="0.2">
      <c r="A721" s="1"/>
      <c r="B721" s="1"/>
      <c r="C721" s="2"/>
      <c r="D721" s="37"/>
      <c r="E721" s="6"/>
      <c r="F721" s="392"/>
      <c r="G721" s="6"/>
      <c r="H721" s="6"/>
      <c r="I721" s="392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43"/>
      <c r="X721" s="43"/>
      <c r="Y721" s="43"/>
      <c r="Z721" s="454"/>
      <c r="AA721" s="58"/>
      <c r="AB721" s="1"/>
      <c r="AC721" s="1"/>
      <c r="AD721" s="1"/>
      <c r="AE721" s="1"/>
      <c r="AF721" s="1"/>
      <c r="AG721" s="1"/>
    </row>
    <row r="722" spans="1:33" ht="15.75" customHeight="1" x14ac:dyDescent="0.2">
      <c r="A722" s="1"/>
      <c r="B722" s="1"/>
      <c r="C722" s="2"/>
      <c r="D722" s="37"/>
      <c r="E722" s="6"/>
      <c r="F722" s="392"/>
      <c r="G722" s="6"/>
      <c r="H722" s="6"/>
      <c r="I722" s="392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43"/>
      <c r="X722" s="43"/>
      <c r="Y722" s="43"/>
      <c r="Z722" s="454"/>
      <c r="AA722" s="58"/>
      <c r="AB722" s="1"/>
      <c r="AC722" s="1"/>
      <c r="AD722" s="1"/>
      <c r="AE722" s="1"/>
      <c r="AF722" s="1"/>
      <c r="AG722" s="1"/>
    </row>
    <row r="723" spans="1:33" ht="15.75" customHeight="1" x14ac:dyDescent="0.2">
      <c r="A723" s="1"/>
      <c r="B723" s="1"/>
      <c r="C723" s="2"/>
      <c r="D723" s="37"/>
      <c r="E723" s="6"/>
      <c r="F723" s="392"/>
      <c r="G723" s="6"/>
      <c r="H723" s="6"/>
      <c r="I723" s="392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43"/>
      <c r="X723" s="43"/>
      <c r="Y723" s="43"/>
      <c r="Z723" s="454"/>
      <c r="AA723" s="58"/>
      <c r="AB723" s="1"/>
      <c r="AC723" s="1"/>
      <c r="AD723" s="1"/>
      <c r="AE723" s="1"/>
      <c r="AF723" s="1"/>
      <c r="AG723" s="1"/>
    </row>
    <row r="724" spans="1:33" ht="15.75" customHeight="1" x14ac:dyDescent="0.2">
      <c r="A724" s="1"/>
      <c r="B724" s="1"/>
      <c r="C724" s="2"/>
      <c r="D724" s="37"/>
      <c r="E724" s="6"/>
      <c r="F724" s="392"/>
      <c r="G724" s="6"/>
      <c r="H724" s="6"/>
      <c r="I724" s="392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43"/>
      <c r="X724" s="43"/>
      <c r="Y724" s="43"/>
      <c r="Z724" s="454"/>
      <c r="AA724" s="58"/>
      <c r="AB724" s="1"/>
      <c r="AC724" s="1"/>
      <c r="AD724" s="1"/>
      <c r="AE724" s="1"/>
      <c r="AF724" s="1"/>
      <c r="AG724" s="1"/>
    </row>
    <row r="725" spans="1:33" ht="15.75" customHeight="1" x14ac:dyDescent="0.2">
      <c r="A725" s="1"/>
      <c r="B725" s="1"/>
      <c r="C725" s="2"/>
      <c r="D725" s="37"/>
      <c r="E725" s="6"/>
      <c r="F725" s="392"/>
      <c r="G725" s="6"/>
      <c r="H725" s="6"/>
      <c r="I725" s="392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43"/>
      <c r="X725" s="43"/>
      <c r="Y725" s="43"/>
      <c r="Z725" s="454"/>
      <c r="AA725" s="58"/>
      <c r="AB725" s="1"/>
      <c r="AC725" s="1"/>
      <c r="AD725" s="1"/>
      <c r="AE725" s="1"/>
      <c r="AF725" s="1"/>
      <c r="AG725" s="1"/>
    </row>
    <row r="726" spans="1:33" ht="15.75" customHeight="1" x14ac:dyDescent="0.2">
      <c r="A726" s="1"/>
      <c r="B726" s="1"/>
      <c r="C726" s="2"/>
      <c r="D726" s="37"/>
      <c r="E726" s="6"/>
      <c r="F726" s="392"/>
      <c r="G726" s="6"/>
      <c r="H726" s="6"/>
      <c r="I726" s="392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43"/>
      <c r="X726" s="43"/>
      <c r="Y726" s="43"/>
      <c r="Z726" s="454"/>
      <c r="AA726" s="58"/>
      <c r="AB726" s="1"/>
      <c r="AC726" s="1"/>
      <c r="AD726" s="1"/>
      <c r="AE726" s="1"/>
      <c r="AF726" s="1"/>
      <c r="AG726" s="1"/>
    </row>
    <row r="727" spans="1:33" ht="15.75" customHeight="1" x14ac:dyDescent="0.2">
      <c r="A727" s="1"/>
      <c r="B727" s="1"/>
      <c r="C727" s="2"/>
      <c r="D727" s="37"/>
      <c r="E727" s="6"/>
      <c r="F727" s="392"/>
      <c r="G727" s="6"/>
      <c r="H727" s="6"/>
      <c r="I727" s="392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43"/>
      <c r="X727" s="43"/>
      <c r="Y727" s="43"/>
      <c r="Z727" s="454"/>
      <c r="AA727" s="58"/>
      <c r="AB727" s="1"/>
      <c r="AC727" s="1"/>
      <c r="AD727" s="1"/>
      <c r="AE727" s="1"/>
      <c r="AF727" s="1"/>
      <c r="AG727" s="1"/>
    </row>
    <row r="728" spans="1:33" ht="15.75" customHeight="1" x14ac:dyDescent="0.2">
      <c r="A728" s="1"/>
      <c r="B728" s="1"/>
      <c r="C728" s="2"/>
      <c r="D728" s="37"/>
      <c r="E728" s="6"/>
      <c r="F728" s="392"/>
      <c r="G728" s="6"/>
      <c r="H728" s="6"/>
      <c r="I728" s="392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43"/>
      <c r="X728" s="43"/>
      <c r="Y728" s="43"/>
      <c r="Z728" s="454"/>
      <c r="AA728" s="58"/>
      <c r="AB728" s="1"/>
      <c r="AC728" s="1"/>
      <c r="AD728" s="1"/>
      <c r="AE728" s="1"/>
      <c r="AF728" s="1"/>
      <c r="AG728" s="1"/>
    </row>
    <row r="729" spans="1:33" ht="15.75" customHeight="1" x14ac:dyDescent="0.2">
      <c r="A729" s="1"/>
      <c r="B729" s="1"/>
      <c r="C729" s="2"/>
      <c r="D729" s="37"/>
      <c r="E729" s="6"/>
      <c r="F729" s="392"/>
      <c r="G729" s="6"/>
      <c r="H729" s="6"/>
      <c r="I729" s="392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43"/>
      <c r="X729" s="43"/>
      <c r="Y729" s="43"/>
      <c r="Z729" s="454"/>
      <c r="AA729" s="58"/>
      <c r="AB729" s="1"/>
      <c r="AC729" s="1"/>
      <c r="AD729" s="1"/>
      <c r="AE729" s="1"/>
      <c r="AF729" s="1"/>
      <c r="AG729" s="1"/>
    </row>
    <row r="730" spans="1:33" ht="15.75" customHeight="1" x14ac:dyDescent="0.2">
      <c r="A730" s="1"/>
      <c r="B730" s="1"/>
      <c r="C730" s="2"/>
      <c r="D730" s="37"/>
      <c r="E730" s="6"/>
      <c r="F730" s="392"/>
      <c r="G730" s="6"/>
      <c r="H730" s="6"/>
      <c r="I730" s="392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43"/>
      <c r="X730" s="43"/>
      <c r="Y730" s="43"/>
      <c r="Z730" s="454"/>
      <c r="AA730" s="58"/>
      <c r="AB730" s="1"/>
      <c r="AC730" s="1"/>
      <c r="AD730" s="1"/>
      <c r="AE730" s="1"/>
      <c r="AF730" s="1"/>
      <c r="AG730" s="1"/>
    </row>
    <row r="731" spans="1:33" ht="15.75" customHeight="1" x14ac:dyDescent="0.2">
      <c r="A731" s="1"/>
      <c r="B731" s="1"/>
      <c r="C731" s="2"/>
      <c r="D731" s="37"/>
      <c r="E731" s="6"/>
      <c r="F731" s="392"/>
      <c r="G731" s="6"/>
      <c r="H731" s="6"/>
      <c r="I731" s="392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43"/>
      <c r="X731" s="43"/>
      <c r="Y731" s="43"/>
      <c r="Z731" s="454"/>
      <c r="AA731" s="58"/>
      <c r="AB731" s="1"/>
      <c r="AC731" s="1"/>
      <c r="AD731" s="1"/>
      <c r="AE731" s="1"/>
      <c r="AF731" s="1"/>
      <c r="AG731" s="1"/>
    </row>
    <row r="732" spans="1:33" ht="15.75" customHeight="1" x14ac:dyDescent="0.2">
      <c r="A732" s="1"/>
      <c r="B732" s="1"/>
      <c r="C732" s="2"/>
      <c r="D732" s="37"/>
      <c r="E732" s="6"/>
      <c r="F732" s="392"/>
      <c r="G732" s="6"/>
      <c r="H732" s="6"/>
      <c r="I732" s="392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43"/>
      <c r="X732" s="43"/>
      <c r="Y732" s="43"/>
      <c r="Z732" s="454"/>
      <c r="AA732" s="58"/>
      <c r="AB732" s="1"/>
      <c r="AC732" s="1"/>
      <c r="AD732" s="1"/>
      <c r="AE732" s="1"/>
      <c r="AF732" s="1"/>
      <c r="AG732" s="1"/>
    </row>
    <row r="733" spans="1:33" ht="15.75" customHeight="1" x14ac:dyDescent="0.2">
      <c r="A733" s="1"/>
      <c r="B733" s="1"/>
      <c r="C733" s="2"/>
      <c r="D733" s="37"/>
      <c r="E733" s="6"/>
      <c r="F733" s="392"/>
      <c r="G733" s="6"/>
      <c r="H733" s="6"/>
      <c r="I733" s="392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43"/>
      <c r="X733" s="43"/>
      <c r="Y733" s="43"/>
      <c r="Z733" s="454"/>
      <c r="AA733" s="58"/>
      <c r="AB733" s="1"/>
      <c r="AC733" s="1"/>
      <c r="AD733" s="1"/>
      <c r="AE733" s="1"/>
      <c r="AF733" s="1"/>
      <c r="AG733" s="1"/>
    </row>
    <row r="734" spans="1:33" ht="15.75" customHeight="1" x14ac:dyDescent="0.2">
      <c r="A734" s="1"/>
      <c r="B734" s="1"/>
      <c r="C734" s="2"/>
      <c r="D734" s="37"/>
      <c r="E734" s="6"/>
      <c r="F734" s="392"/>
      <c r="G734" s="6"/>
      <c r="H734" s="6"/>
      <c r="I734" s="392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43"/>
      <c r="X734" s="43"/>
      <c r="Y734" s="43"/>
      <c r="Z734" s="454"/>
      <c r="AA734" s="58"/>
      <c r="AB734" s="1"/>
      <c r="AC734" s="1"/>
      <c r="AD734" s="1"/>
      <c r="AE734" s="1"/>
      <c r="AF734" s="1"/>
      <c r="AG734" s="1"/>
    </row>
    <row r="735" spans="1:33" ht="15.75" customHeight="1" x14ac:dyDescent="0.2">
      <c r="A735" s="1"/>
      <c r="B735" s="1"/>
      <c r="C735" s="2"/>
      <c r="D735" s="37"/>
      <c r="E735" s="6"/>
      <c r="F735" s="392"/>
      <c r="G735" s="6"/>
      <c r="H735" s="6"/>
      <c r="I735" s="392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43"/>
      <c r="X735" s="43"/>
      <c r="Y735" s="43"/>
      <c r="Z735" s="454"/>
      <c r="AA735" s="58"/>
      <c r="AB735" s="1"/>
      <c r="AC735" s="1"/>
      <c r="AD735" s="1"/>
      <c r="AE735" s="1"/>
      <c r="AF735" s="1"/>
      <c r="AG735" s="1"/>
    </row>
    <row r="736" spans="1:33" ht="15.75" customHeight="1" x14ac:dyDescent="0.2">
      <c r="A736" s="1"/>
      <c r="B736" s="1"/>
      <c r="C736" s="2"/>
      <c r="D736" s="37"/>
      <c r="E736" s="6"/>
      <c r="F736" s="392"/>
      <c r="G736" s="6"/>
      <c r="H736" s="6"/>
      <c r="I736" s="392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43"/>
      <c r="X736" s="43"/>
      <c r="Y736" s="43"/>
      <c r="Z736" s="454"/>
      <c r="AA736" s="58"/>
      <c r="AB736" s="1"/>
      <c r="AC736" s="1"/>
      <c r="AD736" s="1"/>
      <c r="AE736" s="1"/>
      <c r="AF736" s="1"/>
      <c r="AG736" s="1"/>
    </row>
    <row r="737" spans="1:33" ht="15.75" customHeight="1" x14ac:dyDescent="0.2">
      <c r="A737" s="1"/>
      <c r="B737" s="1"/>
      <c r="C737" s="2"/>
      <c r="D737" s="37"/>
      <c r="E737" s="6"/>
      <c r="F737" s="392"/>
      <c r="G737" s="6"/>
      <c r="H737" s="6"/>
      <c r="I737" s="392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43"/>
      <c r="X737" s="43"/>
      <c r="Y737" s="43"/>
      <c r="Z737" s="454"/>
      <c r="AA737" s="58"/>
      <c r="AB737" s="1"/>
      <c r="AC737" s="1"/>
      <c r="AD737" s="1"/>
      <c r="AE737" s="1"/>
      <c r="AF737" s="1"/>
      <c r="AG737" s="1"/>
    </row>
    <row r="738" spans="1:33" ht="15.75" customHeight="1" x14ac:dyDescent="0.2">
      <c r="A738" s="1"/>
      <c r="B738" s="1"/>
      <c r="C738" s="2"/>
      <c r="D738" s="37"/>
      <c r="E738" s="6"/>
      <c r="F738" s="392"/>
      <c r="G738" s="6"/>
      <c r="H738" s="6"/>
      <c r="I738" s="392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43"/>
      <c r="X738" s="43"/>
      <c r="Y738" s="43"/>
      <c r="Z738" s="454"/>
      <c r="AA738" s="58"/>
      <c r="AB738" s="1"/>
      <c r="AC738" s="1"/>
      <c r="AD738" s="1"/>
      <c r="AE738" s="1"/>
      <c r="AF738" s="1"/>
      <c r="AG738" s="1"/>
    </row>
    <row r="739" spans="1:33" ht="15.75" customHeight="1" x14ac:dyDescent="0.2">
      <c r="A739" s="1"/>
      <c r="B739" s="1"/>
      <c r="C739" s="2"/>
      <c r="D739" s="37"/>
      <c r="E739" s="6"/>
      <c r="F739" s="392"/>
      <c r="G739" s="6"/>
      <c r="H739" s="6"/>
      <c r="I739" s="392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43"/>
      <c r="X739" s="43"/>
      <c r="Y739" s="43"/>
      <c r="Z739" s="454"/>
      <c r="AA739" s="58"/>
      <c r="AB739" s="1"/>
      <c r="AC739" s="1"/>
      <c r="AD739" s="1"/>
      <c r="AE739" s="1"/>
      <c r="AF739" s="1"/>
      <c r="AG739" s="1"/>
    </row>
    <row r="740" spans="1:33" ht="15.75" customHeight="1" x14ac:dyDescent="0.2">
      <c r="A740" s="1"/>
      <c r="B740" s="1"/>
      <c r="C740" s="2"/>
      <c r="D740" s="37"/>
      <c r="E740" s="6"/>
      <c r="F740" s="392"/>
      <c r="G740" s="6"/>
      <c r="H740" s="6"/>
      <c r="I740" s="392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43"/>
      <c r="X740" s="43"/>
      <c r="Y740" s="43"/>
      <c r="Z740" s="454"/>
      <c r="AA740" s="58"/>
      <c r="AB740" s="1"/>
      <c r="AC740" s="1"/>
      <c r="AD740" s="1"/>
      <c r="AE740" s="1"/>
      <c r="AF740" s="1"/>
      <c r="AG740" s="1"/>
    </row>
    <row r="741" spans="1:33" ht="15.75" customHeight="1" x14ac:dyDescent="0.2">
      <c r="A741" s="1"/>
      <c r="B741" s="1"/>
      <c r="C741" s="2"/>
      <c r="D741" s="37"/>
      <c r="E741" s="6"/>
      <c r="F741" s="392"/>
      <c r="G741" s="6"/>
      <c r="H741" s="6"/>
      <c r="I741" s="392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43"/>
      <c r="X741" s="43"/>
      <c r="Y741" s="43"/>
      <c r="Z741" s="454"/>
      <c r="AA741" s="58"/>
      <c r="AB741" s="1"/>
      <c r="AC741" s="1"/>
      <c r="AD741" s="1"/>
      <c r="AE741" s="1"/>
      <c r="AF741" s="1"/>
      <c r="AG741" s="1"/>
    </row>
    <row r="742" spans="1:33" ht="15.75" customHeight="1" x14ac:dyDescent="0.2">
      <c r="A742" s="1"/>
      <c r="B742" s="1"/>
      <c r="C742" s="2"/>
      <c r="D742" s="37"/>
      <c r="E742" s="6"/>
      <c r="F742" s="392"/>
      <c r="G742" s="6"/>
      <c r="H742" s="6"/>
      <c r="I742" s="392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43"/>
      <c r="X742" s="43"/>
      <c r="Y742" s="43"/>
      <c r="Z742" s="454"/>
      <c r="AA742" s="58"/>
      <c r="AB742" s="1"/>
      <c r="AC742" s="1"/>
      <c r="AD742" s="1"/>
      <c r="AE742" s="1"/>
      <c r="AF742" s="1"/>
      <c r="AG742" s="1"/>
    </row>
    <row r="743" spans="1:33" ht="15.75" customHeight="1" x14ac:dyDescent="0.2">
      <c r="A743" s="1"/>
      <c r="B743" s="1"/>
      <c r="C743" s="2"/>
      <c r="D743" s="37"/>
      <c r="E743" s="6"/>
      <c r="F743" s="392"/>
      <c r="G743" s="6"/>
      <c r="H743" s="6"/>
      <c r="I743" s="392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43"/>
      <c r="X743" s="43"/>
      <c r="Y743" s="43"/>
      <c r="Z743" s="454"/>
      <c r="AA743" s="58"/>
      <c r="AB743" s="1"/>
      <c r="AC743" s="1"/>
      <c r="AD743" s="1"/>
      <c r="AE743" s="1"/>
      <c r="AF743" s="1"/>
      <c r="AG743" s="1"/>
    </row>
    <row r="744" spans="1:33" ht="15.75" customHeight="1" x14ac:dyDescent="0.2">
      <c r="A744" s="1"/>
      <c r="B744" s="1"/>
      <c r="C744" s="2"/>
      <c r="D744" s="37"/>
      <c r="E744" s="6"/>
      <c r="F744" s="392"/>
      <c r="G744" s="6"/>
      <c r="H744" s="6"/>
      <c r="I744" s="392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43"/>
      <c r="X744" s="43"/>
      <c r="Y744" s="43"/>
      <c r="Z744" s="454"/>
      <c r="AA744" s="58"/>
      <c r="AB744" s="1"/>
      <c r="AC744" s="1"/>
      <c r="AD744" s="1"/>
      <c r="AE744" s="1"/>
      <c r="AF744" s="1"/>
      <c r="AG744" s="1"/>
    </row>
    <row r="745" spans="1:33" ht="15.75" customHeight="1" x14ac:dyDescent="0.2">
      <c r="A745" s="1"/>
      <c r="B745" s="1"/>
      <c r="C745" s="2"/>
      <c r="D745" s="37"/>
      <c r="E745" s="6"/>
      <c r="F745" s="392"/>
      <c r="G745" s="6"/>
      <c r="H745" s="6"/>
      <c r="I745" s="392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43"/>
      <c r="X745" s="43"/>
      <c r="Y745" s="43"/>
      <c r="Z745" s="454"/>
      <c r="AA745" s="58"/>
      <c r="AB745" s="1"/>
      <c r="AC745" s="1"/>
      <c r="AD745" s="1"/>
      <c r="AE745" s="1"/>
      <c r="AF745" s="1"/>
      <c r="AG745" s="1"/>
    </row>
    <row r="746" spans="1:33" ht="15.75" customHeight="1" x14ac:dyDescent="0.2">
      <c r="A746" s="1"/>
      <c r="B746" s="1"/>
      <c r="C746" s="2"/>
      <c r="D746" s="37"/>
      <c r="E746" s="6"/>
      <c r="F746" s="392"/>
      <c r="G746" s="6"/>
      <c r="H746" s="6"/>
      <c r="I746" s="392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43"/>
      <c r="X746" s="43"/>
      <c r="Y746" s="43"/>
      <c r="Z746" s="454"/>
      <c r="AA746" s="58"/>
      <c r="AB746" s="1"/>
      <c r="AC746" s="1"/>
      <c r="AD746" s="1"/>
      <c r="AE746" s="1"/>
      <c r="AF746" s="1"/>
      <c r="AG746" s="1"/>
    </row>
    <row r="747" spans="1:33" ht="15.75" customHeight="1" x14ac:dyDescent="0.2">
      <c r="A747" s="1"/>
      <c r="B747" s="1"/>
      <c r="C747" s="2"/>
      <c r="D747" s="37"/>
      <c r="E747" s="6"/>
      <c r="F747" s="392"/>
      <c r="G747" s="6"/>
      <c r="H747" s="6"/>
      <c r="I747" s="392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43"/>
      <c r="X747" s="43"/>
      <c r="Y747" s="43"/>
      <c r="Z747" s="454"/>
      <c r="AA747" s="58"/>
      <c r="AB747" s="1"/>
      <c r="AC747" s="1"/>
      <c r="AD747" s="1"/>
      <c r="AE747" s="1"/>
      <c r="AF747" s="1"/>
      <c r="AG747" s="1"/>
    </row>
    <row r="748" spans="1:33" ht="15.75" customHeight="1" x14ac:dyDescent="0.2">
      <c r="A748" s="1"/>
      <c r="B748" s="1"/>
      <c r="C748" s="2"/>
      <c r="D748" s="37"/>
      <c r="E748" s="6"/>
      <c r="F748" s="392"/>
      <c r="G748" s="6"/>
      <c r="H748" s="6"/>
      <c r="I748" s="392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43"/>
      <c r="X748" s="43"/>
      <c r="Y748" s="43"/>
      <c r="Z748" s="454"/>
      <c r="AA748" s="58"/>
      <c r="AB748" s="1"/>
      <c r="AC748" s="1"/>
      <c r="AD748" s="1"/>
      <c r="AE748" s="1"/>
      <c r="AF748" s="1"/>
      <c r="AG748" s="1"/>
    </row>
    <row r="749" spans="1:33" ht="15.75" customHeight="1" x14ac:dyDescent="0.2">
      <c r="A749" s="1"/>
      <c r="B749" s="1"/>
      <c r="C749" s="2"/>
      <c r="D749" s="37"/>
      <c r="E749" s="6"/>
      <c r="F749" s="392"/>
      <c r="G749" s="6"/>
      <c r="H749" s="6"/>
      <c r="I749" s="392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43"/>
      <c r="X749" s="43"/>
      <c r="Y749" s="43"/>
      <c r="Z749" s="454"/>
      <c r="AA749" s="58"/>
      <c r="AB749" s="1"/>
      <c r="AC749" s="1"/>
      <c r="AD749" s="1"/>
      <c r="AE749" s="1"/>
      <c r="AF749" s="1"/>
      <c r="AG749" s="1"/>
    </row>
    <row r="750" spans="1:33" ht="15.75" customHeight="1" x14ac:dyDescent="0.2">
      <c r="A750" s="1"/>
      <c r="B750" s="1"/>
      <c r="C750" s="2"/>
      <c r="D750" s="37"/>
      <c r="E750" s="6"/>
      <c r="F750" s="392"/>
      <c r="G750" s="6"/>
      <c r="H750" s="6"/>
      <c r="I750" s="392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43"/>
      <c r="X750" s="43"/>
      <c r="Y750" s="43"/>
      <c r="Z750" s="454"/>
      <c r="AA750" s="58"/>
      <c r="AB750" s="1"/>
      <c r="AC750" s="1"/>
      <c r="AD750" s="1"/>
      <c r="AE750" s="1"/>
      <c r="AF750" s="1"/>
      <c r="AG750" s="1"/>
    </row>
    <row r="751" spans="1:33" ht="15.75" customHeight="1" x14ac:dyDescent="0.2">
      <c r="A751" s="1"/>
      <c r="B751" s="1"/>
      <c r="C751" s="2"/>
      <c r="D751" s="37"/>
      <c r="E751" s="6"/>
      <c r="F751" s="392"/>
      <c r="G751" s="6"/>
      <c r="H751" s="6"/>
      <c r="I751" s="392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43"/>
      <c r="X751" s="43"/>
      <c r="Y751" s="43"/>
      <c r="Z751" s="454"/>
      <c r="AA751" s="58"/>
      <c r="AB751" s="1"/>
      <c r="AC751" s="1"/>
      <c r="AD751" s="1"/>
      <c r="AE751" s="1"/>
      <c r="AF751" s="1"/>
      <c r="AG751" s="1"/>
    </row>
    <row r="752" spans="1:33" ht="15.75" customHeight="1" x14ac:dyDescent="0.2">
      <c r="A752" s="1"/>
      <c r="B752" s="1"/>
      <c r="C752" s="2"/>
      <c r="D752" s="37"/>
      <c r="E752" s="6"/>
      <c r="F752" s="392"/>
      <c r="G752" s="6"/>
      <c r="H752" s="6"/>
      <c r="I752" s="392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43"/>
      <c r="X752" s="43"/>
      <c r="Y752" s="43"/>
      <c r="Z752" s="454"/>
      <c r="AA752" s="58"/>
      <c r="AB752" s="1"/>
      <c r="AC752" s="1"/>
      <c r="AD752" s="1"/>
      <c r="AE752" s="1"/>
      <c r="AF752" s="1"/>
      <c r="AG752" s="1"/>
    </row>
    <row r="753" spans="1:33" ht="15.75" customHeight="1" x14ac:dyDescent="0.2">
      <c r="A753" s="1"/>
      <c r="B753" s="1"/>
      <c r="C753" s="2"/>
      <c r="D753" s="37"/>
      <c r="E753" s="6"/>
      <c r="F753" s="392"/>
      <c r="G753" s="6"/>
      <c r="H753" s="6"/>
      <c r="I753" s="392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43"/>
      <c r="X753" s="43"/>
      <c r="Y753" s="43"/>
      <c r="Z753" s="454"/>
      <c r="AA753" s="58"/>
      <c r="AB753" s="1"/>
      <c r="AC753" s="1"/>
      <c r="AD753" s="1"/>
      <c r="AE753" s="1"/>
      <c r="AF753" s="1"/>
      <c r="AG753" s="1"/>
    </row>
    <row r="754" spans="1:33" ht="15.75" customHeight="1" x14ac:dyDescent="0.2">
      <c r="A754" s="1"/>
      <c r="B754" s="1"/>
      <c r="C754" s="2"/>
      <c r="D754" s="37"/>
      <c r="E754" s="6"/>
      <c r="F754" s="392"/>
      <c r="G754" s="6"/>
      <c r="H754" s="6"/>
      <c r="I754" s="392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43"/>
      <c r="X754" s="43"/>
      <c r="Y754" s="43"/>
      <c r="Z754" s="454"/>
      <c r="AA754" s="58"/>
      <c r="AB754" s="1"/>
      <c r="AC754" s="1"/>
      <c r="AD754" s="1"/>
      <c r="AE754" s="1"/>
      <c r="AF754" s="1"/>
      <c r="AG754" s="1"/>
    </row>
    <row r="755" spans="1:33" ht="15.75" customHeight="1" x14ac:dyDescent="0.2">
      <c r="A755" s="1"/>
      <c r="B755" s="1"/>
      <c r="C755" s="2"/>
      <c r="D755" s="37"/>
      <c r="E755" s="6"/>
      <c r="F755" s="392"/>
      <c r="G755" s="6"/>
      <c r="H755" s="6"/>
      <c r="I755" s="392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43"/>
      <c r="X755" s="43"/>
      <c r="Y755" s="43"/>
      <c r="Z755" s="454"/>
      <c r="AA755" s="58"/>
      <c r="AB755" s="1"/>
      <c r="AC755" s="1"/>
      <c r="AD755" s="1"/>
      <c r="AE755" s="1"/>
      <c r="AF755" s="1"/>
      <c r="AG755" s="1"/>
    </row>
    <row r="756" spans="1:33" ht="15.75" customHeight="1" x14ac:dyDescent="0.2">
      <c r="A756" s="1"/>
      <c r="B756" s="1"/>
      <c r="C756" s="2"/>
      <c r="D756" s="37"/>
      <c r="E756" s="6"/>
      <c r="F756" s="392"/>
      <c r="G756" s="6"/>
      <c r="H756" s="6"/>
      <c r="I756" s="392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43"/>
      <c r="X756" s="43"/>
      <c r="Y756" s="43"/>
      <c r="Z756" s="454"/>
      <c r="AA756" s="58"/>
      <c r="AB756" s="1"/>
      <c r="AC756" s="1"/>
      <c r="AD756" s="1"/>
      <c r="AE756" s="1"/>
      <c r="AF756" s="1"/>
      <c r="AG756" s="1"/>
    </row>
    <row r="757" spans="1:33" ht="15.75" customHeight="1" x14ac:dyDescent="0.2">
      <c r="A757" s="1"/>
      <c r="B757" s="1"/>
      <c r="C757" s="2"/>
      <c r="D757" s="37"/>
      <c r="E757" s="6"/>
      <c r="F757" s="392"/>
      <c r="G757" s="6"/>
      <c r="H757" s="6"/>
      <c r="I757" s="392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43"/>
      <c r="X757" s="43"/>
      <c r="Y757" s="43"/>
      <c r="Z757" s="454"/>
      <c r="AA757" s="58"/>
      <c r="AB757" s="1"/>
      <c r="AC757" s="1"/>
      <c r="AD757" s="1"/>
      <c r="AE757" s="1"/>
      <c r="AF757" s="1"/>
      <c r="AG757" s="1"/>
    </row>
    <row r="758" spans="1:33" ht="15.75" customHeight="1" x14ac:dyDescent="0.2">
      <c r="A758" s="1"/>
      <c r="B758" s="1"/>
      <c r="C758" s="2"/>
      <c r="D758" s="37"/>
      <c r="E758" s="6"/>
      <c r="F758" s="392"/>
      <c r="G758" s="6"/>
      <c r="H758" s="6"/>
      <c r="I758" s="392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43"/>
      <c r="X758" s="43"/>
      <c r="Y758" s="43"/>
      <c r="Z758" s="454"/>
      <c r="AA758" s="58"/>
      <c r="AB758" s="1"/>
      <c r="AC758" s="1"/>
      <c r="AD758" s="1"/>
      <c r="AE758" s="1"/>
      <c r="AF758" s="1"/>
      <c r="AG758" s="1"/>
    </row>
    <row r="759" spans="1:33" ht="15.75" customHeight="1" x14ac:dyDescent="0.2">
      <c r="A759" s="1"/>
      <c r="B759" s="1"/>
      <c r="C759" s="2"/>
      <c r="D759" s="37"/>
      <c r="E759" s="6"/>
      <c r="F759" s="392"/>
      <c r="G759" s="6"/>
      <c r="H759" s="6"/>
      <c r="I759" s="392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43"/>
      <c r="X759" s="43"/>
      <c r="Y759" s="43"/>
      <c r="Z759" s="454"/>
      <c r="AA759" s="58"/>
      <c r="AB759" s="1"/>
      <c r="AC759" s="1"/>
      <c r="AD759" s="1"/>
      <c r="AE759" s="1"/>
      <c r="AF759" s="1"/>
      <c r="AG759" s="1"/>
    </row>
    <row r="760" spans="1:33" ht="15.75" customHeight="1" x14ac:dyDescent="0.2">
      <c r="A760" s="1"/>
      <c r="B760" s="1"/>
      <c r="C760" s="2"/>
      <c r="D760" s="37"/>
      <c r="E760" s="6"/>
      <c r="F760" s="392"/>
      <c r="G760" s="6"/>
      <c r="H760" s="6"/>
      <c r="I760" s="392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43"/>
      <c r="X760" s="43"/>
      <c r="Y760" s="43"/>
      <c r="Z760" s="454"/>
      <c r="AA760" s="58"/>
      <c r="AB760" s="1"/>
      <c r="AC760" s="1"/>
      <c r="AD760" s="1"/>
      <c r="AE760" s="1"/>
      <c r="AF760" s="1"/>
      <c r="AG760" s="1"/>
    </row>
    <row r="761" spans="1:33" ht="15.75" customHeight="1" x14ac:dyDescent="0.2">
      <c r="A761" s="1"/>
      <c r="B761" s="1"/>
      <c r="C761" s="2"/>
      <c r="D761" s="37"/>
      <c r="E761" s="6"/>
      <c r="F761" s="392"/>
      <c r="G761" s="6"/>
      <c r="H761" s="6"/>
      <c r="I761" s="392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43"/>
      <c r="X761" s="43"/>
      <c r="Y761" s="43"/>
      <c r="Z761" s="454"/>
      <c r="AA761" s="58"/>
      <c r="AB761" s="1"/>
      <c r="AC761" s="1"/>
      <c r="AD761" s="1"/>
      <c r="AE761" s="1"/>
      <c r="AF761" s="1"/>
      <c r="AG761" s="1"/>
    </row>
    <row r="762" spans="1:33" ht="15.75" customHeight="1" x14ac:dyDescent="0.2">
      <c r="A762" s="1"/>
      <c r="B762" s="1"/>
      <c r="C762" s="2"/>
      <c r="D762" s="37"/>
      <c r="E762" s="6"/>
      <c r="F762" s="392"/>
      <c r="G762" s="6"/>
      <c r="H762" s="6"/>
      <c r="I762" s="392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43"/>
      <c r="X762" s="43"/>
      <c r="Y762" s="43"/>
      <c r="Z762" s="454"/>
      <c r="AA762" s="58"/>
      <c r="AB762" s="1"/>
      <c r="AC762" s="1"/>
      <c r="AD762" s="1"/>
      <c r="AE762" s="1"/>
      <c r="AF762" s="1"/>
      <c r="AG762" s="1"/>
    </row>
    <row r="763" spans="1:33" ht="15.75" customHeight="1" x14ac:dyDescent="0.2">
      <c r="A763" s="1"/>
      <c r="B763" s="1"/>
      <c r="C763" s="2"/>
      <c r="D763" s="37"/>
      <c r="E763" s="6"/>
      <c r="F763" s="392"/>
      <c r="G763" s="6"/>
      <c r="H763" s="6"/>
      <c r="I763" s="392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43"/>
      <c r="X763" s="43"/>
      <c r="Y763" s="43"/>
      <c r="Z763" s="454"/>
      <c r="AA763" s="58"/>
      <c r="AB763" s="1"/>
      <c r="AC763" s="1"/>
      <c r="AD763" s="1"/>
      <c r="AE763" s="1"/>
      <c r="AF763" s="1"/>
      <c r="AG763" s="1"/>
    </row>
    <row r="764" spans="1:33" ht="15.75" customHeight="1" x14ac:dyDescent="0.2">
      <c r="A764" s="1"/>
      <c r="B764" s="1"/>
      <c r="C764" s="2"/>
      <c r="D764" s="37"/>
      <c r="E764" s="6"/>
      <c r="F764" s="392"/>
      <c r="G764" s="6"/>
      <c r="H764" s="6"/>
      <c r="I764" s="392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43"/>
      <c r="X764" s="43"/>
      <c r="Y764" s="43"/>
      <c r="Z764" s="454"/>
      <c r="AA764" s="58"/>
      <c r="AB764" s="1"/>
      <c r="AC764" s="1"/>
      <c r="AD764" s="1"/>
      <c r="AE764" s="1"/>
      <c r="AF764" s="1"/>
      <c r="AG764" s="1"/>
    </row>
    <row r="765" spans="1:33" ht="15.75" customHeight="1" x14ac:dyDescent="0.2">
      <c r="A765" s="1"/>
      <c r="B765" s="1"/>
      <c r="C765" s="2"/>
      <c r="D765" s="37"/>
      <c r="E765" s="6"/>
      <c r="F765" s="392"/>
      <c r="G765" s="6"/>
      <c r="H765" s="6"/>
      <c r="I765" s="392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43"/>
      <c r="X765" s="43"/>
      <c r="Y765" s="43"/>
      <c r="Z765" s="454"/>
      <c r="AA765" s="58"/>
      <c r="AB765" s="1"/>
      <c r="AC765" s="1"/>
      <c r="AD765" s="1"/>
      <c r="AE765" s="1"/>
      <c r="AF765" s="1"/>
      <c r="AG765" s="1"/>
    </row>
    <row r="766" spans="1:33" ht="15.75" customHeight="1" x14ac:dyDescent="0.2">
      <c r="A766" s="1"/>
      <c r="B766" s="1"/>
      <c r="C766" s="2"/>
      <c r="D766" s="37"/>
      <c r="E766" s="6"/>
      <c r="F766" s="392"/>
      <c r="G766" s="6"/>
      <c r="H766" s="6"/>
      <c r="I766" s="392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43"/>
      <c r="X766" s="43"/>
      <c r="Y766" s="43"/>
      <c r="Z766" s="454"/>
      <c r="AA766" s="58"/>
      <c r="AB766" s="1"/>
      <c r="AC766" s="1"/>
      <c r="AD766" s="1"/>
      <c r="AE766" s="1"/>
      <c r="AF766" s="1"/>
      <c r="AG766" s="1"/>
    </row>
    <row r="767" spans="1:33" ht="15.75" customHeight="1" x14ac:dyDescent="0.2">
      <c r="A767" s="1"/>
      <c r="B767" s="1"/>
      <c r="C767" s="2"/>
      <c r="D767" s="37"/>
      <c r="E767" s="6"/>
      <c r="F767" s="392"/>
      <c r="G767" s="6"/>
      <c r="H767" s="6"/>
      <c r="I767" s="392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43"/>
      <c r="X767" s="43"/>
      <c r="Y767" s="43"/>
      <c r="Z767" s="454"/>
      <c r="AA767" s="58"/>
      <c r="AB767" s="1"/>
      <c r="AC767" s="1"/>
      <c r="AD767" s="1"/>
      <c r="AE767" s="1"/>
      <c r="AF767" s="1"/>
      <c r="AG767" s="1"/>
    </row>
    <row r="768" spans="1:33" ht="15.75" customHeight="1" x14ac:dyDescent="0.2">
      <c r="A768" s="1"/>
      <c r="B768" s="1"/>
      <c r="C768" s="2"/>
      <c r="D768" s="37"/>
      <c r="E768" s="6"/>
      <c r="F768" s="392"/>
      <c r="G768" s="6"/>
      <c r="H768" s="6"/>
      <c r="I768" s="392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43"/>
      <c r="X768" s="43"/>
      <c r="Y768" s="43"/>
      <c r="Z768" s="454"/>
      <c r="AA768" s="58"/>
      <c r="AB768" s="1"/>
      <c r="AC768" s="1"/>
      <c r="AD768" s="1"/>
      <c r="AE768" s="1"/>
      <c r="AF768" s="1"/>
      <c r="AG768" s="1"/>
    </row>
    <row r="769" spans="1:33" ht="15.75" customHeight="1" x14ac:dyDescent="0.2">
      <c r="A769" s="1"/>
      <c r="B769" s="1"/>
      <c r="C769" s="2"/>
      <c r="D769" s="37"/>
      <c r="E769" s="6"/>
      <c r="F769" s="392"/>
      <c r="G769" s="6"/>
      <c r="H769" s="6"/>
      <c r="I769" s="392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43"/>
      <c r="X769" s="43"/>
      <c r="Y769" s="43"/>
      <c r="Z769" s="454"/>
      <c r="AA769" s="58"/>
      <c r="AB769" s="1"/>
      <c r="AC769" s="1"/>
      <c r="AD769" s="1"/>
      <c r="AE769" s="1"/>
      <c r="AF769" s="1"/>
      <c r="AG769" s="1"/>
    </row>
    <row r="770" spans="1:33" ht="15.75" customHeight="1" x14ac:dyDescent="0.2">
      <c r="A770" s="1"/>
      <c r="B770" s="1"/>
      <c r="C770" s="2"/>
      <c r="D770" s="37"/>
      <c r="E770" s="6"/>
      <c r="F770" s="392"/>
      <c r="G770" s="6"/>
      <c r="H770" s="6"/>
      <c r="I770" s="392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43"/>
      <c r="X770" s="43"/>
      <c r="Y770" s="43"/>
      <c r="Z770" s="454"/>
      <c r="AA770" s="58"/>
      <c r="AB770" s="1"/>
      <c r="AC770" s="1"/>
      <c r="AD770" s="1"/>
      <c r="AE770" s="1"/>
      <c r="AF770" s="1"/>
      <c r="AG770" s="1"/>
    </row>
    <row r="771" spans="1:33" ht="15.75" customHeight="1" x14ac:dyDescent="0.2">
      <c r="A771" s="1"/>
      <c r="B771" s="1"/>
      <c r="C771" s="2"/>
      <c r="D771" s="37"/>
      <c r="E771" s="6"/>
      <c r="F771" s="392"/>
      <c r="G771" s="6"/>
      <c r="H771" s="6"/>
      <c r="I771" s="392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43"/>
      <c r="X771" s="43"/>
      <c r="Y771" s="43"/>
      <c r="Z771" s="454"/>
      <c r="AA771" s="58"/>
      <c r="AB771" s="1"/>
      <c r="AC771" s="1"/>
      <c r="AD771" s="1"/>
      <c r="AE771" s="1"/>
      <c r="AF771" s="1"/>
      <c r="AG771" s="1"/>
    </row>
    <row r="772" spans="1:33" ht="15.75" customHeight="1" x14ac:dyDescent="0.2">
      <c r="A772" s="1"/>
      <c r="B772" s="1"/>
      <c r="C772" s="2"/>
      <c r="D772" s="37"/>
      <c r="E772" s="6"/>
      <c r="F772" s="392"/>
      <c r="G772" s="6"/>
      <c r="H772" s="6"/>
      <c r="I772" s="392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43"/>
      <c r="X772" s="43"/>
      <c r="Y772" s="43"/>
      <c r="Z772" s="454"/>
      <c r="AA772" s="58"/>
      <c r="AB772" s="1"/>
      <c r="AC772" s="1"/>
      <c r="AD772" s="1"/>
      <c r="AE772" s="1"/>
      <c r="AF772" s="1"/>
      <c r="AG772" s="1"/>
    </row>
    <row r="773" spans="1:33" ht="15.75" customHeight="1" x14ac:dyDescent="0.2">
      <c r="A773" s="1"/>
      <c r="B773" s="1"/>
      <c r="C773" s="2"/>
      <c r="D773" s="37"/>
      <c r="E773" s="6"/>
      <c r="F773" s="392"/>
      <c r="G773" s="6"/>
      <c r="H773" s="6"/>
      <c r="I773" s="392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43"/>
      <c r="X773" s="43"/>
      <c r="Y773" s="43"/>
      <c r="Z773" s="454"/>
      <c r="AA773" s="58"/>
      <c r="AB773" s="1"/>
      <c r="AC773" s="1"/>
      <c r="AD773" s="1"/>
      <c r="AE773" s="1"/>
      <c r="AF773" s="1"/>
      <c r="AG773" s="1"/>
    </row>
    <row r="774" spans="1:33" ht="15.75" customHeight="1" x14ac:dyDescent="0.2">
      <c r="A774" s="1"/>
      <c r="B774" s="1"/>
      <c r="C774" s="2"/>
      <c r="D774" s="37"/>
      <c r="E774" s="6"/>
      <c r="F774" s="392"/>
      <c r="G774" s="6"/>
      <c r="H774" s="6"/>
      <c r="I774" s="392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43"/>
      <c r="X774" s="43"/>
      <c r="Y774" s="43"/>
      <c r="Z774" s="454"/>
      <c r="AA774" s="58"/>
      <c r="AB774" s="1"/>
      <c r="AC774" s="1"/>
      <c r="AD774" s="1"/>
      <c r="AE774" s="1"/>
      <c r="AF774" s="1"/>
      <c r="AG774" s="1"/>
    </row>
    <row r="775" spans="1:33" ht="15.75" customHeight="1" x14ac:dyDescent="0.2">
      <c r="A775" s="1"/>
      <c r="B775" s="1"/>
      <c r="C775" s="2"/>
      <c r="D775" s="37"/>
      <c r="E775" s="6"/>
      <c r="F775" s="392"/>
      <c r="G775" s="6"/>
      <c r="H775" s="6"/>
      <c r="I775" s="392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43"/>
      <c r="X775" s="43"/>
      <c r="Y775" s="43"/>
      <c r="Z775" s="454"/>
      <c r="AA775" s="58"/>
      <c r="AB775" s="1"/>
      <c r="AC775" s="1"/>
      <c r="AD775" s="1"/>
      <c r="AE775" s="1"/>
      <c r="AF775" s="1"/>
      <c r="AG775" s="1"/>
    </row>
    <row r="776" spans="1:33" ht="15.75" customHeight="1" x14ac:dyDescent="0.2">
      <c r="A776" s="1"/>
      <c r="B776" s="1"/>
      <c r="C776" s="2"/>
      <c r="D776" s="37"/>
      <c r="E776" s="6"/>
      <c r="F776" s="392"/>
      <c r="G776" s="6"/>
      <c r="H776" s="6"/>
      <c r="I776" s="392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43"/>
      <c r="X776" s="43"/>
      <c r="Y776" s="43"/>
      <c r="Z776" s="454"/>
      <c r="AA776" s="58"/>
      <c r="AB776" s="1"/>
      <c r="AC776" s="1"/>
      <c r="AD776" s="1"/>
      <c r="AE776" s="1"/>
      <c r="AF776" s="1"/>
      <c r="AG776" s="1"/>
    </row>
    <row r="777" spans="1:33" ht="15.75" customHeight="1" x14ac:dyDescent="0.2">
      <c r="A777" s="1"/>
      <c r="B777" s="1"/>
      <c r="C777" s="2"/>
      <c r="D777" s="37"/>
      <c r="E777" s="6"/>
      <c r="F777" s="392"/>
      <c r="G777" s="6"/>
      <c r="H777" s="6"/>
      <c r="I777" s="392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43"/>
      <c r="X777" s="43"/>
      <c r="Y777" s="43"/>
      <c r="Z777" s="454"/>
      <c r="AA777" s="58"/>
      <c r="AB777" s="1"/>
      <c r="AC777" s="1"/>
      <c r="AD777" s="1"/>
      <c r="AE777" s="1"/>
      <c r="AF777" s="1"/>
      <c r="AG777" s="1"/>
    </row>
    <row r="778" spans="1:33" ht="15.75" customHeight="1" x14ac:dyDescent="0.2">
      <c r="A778" s="1"/>
      <c r="B778" s="1"/>
      <c r="C778" s="2"/>
      <c r="D778" s="37"/>
      <c r="E778" s="6"/>
      <c r="F778" s="392"/>
      <c r="G778" s="6"/>
      <c r="H778" s="6"/>
      <c r="I778" s="392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43"/>
      <c r="X778" s="43"/>
      <c r="Y778" s="43"/>
      <c r="Z778" s="454"/>
      <c r="AA778" s="58"/>
      <c r="AB778" s="1"/>
      <c r="AC778" s="1"/>
      <c r="AD778" s="1"/>
      <c r="AE778" s="1"/>
      <c r="AF778" s="1"/>
      <c r="AG778" s="1"/>
    </row>
    <row r="779" spans="1:33" ht="15.75" customHeight="1" x14ac:dyDescent="0.2">
      <c r="A779" s="1"/>
      <c r="B779" s="1"/>
      <c r="C779" s="2"/>
      <c r="D779" s="37"/>
      <c r="E779" s="6"/>
      <c r="F779" s="392"/>
      <c r="G779" s="6"/>
      <c r="H779" s="6"/>
      <c r="I779" s="392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43"/>
      <c r="X779" s="43"/>
      <c r="Y779" s="43"/>
      <c r="Z779" s="454"/>
      <c r="AA779" s="58"/>
      <c r="AB779" s="1"/>
      <c r="AC779" s="1"/>
      <c r="AD779" s="1"/>
      <c r="AE779" s="1"/>
      <c r="AF779" s="1"/>
      <c r="AG779" s="1"/>
    </row>
    <row r="780" spans="1:33" ht="15.75" customHeight="1" x14ac:dyDescent="0.2">
      <c r="A780" s="1"/>
      <c r="B780" s="1"/>
      <c r="C780" s="2"/>
      <c r="D780" s="37"/>
      <c r="E780" s="6"/>
      <c r="F780" s="392"/>
      <c r="G780" s="6"/>
      <c r="H780" s="6"/>
      <c r="I780" s="392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43"/>
      <c r="X780" s="43"/>
      <c r="Y780" s="43"/>
      <c r="Z780" s="454"/>
      <c r="AA780" s="58"/>
      <c r="AB780" s="1"/>
      <c r="AC780" s="1"/>
      <c r="AD780" s="1"/>
      <c r="AE780" s="1"/>
      <c r="AF780" s="1"/>
      <c r="AG780" s="1"/>
    </row>
    <row r="781" spans="1:33" ht="15.75" customHeight="1" x14ac:dyDescent="0.2">
      <c r="A781" s="1"/>
      <c r="B781" s="1"/>
      <c r="C781" s="2"/>
      <c r="D781" s="37"/>
      <c r="E781" s="6"/>
      <c r="F781" s="392"/>
      <c r="G781" s="6"/>
      <c r="H781" s="6"/>
      <c r="I781" s="392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43"/>
      <c r="X781" s="43"/>
      <c r="Y781" s="43"/>
      <c r="Z781" s="454"/>
      <c r="AA781" s="58"/>
      <c r="AB781" s="1"/>
      <c r="AC781" s="1"/>
      <c r="AD781" s="1"/>
      <c r="AE781" s="1"/>
      <c r="AF781" s="1"/>
      <c r="AG781" s="1"/>
    </row>
    <row r="782" spans="1:33" ht="15.75" customHeight="1" x14ac:dyDescent="0.2">
      <c r="A782" s="1"/>
      <c r="B782" s="1"/>
      <c r="C782" s="2"/>
      <c r="D782" s="37"/>
      <c r="E782" s="6"/>
      <c r="F782" s="392"/>
      <c r="G782" s="6"/>
      <c r="H782" s="6"/>
      <c r="I782" s="392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43"/>
      <c r="X782" s="43"/>
      <c r="Y782" s="43"/>
      <c r="Z782" s="454"/>
      <c r="AA782" s="58"/>
      <c r="AB782" s="1"/>
      <c r="AC782" s="1"/>
      <c r="AD782" s="1"/>
      <c r="AE782" s="1"/>
      <c r="AF782" s="1"/>
      <c r="AG782" s="1"/>
    </row>
    <row r="783" spans="1:33" ht="15.75" customHeight="1" x14ac:dyDescent="0.2">
      <c r="A783" s="1"/>
      <c r="B783" s="1"/>
      <c r="C783" s="2"/>
      <c r="D783" s="37"/>
      <c r="E783" s="6"/>
      <c r="F783" s="392"/>
      <c r="G783" s="6"/>
      <c r="H783" s="6"/>
      <c r="I783" s="392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43"/>
      <c r="X783" s="43"/>
      <c r="Y783" s="43"/>
      <c r="Z783" s="454"/>
      <c r="AA783" s="58"/>
      <c r="AB783" s="1"/>
      <c r="AC783" s="1"/>
      <c r="AD783" s="1"/>
      <c r="AE783" s="1"/>
      <c r="AF783" s="1"/>
      <c r="AG783" s="1"/>
    </row>
    <row r="784" spans="1:33" ht="15.75" customHeight="1" x14ac:dyDescent="0.2">
      <c r="A784" s="1"/>
      <c r="B784" s="1"/>
      <c r="C784" s="2"/>
      <c r="D784" s="37"/>
      <c r="E784" s="6"/>
      <c r="F784" s="392"/>
      <c r="G784" s="6"/>
      <c r="H784" s="6"/>
      <c r="I784" s="392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43"/>
      <c r="X784" s="43"/>
      <c r="Y784" s="43"/>
      <c r="Z784" s="454"/>
      <c r="AA784" s="58"/>
      <c r="AB784" s="1"/>
      <c r="AC784" s="1"/>
      <c r="AD784" s="1"/>
      <c r="AE784" s="1"/>
      <c r="AF784" s="1"/>
      <c r="AG784" s="1"/>
    </row>
    <row r="785" spans="1:33" ht="15.75" customHeight="1" x14ac:dyDescent="0.2">
      <c r="A785" s="1"/>
      <c r="B785" s="1"/>
      <c r="C785" s="2"/>
      <c r="D785" s="37"/>
      <c r="E785" s="6"/>
      <c r="F785" s="392"/>
      <c r="G785" s="6"/>
      <c r="H785" s="6"/>
      <c r="I785" s="392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43"/>
      <c r="X785" s="43"/>
      <c r="Y785" s="43"/>
      <c r="Z785" s="454"/>
      <c r="AA785" s="58"/>
      <c r="AB785" s="1"/>
      <c r="AC785" s="1"/>
      <c r="AD785" s="1"/>
      <c r="AE785" s="1"/>
      <c r="AF785" s="1"/>
      <c r="AG785" s="1"/>
    </row>
    <row r="786" spans="1:33" ht="15.75" customHeight="1" x14ac:dyDescent="0.2">
      <c r="A786" s="1"/>
      <c r="B786" s="1"/>
      <c r="C786" s="2"/>
      <c r="D786" s="37"/>
      <c r="E786" s="6"/>
      <c r="F786" s="392"/>
      <c r="G786" s="6"/>
      <c r="H786" s="6"/>
      <c r="I786" s="392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43"/>
      <c r="X786" s="43"/>
      <c r="Y786" s="43"/>
      <c r="Z786" s="454"/>
      <c r="AA786" s="58"/>
      <c r="AB786" s="1"/>
      <c r="AC786" s="1"/>
      <c r="AD786" s="1"/>
      <c r="AE786" s="1"/>
      <c r="AF786" s="1"/>
      <c r="AG786" s="1"/>
    </row>
    <row r="787" spans="1:33" ht="15.75" customHeight="1" x14ac:dyDescent="0.2">
      <c r="A787" s="1"/>
      <c r="B787" s="1"/>
      <c r="C787" s="2"/>
      <c r="D787" s="37"/>
      <c r="E787" s="6"/>
      <c r="F787" s="392"/>
      <c r="G787" s="6"/>
      <c r="H787" s="6"/>
      <c r="I787" s="392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43"/>
      <c r="X787" s="43"/>
      <c r="Y787" s="43"/>
      <c r="Z787" s="454"/>
      <c r="AA787" s="58"/>
      <c r="AB787" s="1"/>
      <c r="AC787" s="1"/>
      <c r="AD787" s="1"/>
      <c r="AE787" s="1"/>
      <c r="AF787" s="1"/>
      <c r="AG787" s="1"/>
    </row>
    <row r="788" spans="1:33" ht="15.75" customHeight="1" x14ac:dyDescent="0.2">
      <c r="A788" s="1"/>
      <c r="B788" s="1"/>
      <c r="C788" s="2"/>
      <c r="D788" s="37"/>
      <c r="E788" s="6"/>
      <c r="F788" s="392"/>
      <c r="G788" s="6"/>
      <c r="H788" s="6"/>
      <c r="I788" s="392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43"/>
      <c r="X788" s="43"/>
      <c r="Y788" s="43"/>
      <c r="Z788" s="454"/>
      <c r="AA788" s="58"/>
      <c r="AB788" s="1"/>
      <c r="AC788" s="1"/>
      <c r="AD788" s="1"/>
      <c r="AE788" s="1"/>
      <c r="AF788" s="1"/>
      <c r="AG788" s="1"/>
    </row>
    <row r="789" spans="1:33" ht="15.75" customHeight="1" x14ac:dyDescent="0.2">
      <c r="A789" s="1"/>
      <c r="B789" s="1"/>
      <c r="C789" s="2"/>
      <c r="D789" s="37"/>
      <c r="E789" s="6"/>
      <c r="F789" s="392"/>
      <c r="G789" s="6"/>
      <c r="H789" s="6"/>
      <c r="I789" s="392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43"/>
      <c r="X789" s="43"/>
      <c r="Y789" s="43"/>
      <c r="Z789" s="454"/>
      <c r="AA789" s="58"/>
      <c r="AB789" s="1"/>
      <c r="AC789" s="1"/>
      <c r="AD789" s="1"/>
      <c r="AE789" s="1"/>
      <c r="AF789" s="1"/>
      <c r="AG789" s="1"/>
    </row>
    <row r="790" spans="1:33" ht="15.75" customHeight="1" x14ac:dyDescent="0.2">
      <c r="A790" s="1"/>
      <c r="B790" s="1"/>
      <c r="C790" s="2"/>
      <c r="D790" s="37"/>
      <c r="E790" s="6"/>
      <c r="F790" s="392"/>
      <c r="G790" s="6"/>
      <c r="H790" s="6"/>
      <c r="I790" s="392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43"/>
      <c r="X790" s="43"/>
      <c r="Y790" s="43"/>
      <c r="Z790" s="454"/>
      <c r="AA790" s="58"/>
      <c r="AB790" s="1"/>
      <c r="AC790" s="1"/>
      <c r="AD790" s="1"/>
      <c r="AE790" s="1"/>
      <c r="AF790" s="1"/>
      <c r="AG790" s="1"/>
    </row>
    <row r="791" spans="1:33" ht="15.75" customHeight="1" x14ac:dyDescent="0.2">
      <c r="A791" s="1"/>
      <c r="B791" s="1"/>
      <c r="C791" s="2"/>
      <c r="D791" s="37"/>
      <c r="E791" s="6"/>
      <c r="F791" s="392"/>
      <c r="G791" s="6"/>
      <c r="H791" s="6"/>
      <c r="I791" s="392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43"/>
      <c r="X791" s="43"/>
      <c r="Y791" s="43"/>
      <c r="Z791" s="454"/>
      <c r="AA791" s="58"/>
      <c r="AB791" s="1"/>
      <c r="AC791" s="1"/>
      <c r="AD791" s="1"/>
      <c r="AE791" s="1"/>
      <c r="AF791" s="1"/>
      <c r="AG791" s="1"/>
    </row>
    <row r="792" spans="1:33" ht="15.75" customHeight="1" x14ac:dyDescent="0.2">
      <c r="A792" s="1"/>
      <c r="B792" s="1"/>
      <c r="C792" s="2"/>
      <c r="D792" s="37"/>
      <c r="E792" s="6"/>
      <c r="F792" s="392"/>
      <c r="G792" s="6"/>
      <c r="H792" s="6"/>
      <c r="I792" s="392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43"/>
      <c r="X792" s="43"/>
      <c r="Y792" s="43"/>
      <c r="Z792" s="454"/>
      <c r="AA792" s="58"/>
      <c r="AB792" s="1"/>
      <c r="AC792" s="1"/>
      <c r="AD792" s="1"/>
      <c r="AE792" s="1"/>
      <c r="AF792" s="1"/>
      <c r="AG792" s="1"/>
    </row>
    <row r="793" spans="1:33" ht="15.75" customHeight="1" x14ac:dyDescent="0.2">
      <c r="A793" s="1"/>
      <c r="B793" s="1"/>
      <c r="C793" s="2"/>
      <c r="D793" s="37"/>
      <c r="E793" s="6"/>
      <c r="F793" s="392"/>
      <c r="G793" s="6"/>
      <c r="H793" s="6"/>
      <c r="I793" s="392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43"/>
      <c r="X793" s="43"/>
      <c r="Y793" s="43"/>
      <c r="Z793" s="454"/>
      <c r="AA793" s="58"/>
      <c r="AB793" s="1"/>
      <c r="AC793" s="1"/>
      <c r="AD793" s="1"/>
      <c r="AE793" s="1"/>
      <c r="AF793" s="1"/>
      <c r="AG793" s="1"/>
    </row>
    <row r="794" spans="1:33" ht="15.75" customHeight="1" x14ac:dyDescent="0.2">
      <c r="A794" s="1"/>
      <c r="B794" s="1"/>
      <c r="C794" s="2"/>
      <c r="D794" s="37"/>
      <c r="E794" s="6"/>
      <c r="F794" s="392"/>
      <c r="G794" s="6"/>
      <c r="H794" s="6"/>
      <c r="I794" s="392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43"/>
      <c r="X794" s="43"/>
      <c r="Y794" s="43"/>
      <c r="Z794" s="454"/>
      <c r="AA794" s="58"/>
      <c r="AB794" s="1"/>
      <c r="AC794" s="1"/>
      <c r="AD794" s="1"/>
      <c r="AE794" s="1"/>
      <c r="AF794" s="1"/>
      <c r="AG794" s="1"/>
    </row>
    <row r="795" spans="1:33" ht="15.75" customHeight="1" x14ac:dyDescent="0.2">
      <c r="A795" s="1"/>
      <c r="B795" s="1"/>
      <c r="C795" s="2"/>
      <c r="D795" s="37"/>
      <c r="E795" s="6"/>
      <c r="F795" s="392"/>
      <c r="G795" s="6"/>
      <c r="H795" s="6"/>
      <c r="I795" s="392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43"/>
      <c r="X795" s="43"/>
      <c r="Y795" s="43"/>
      <c r="Z795" s="454"/>
      <c r="AA795" s="58"/>
      <c r="AB795" s="1"/>
      <c r="AC795" s="1"/>
      <c r="AD795" s="1"/>
      <c r="AE795" s="1"/>
      <c r="AF795" s="1"/>
      <c r="AG795" s="1"/>
    </row>
    <row r="796" spans="1:33" ht="15.75" customHeight="1" x14ac:dyDescent="0.2">
      <c r="A796" s="1"/>
      <c r="B796" s="1"/>
      <c r="C796" s="2"/>
      <c r="D796" s="37"/>
      <c r="E796" s="6"/>
      <c r="F796" s="392"/>
      <c r="G796" s="6"/>
      <c r="H796" s="6"/>
      <c r="I796" s="392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43"/>
      <c r="X796" s="43"/>
      <c r="Y796" s="43"/>
      <c r="Z796" s="454"/>
      <c r="AA796" s="58"/>
      <c r="AB796" s="1"/>
      <c r="AC796" s="1"/>
      <c r="AD796" s="1"/>
      <c r="AE796" s="1"/>
      <c r="AF796" s="1"/>
      <c r="AG796" s="1"/>
    </row>
    <row r="797" spans="1:33" ht="15.75" customHeight="1" x14ac:dyDescent="0.2">
      <c r="A797" s="1"/>
      <c r="B797" s="1"/>
      <c r="C797" s="2"/>
      <c r="D797" s="37"/>
      <c r="E797" s="6"/>
      <c r="F797" s="392"/>
      <c r="G797" s="6"/>
      <c r="H797" s="6"/>
      <c r="I797" s="392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43"/>
      <c r="X797" s="43"/>
      <c r="Y797" s="43"/>
      <c r="Z797" s="454"/>
      <c r="AA797" s="58"/>
      <c r="AB797" s="1"/>
      <c r="AC797" s="1"/>
      <c r="AD797" s="1"/>
      <c r="AE797" s="1"/>
      <c r="AF797" s="1"/>
      <c r="AG797" s="1"/>
    </row>
    <row r="798" spans="1:33" ht="15.75" customHeight="1" x14ac:dyDescent="0.2">
      <c r="A798" s="1"/>
      <c r="B798" s="1"/>
      <c r="C798" s="2"/>
      <c r="D798" s="37"/>
      <c r="E798" s="6"/>
      <c r="F798" s="392"/>
      <c r="G798" s="6"/>
      <c r="H798" s="6"/>
      <c r="I798" s="392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43"/>
      <c r="X798" s="43"/>
      <c r="Y798" s="43"/>
      <c r="Z798" s="454"/>
      <c r="AA798" s="58"/>
      <c r="AB798" s="1"/>
      <c r="AC798" s="1"/>
      <c r="AD798" s="1"/>
      <c r="AE798" s="1"/>
      <c r="AF798" s="1"/>
      <c r="AG798" s="1"/>
    </row>
    <row r="799" spans="1:33" ht="15.75" customHeight="1" x14ac:dyDescent="0.2">
      <c r="A799" s="1"/>
      <c r="B799" s="1"/>
      <c r="C799" s="2"/>
      <c r="D799" s="37"/>
      <c r="E799" s="6"/>
      <c r="F799" s="392"/>
      <c r="G799" s="6"/>
      <c r="H799" s="6"/>
      <c r="I799" s="392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43"/>
      <c r="X799" s="43"/>
      <c r="Y799" s="43"/>
      <c r="Z799" s="454"/>
      <c r="AA799" s="58"/>
      <c r="AB799" s="1"/>
      <c r="AC799" s="1"/>
      <c r="AD799" s="1"/>
      <c r="AE799" s="1"/>
      <c r="AF799" s="1"/>
      <c r="AG799" s="1"/>
    </row>
    <row r="800" spans="1:33" ht="15.75" customHeight="1" x14ac:dyDescent="0.2">
      <c r="A800" s="1"/>
      <c r="B800" s="1"/>
      <c r="C800" s="2"/>
      <c r="D800" s="37"/>
      <c r="E800" s="6"/>
      <c r="F800" s="392"/>
      <c r="G800" s="6"/>
      <c r="H800" s="6"/>
      <c r="I800" s="392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43"/>
      <c r="X800" s="43"/>
      <c r="Y800" s="43"/>
      <c r="Z800" s="454"/>
      <c r="AA800" s="58"/>
      <c r="AB800" s="1"/>
      <c r="AC800" s="1"/>
      <c r="AD800" s="1"/>
      <c r="AE800" s="1"/>
      <c r="AF800" s="1"/>
      <c r="AG800" s="1"/>
    </row>
    <row r="801" spans="1:33" ht="15.75" customHeight="1" x14ac:dyDescent="0.2">
      <c r="A801" s="1"/>
      <c r="B801" s="1"/>
      <c r="C801" s="2"/>
      <c r="D801" s="37"/>
      <c r="E801" s="6"/>
      <c r="F801" s="392"/>
      <c r="G801" s="6"/>
      <c r="H801" s="6"/>
      <c r="I801" s="392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43"/>
      <c r="X801" s="43"/>
      <c r="Y801" s="43"/>
      <c r="Z801" s="454"/>
      <c r="AA801" s="58"/>
      <c r="AB801" s="1"/>
      <c r="AC801" s="1"/>
      <c r="AD801" s="1"/>
      <c r="AE801" s="1"/>
      <c r="AF801" s="1"/>
      <c r="AG801" s="1"/>
    </row>
    <row r="802" spans="1:33" ht="15.75" customHeight="1" x14ac:dyDescent="0.2">
      <c r="A802" s="1"/>
      <c r="B802" s="1"/>
      <c r="C802" s="2"/>
      <c r="D802" s="37"/>
      <c r="E802" s="6"/>
      <c r="F802" s="392"/>
      <c r="G802" s="6"/>
      <c r="H802" s="6"/>
      <c r="I802" s="392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43"/>
      <c r="X802" s="43"/>
      <c r="Y802" s="43"/>
      <c r="Z802" s="454"/>
      <c r="AA802" s="58"/>
      <c r="AB802" s="1"/>
      <c r="AC802" s="1"/>
      <c r="AD802" s="1"/>
      <c r="AE802" s="1"/>
      <c r="AF802" s="1"/>
      <c r="AG802" s="1"/>
    </row>
    <row r="803" spans="1:33" ht="15.75" customHeight="1" x14ac:dyDescent="0.2">
      <c r="A803" s="1"/>
      <c r="B803" s="1"/>
      <c r="C803" s="2"/>
      <c r="D803" s="37"/>
      <c r="E803" s="6"/>
      <c r="F803" s="392"/>
      <c r="G803" s="6"/>
      <c r="H803" s="6"/>
      <c r="I803" s="392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43"/>
      <c r="X803" s="43"/>
      <c r="Y803" s="43"/>
      <c r="Z803" s="454"/>
      <c r="AA803" s="58"/>
      <c r="AB803" s="1"/>
      <c r="AC803" s="1"/>
      <c r="AD803" s="1"/>
      <c r="AE803" s="1"/>
      <c r="AF803" s="1"/>
      <c r="AG803" s="1"/>
    </row>
    <row r="804" spans="1:33" ht="15.75" customHeight="1" x14ac:dyDescent="0.2">
      <c r="A804" s="1"/>
      <c r="B804" s="1"/>
      <c r="C804" s="2"/>
      <c r="D804" s="37"/>
      <c r="E804" s="6"/>
      <c r="F804" s="392"/>
      <c r="G804" s="6"/>
      <c r="H804" s="6"/>
      <c r="I804" s="392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43"/>
      <c r="X804" s="43"/>
      <c r="Y804" s="43"/>
      <c r="Z804" s="454"/>
      <c r="AA804" s="58"/>
      <c r="AB804" s="1"/>
      <c r="AC804" s="1"/>
      <c r="AD804" s="1"/>
      <c r="AE804" s="1"/>
      <c r="AF804" s="1"/>
      <c r="AG804" s="1"/>
    </row>
    <row r="805" spans="1:33" ht="15.75" customHeight="1" x14ac:dyDescent="0.2">
      <c r="A805" s="1"/>
      <c r="B805" s="1"/>
      <c r="C805" s="2"/>
      <c r="D805" s="37"/>
      <c r="E805" s="6"/>
      <c r="F805" s="392"/>
      <c r="G805" s="6"/>
      <c r="H805" s="6"/>
      <c r="I805" s="392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43"/>
      <c r="X805" s="43"/>
      <c r="Y805" s="43"/>
      <c r="Z805" s="454"/>
      <c r="AA805" s="58"/>
      <c r="AB805" s="1"/>
      <c r="AC805" s="1"/>
      <c r="AD805" s="1"/>
      <c r="AE805" s="1"/>
      <c r="AF805" s="1"/>
      <c r="AG805" s="1"/>
    </row>
    <row r="806" spans="1:33" ht="15.75" customHeight="1" x14ac:dyDescent="0.2">
      <c r="A806" s="1"/>
      <c r="B806" s="1"/>
      <c r="C806" s="2"/>
      <c r="D806" s="37"/>
      <c r="E806" s="6"/>
      <c r="F806" s="392"/>
      <c r="G806" s="6"/>
      <c r="H806" s="6"/>
      <c r="I806" s="392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43"/>
      <c r="X806" s="43"/>
      <c r="Y806" s="43"/>
      <c r="Z806" s="454"/>
      <c r="AA806" s="58"/>
      <c r="AB806" s="1"/>
      <c r="AC806" s="1"/>
      <c r="AD806" s="1"/>
      <c r="AE806" s="1"/>
      <c r="AF806" s="1"/>
      <c r="AG806" s="1"/>
    </row>
    <row r="807" spans="1:33" ht="15.75" customHeight="1" x14ac:dyDescent="0.2">
      <c r="A807" s="1"/>
      <c r="B807" s="1"/>
      <c r="C807" s="2"/>
      <c r="D807" s="37"/>
      <c r="E807" s="6"/>
      <c r="F807" s="392"/>
      <c r="G807" s="6"/>
      <c r="H807" s="6"/>
      <c r="I807" s="392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43"/>
      <c r="X807" s="43"/>
      <c r="Y807" s="43"/>
      <c r="Z807" s="454"/>
      <c r="AA807" s="58"/>
      <c r="AB807" s="1"/>
      <c r="AC807" s="1"/>
      <c r="AD807" s="1"/>
      <c r="AE807" s="1"/>
      <c r="AF807" s="1"/>
      <c r="AG807" s="1"/>
    </row>
    <row r="808" spans="1:33" ht="15.75" customHeight="1" x14ac:dyDescent="0.2">
      <c r="A808" s="1"/>
      <c r="B808" s="1"/>
      <c r="C808" s="2"/>
      <c r="D808" s="37"/>
      <c r="E808" s="6"/>
      <c r="F808" s="392"/>
      <c r="G808" s="6"/>
      <c r="H808" s="6"/>
      <c r="I808" s="392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43"/>
      <c r="X808" s="43"/>
      <c r="Y808" s="43"/>
      <c r="Z808" s="454"/>
      <c r="AA808" s="58"/>
      <c r="AB808" s="1"/>
      <c r="AC808" s="1"/>
      <c r="AD808" s="1"/>
      <c r="AE808" s="1"/>
      <c r="AF808" s="1"/>
      <c r="AG808" s="1"/>
    </row>
    <row r="809" spans="1:33" ht="15.75" customHeight="1" x14ac:dyDescent="0.2">
      <c r="A809" s="1"/>
      <c r="B809" s="1"/>
      <c r="C809" s="2"/>
      <c r="D809" s="37"/>
      <c r="E809" s="6"/>
      <c r="F809" s="392"/>
      <c r="G809" s="6"/>
      <c r="H809" s="6"/>
      <c r="I809" s="392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43"/>
      <c r="X809" s="43"/>
      <c r="Y809" s="43"/>
      <c r="Z809" s="454"/>
      <c r="AA809" s="58"/>
      <c r="AB809" s="1"/>
      <c r="AC809" s="1"/>
      <c r="AD809" s="1"/>
      <c r="AE809" s="1"/>
      <c r="AF809" s="1"/>
      <c r="AG809" s="1"/>
    </row>
    <row r="810" spans="1:33" ht="15.75" customHeight="1" x14ac:dyDescent="0.2">
      <c r="A810" s="1"/>
      <c r="B810" s="1"/>
      <c r="C810" s="2"/>
      <c r="D810" s="37"/>
      <c r="E810" s="6"/>
      <c r="F810" s="392"/>
      <c r="G810" s="6"/>
      <c r="H810" s="6"/>
      <c r="I810" s="392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43"/>
      <c r="X810" s="43"/>
      <c r="Y810" s="43"/>
      <c r="Z810" s="454"/>
      <c r="AA810" s="58"/>
      <c r="AB810" s="1"/>
      <c r="AC810" s="1"/>
      <c r="AD810" s="1"/>
      <c r="AE810" s="1"/>
      <c r="AF810" s="1"/>
      <c r="AG810" s="1"/>
    </row>
    <row r="811" spans="1:33" ht="15.75" customHeight="1" x14ac:dyDescent="0.2">
      <c r="A811" s="1"/>
      <c r="B811" s="1"/>
      <c r="C811" s="2"/>
      <c r="D811" s="37"/>
      <c r="E811" s="6"/>
      <c r="F811" s="392"/>
      <c r="G811" s="6"/>
      <c r="H811" s="6"/>
      <c r="I811" s="392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43"/>
      <c r="X811" s="43"/>
      <c r="Y811" s="43"/>
      <c r="Z811" s="454"/>
      <c r="AA811" s="58"/>
      <c r="AB811" s="1"/>
      <c r="AC811" s="1"/>
      <c r="AD811" s="1"/>
      <c r="AE811" s="1"/>
      <c r="AF811" s="1"/>
      <c r="AG811" s="1"/>
    </row>
    <row r="812" spans="1:33" ht="15.75" customHeight="1" x14ac:dyDescent="0.2">
      <c r="A812" s="1"/>
      <c r="B812" s="1"/>
      <c r="C812" s="2"/>
      <c r="D812" s="37"/>
      <c r="E812" s="6"/>
      <c r="F812" s="392"/>
      <c r="G812" s="6"/>
      <c r="H812" s="6"/>
      <c r="I812" s="392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43"/>
      <c r="X812" s="43"/>
      <c r="Y812" s="43"/>
      <c r="Z812" s="454"/>
      <c r="AA812" s="58"/>
      <c r="AB812" s="1"/>
      <c r="AC812" s="1"/>
      <c r="AD812" s="1"/>
      <c r="AE812" s="1"/>
      <c r="AF812" s="1"/>
      <c r="AG812" s="1"/>
    </row>
    <row r="813" spans="1:33" ht="15.75" customHeight="1" x14ac:dyDescent="0.2">
      <c r="A813" s="1"/>
      <c r="B813" s="1"/>
      <c r="C813" s="2"/>
      <c r="D813" s="37"/>
      <c r="E813" s="6"/>
      <c r="F813" s="392"/>
      <c r="G813" s="6"/>
      <c r="H813" s="6"/>
      <c r="I813" s="392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43"/>
      <c r="X813" s="43"/>
      <c r="Y813" s="43"/>
      <c r="Z813" s="454"/>
      <c r="AA813" s="58"/>
      <c r="AB813" s="1"/>
      <c r="AC813" s="1"/>
      <c r="AD813" s="1"/>
      <c r="AE813" s="1"/>
      <c r="AF813" s="1"/>
      <c r="AG813" s="1"/>
    </row>
    <row r="814" spans="1:33" ht="15.75" customHeight="1" x14ac:dyDescent="0.2">
      <c r="A814" s="1"/>
      <c r="B814" s="1"/>
      <c r="C814" s="2"/>
      <c r="D814" s="37"/>
      <c r="E814" s="6"/>
      <c r="F814" s="392"/>
      <c r="G814" s="6"/>
      <c r="H814" s="6"/>
      <c r="I814" s="392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43"/>
      <c r="X814" s="43"/>
      <c r="Y814" s="43"/>
      <c r="Z814" s="454"/>
      <c r="AA814" s="58"/>
      <c r="AB814" s="1"/>
      <c r="AC814" s="1"/>
      <c r="AD814" s="1"/>
      <c r="AE814" s="1"/>
      <c r="AF814" s="1"/>
      <c r="AG814" s="1"/>
    </row>
    <row r="815" spans="1:33" ht="15.75" customHeight="1" x14ac:dyDescent="0.2">
      <c r="A815" s="1"/>
      <c r="B815" s="1"/>
      <c r="C815" s="2"/>
      <c r="D815" s="37"/>
      <c r="E815" s="6"/>
      <c r="F815" s="392"/>
      <c r="G815" s="6"/>
      <c r="H815" s="6"/>
      <c r="I815" s="392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43"/>
      <c r="X815" s="43"/>
      <c r="Y815" s="43"/>
      <c r="Z815" s="454"/>
      <c r="AA815" s="58"/>
      <c r="AB815" s="1"/>
      <c r="AC815" s="1"/>
      <c r="AD815" s="1"/>
      <c r="AE815" s="1"/>
      <c r="AF815" s="1"/>
      <c r="AG815" s="1"/>
    </row>
    <row r="816" spans="1:33" ht="15.75" customHeight="1" x14ac:dyDescent="0.2">
      <c r="A816" s="1"/>
      <c r="B816" s="1"/>
      <c r="C816" s="2"/>
      <c r="D816" s="37"/>
      <c r="E816" s="6"/>
      <c r="F816" s="392"/>
      <c r="G816" s="6"/>
      <c r="H816" s="6"/>
      <c r="I816" s="392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43"/>
      <c r="X816" s="43"/>
      <c r="Y816" s="43"/>
      <c r="Z816" s="454"/>
      <c r="AA816" s="58"/>
      <c r="AB816" s="1"/>
      <c r="AC816" s="1"/>
      <c r="AD816" s="1"/>
      <c r="AE816" s="1"/>
      <c r="AF816" s="1"/>
      <c r="AG816" s="1"/>
    </row>
    <row r="817" spans="1:33" ht="15.75" customHeight="1" x14ac:dyDescent="0.2">
      <c r="A817" s="1"/>
      <c r="B817" s="1"/>
      <c r="C817" s="2"/>
      <c r="D817" s="37"/>
      <c r="E817" s="6"/>
      <c r="F817" s="392"/>
      <c r="G817" s="6"/>
      <c r="H817" s="6"/>
      <c r="I817" s="392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43"/>
      <c r="X817" s="43"/>
      <c r="Y817" s="43"/>
      <c r="Z817" s="454"/>
      <c r="AA817" s="58"/>
      <c r="AB817" s="1"/>
      <c r="AC817" s="1"/>
      <c r="AD817" s="1"/>
      <c r="AE817" s="1"/>
      <c r="AF817" s="1"/>
      <c r="AG817" s="1"/>
    </row>
    <row r="818" spans="1:33" ht="15.75" customHeight="1" x14ac:dyDescent="0.2">
      <c r="A818" s="1"/>
      <c r="B818" s="1"/>
      <c r="C818" s="2"/>
      <c r="D818" s="37"/>
      <c r="E818" s="6"/>
      <c r="F818" s="392"/>
      <c r="G818" s="6"/>
      <c r="H818" s="6"/>
      <c r="I818" s="392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43"/>
      <c r="X818" s="43"/>
      <c r="Y818" s="43"/>
      <c r="Z818" s="454"/>
      <c r="AA818" s="58"/>
      <c r="AB818" s="1"/>
      <c r="AC818" s="1"/>
      <c r="AD818" s="1"/>
      <c r="AE818" s="1"/>
      <c r="AF818" s="1"/>
      <c r="AG818" s="1"/>
    </row>
    <row r="819" spans="1:33" ht="15.75" customHeight="1" x14ac:dyDescent="0.2">
      <c r="A819" s="1"/>
      <c r="B819" s="1"/>
      <c r="C819" s="2"/>
      <c r="D819" s="37"/>
      <c r="E819" s="6"/>
      <c r="F819" s="392"/>
      <c r="G819" s="6"/>
      <c r="H819" s="6"/>
      <c r="I819" s="392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43"/>
      <c r="X819" s="43"/>
      <c r="Y819" s="43"/>
      <c r="Z819" s="454"/>
      <c r="AA819" s="58"/>
      <c r="AB819" s="1"/>
      <c r="AC819" s="1"/>
      <c r="AD819" s="1"/>
      <c r="AE819" s="1"/>
      <c r="AF819" s="1"/>
      <c r="AG819" s="1"/>
    </row>
    <row r="820" spans="1:33" ht="15.75" customHeight="1" x14ac:dyDescent="0.2">
      <c r="A820" s="1"/>
      <c r="B820" s="1"/>
      <c r="C820" s="2"/>
      <c r="D820" s="37"/>
      <c r="E820" s="6"/>
      <c r="F820" s="392"/>
      <c r="G820" s="6"/>
      <c r="H820" s="6"/>
      <c r="I820" s="392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43"/>
      <c r="X820" s="43"/>
      <c r="Y820" s="43"/>
      <c r="Z820" s="454"/>
      <c r="AA820" s="58"/>
      <c r="AB820" s="1"/>
      <c r="AC820" s="1"/>
      <c r="AD820" s="1"/>
      <c r="AE820" s="1"/>
      <c r="AF820" s="1"/>
      <c r="AG820" s="1"/>
    </row>
    <row r="821" spans="1:33" ht="15.75" customHeight="1" x14ac:dyDescent="0.2">
      <c r="A821" s="1"/>
      <c r="B821" s="1"/>
      <c r="C821" s="2"/>
      <c r="D821" s="37"/>
      <c r="E821" s="6"/>
      <c r="F821" s="392"/>
      <c r="G821" s="6"/>
      <c r="H821" s="6"/>
      <c r="I821" s="392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43"/>
      <c r="X821" s="43"/>
      <c r="Y821" s="43"/>
      <c r="Z821" s="454"/>
      <c r="AA821" s="58"/>
      <c r="AB821" s="1"/>
      <c r="AC821" s="1"/>
      <c r="AD821" s="1"/>
      <c r="AE821" s="1"/>
      <c r="AF821" s="1"/>
      <c r="AG821" s="1"/>
    </row>
    <row r="822" spans="1:33" ht="15.75" customHeight="1" x14ac:dyDescent="0.2">
      <c r="A822" s="1"/>
      <c r="B822" s="1"/>
      <c r="C822" s="2"/>
      <c r="D822" s="37"/>
      <c r="E822" s="6"/>
      <c r="F822" s="392"/>
      <c r="G822" s="6"/>
      <c r="H822" s="6"/>
      <c r="I822" s="392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43"/>
      <c r="X822" s="43"/>
      <c r="Y822" s="43"/>
      <c r="Z822" s="454"/>
      <c r="AA822" s="58"/>
      <c r="AB822" s="1"/>
      <c r="AC822" s="1"/>
      <c r="AD822" s="1"/>
      <c r="AE822" s="1"/>
      <c r="AF822" s="1"/>
      <c r="AG822" s="1"/>
    </row>
    <row r="823" spans="1:33" ht="15.75" customHeight="1" x14ac:dyDescent="0.2">
      <c r="A823" s="1"/>
      <c r="B823" s="1"/>
      <c r="C823" s="2"/>
      <c r="D823" s="37"/>
      <c r="E823" s="6"/>
      <c r="F823" s="392"/>
      <c r="G823" s="6"/>
      <c r="H823" s="6"/>
      <c r="I823" s="392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43"/>
      <c r="X823" s="43"/>
      <c r="Y823" s="43"/>
      <c r="Z823" s="454"/>
      <c r="AA823" s="58"/>
      <c r="AB823" s="1"/>
      <c r="AC823" s="1"/>
      <c r="AD823" s="1"/>
      <c r="AE823" s="1"/>
      <c r="AF823" s="1"/>
      <c r="AG823" s="1"/>
    </row>
    <row r="824" spans="1:33" ht="15.75" customHeight="1" x14ac:dyDescent="0.2">
      <c r="A824" s="1"/>
      <c r="B824" s="1"/>
      <c r="C824" s="2"/>
      <c r="D824" s="37"/>
      <c r="E824" s="6"/>
      <c r="F824" s="392"/>
      <c r="G824" s="6"/>
      <c r="H824" s="6"/>
      <c r="I824" s="392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43"/>
      <c r="X824" s="43"/>
      <c r="Y824" s="43"/>
      <c r="Z824" s="454"/>
      <c r="AA824" s="58"/>
      <c r="AB824" s="1"/>
      <c r="AC824" s="1"/>
      <c r="AD824" s="1"/>
      <c r="AE824" s="1"/>
      <c r="AF824" s="1"/>
      <c r="AG824" s="1"/>
    </row>
    <row r="825" spans="1:33" ht="15.75" customHeight="1" x14ac:dyDescent="0.2">
      <c r="A825" s="1"/>
      <c r="B825" s="1"/>
      <c r="C825" s="2"/>
      <c r="D825" s="37"/>
      <c r="E825" s="6"/>
      <c r="F825" s="392"/>
      <c r="G825" s="6"/>
      <c r="H825" s="6"/>
      <c r="I825" s="392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43"/>
      <c r="X825" s="43"/>
      <c r="Y825" s="43"/>
      <c r="Z825" s="454"/>
      <c r="AA825" s="58"/>
      <c r="AB825" s="1"/>
      <c r="AC825" s="1"/>
      <c r="AD825" s="1"/>
      <c r="AE825" s="1"/>
      <c r="AF825" s="1"/>
      <c r="AG825" s="1"/>
    </row>
    <row r="826" spans="1:33" ht="15.75" customHeight="1" x14ac:dyDescent="0.2">
      <c r="A826" s="1"/>
      <c r="B826" s="1"/>
      <c r="C826" s="2"/>
      <c r="D826" s="37"/>
      <c r="E826" s="6"/>
      <c r="F826" s="392"/>
      <c r="G826" s="6"/>
      <c r="H826" s="6"/>
      <c r="I826" s="392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43"/>
      <c r="X826" s="43"/>
      <c r="Y826" s="43"/>
      <c r="Z826" s="454"/>
      <c r="AA826" s="58"/>
      <c r="AB826" s="1"/>
      <c r="AC826" s="1"/>
      <c r="AD826" s="1"/>
      <c r="AE826" s="1"/>
      <c r="AF826" s="1"/>
      <c r="AG826" s="1"/>
    </row>
    <row r="827" spans="1:33" ht="15.75" customHeight="1" x14ac:dyDescent="0.2">
      <c r="A827" s="1"/>
      <c r="B827" s="1"/>
      <c r="C827" s="2"/>
      <c r="D827" s="37"/>
      <c r="E827" s="6"/>
      <c r="F827" s="392"/>
      <c r="G827" s="6"/>
      <c r="H827" s="6"/>
      <c r="I827" s="392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43"/>
      <c r="X827" s="43"/>
      <c r="Y827" s="43"/>
      <c r="Z827" s="454"/>
      <c r="AA827" s="58"/>
      <c r="AB827" s="1"/>
      <c r="AC827" s="1"/>
      <c r="AD827" s="1"/>
      <c r="AE827" s="1"/>
      <c r="AF827" s="1"/>
      <c r="AG827" s="1"/>
    </row>
    <row r="828" spans="1:33" ht="15.75" customHeight="1" x14ac:dyDescent="0.2">
      <c r="A828" s="1"/>
      <c r="B828" s="1"/>
      <c r="C828" s="2"/>
      <c r="D828" s="37"/>
      <c r="E828" s="6"/>
      <c r="F828" s="392"/>
      <c r="G828" s="6"/>
      <c r="H828" s="6"/>
      <c r="I828" s="392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43"/>
      <c r="X828" s="43"/>
      <c r="Y828" s="43"/>
      <c r="Z828" s="454"/>
      <c r="AA828" s="58"/>
      <c r="AB828" s="1"/>
      <c r="AC828" s="1"/>
      <c r="AD828" s="1"/>
      <c r="AE828" s="1"/>
      <c r="AF828" s="1"/>
      <c r="AG828" s="1"/>
    </row>
    <row r="829" spans="1:33" ht="15.75" customHeight="1" x14ac:dyDescent="0.2">
      <c r="A829" s="1"/>
      <c r="B829" s="1"/>
      <c r="C829" s="2"/>
      <c r="D829" s="37"/>
      <c r="E829" s="6"/>
      <c r="F829" s="392"/>
      <c r="G829" s="6"/>
      <c r="H829" s="6"/>
      <c r="I829" s="392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43"/>
      <c r="X829" s="43"/>
      <c r="Y829" s="43"/>
      <c r="Z829" s="454"/>
      <c r="AA829" s="58"/>
      <c r="AB829" s="1"/>
      <c r="AC829" s="1"/>
      <c r="AD829" s="1"/>
      <c r="AE829" s="1"/>
      <c r="AF829" s="1"/>
      <c r="AG829" s="1"/>
    </row>
    <row r="830" spans="1:33" ht="15.75" customHeight="1" x14ac:dyDescent="0.2">
      <c r="A830" s="1"/>
      <c r="B830" s="1"/>
      <c r="C830" s="2"/>
      <c r="D830" s="37"/>
      <c r="E830" s="6"/>
      <c r="F830" s="392"/>
      <c r="G830" s="6"/>
      <c r="H830" s="6"/>
      <c r="I830" s="392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43"/>
      <c r="X830" s="43"/>
      <c r="Y830" s="43"/>
      <c r="Z830" s="454"/>
      <c r="AA830" s="58"/>
      <c r="AB830" s="1"/>
      <c r="AC830" s="1"/>
      <c r="AD830" s="1"/>
      <c r="AE830" s="1"/>
      <c r="AF830" s="1"/>
      <c r="AG830" s="1"/>
    </row>
    <row r="831" spans="1:33" ht="15.75" customHeight="1" x14ac:dyDescent="0.2">
      <c r="A831" s="1"/>
      <c r="B831" s="1"/>
      <c r="C831" s="2"/>
      <c r="D831" s="37"/>
      <c r="E831" s="6"/>
      <c r="F831" s="392"/>
      <c r="G831" s="6"/>
      <c r="H831" s="6"/>
      <c r="I831" s="392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43"/>
      <c r="X831" s="43"/>
      <c r="Y831" s="43"/>
      <c r="Z831" s="454"/>
      <c r="AA831" s="58"/>
      <c r="AB831" s="1"/>
      <c r="AC831" s="1"/>
      <c r="AD831" s="1"/>
      <c r="AE831" s="1"/>
      <c r="AF831" s="1"/>
      <c r="AG831" s="1"/>
    </row>
    <row r="832" spans="1:33" ht="15.75" customHeight="1" x14ac:dyDescent="0.2">
      <c r="A832" s="1"/>
      <c r="B832" s="1"/>
      <c r="C832" s="2"/>
      <c r="D832" s="37"/>
      <c r="E832" s="6"/>
      <c r="F832" s="392"/>
      <c r="G832" s="6"/>
      <c r="H832" s="6"/>
      <c r="I832" s="392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43"/>
      <c r="X832" s="43"/>
      <c r="Y832" s="43"/>
      <c r="Z832" s="454"/>
      <c r="AA832" s="58"/>
      <c r="AB832" s="1"/>
      <c r="AC832" s="1"/>
      <c r="AD832" s="1"/>
      <c r="AE832" s="1"/>
      <c r="AF832" s="1"/>
      <c r="AG832" s="1"/>
    </row>
    <row r="833" spans="1:33" ht="15.75" customHeight="1" x14ac:dyDescent="0.2">
      <c r="A833" s="1"/>
      <c r="B833" s="1"/>
      <c r="C833" s="2"/>
      <c r="D833" s="37"/>
      <c r="E833" s="6"/>
      <c r="F833" s="392"/>
      <c r="G833" s="6"/>
      <c r="H833" s="6"/>
      <c r="I833" s="392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43"/>
      <c r="X833" s="43"/>
      <c r="Y833" s="43"/>
      <c r="Z833" s="454"/>
      <c r="AA833" s="58"/>
      <c r="AB833" s="1"/>
      <c r="AC833" s="1"/>
      <c r="AD833" s="1"/>
      <c r="AE833" s="1"/>
      <c r="AF833" s="1"/>
      <c r="AG833" s="1"/>
    </row>
    <row r="834" spans="1:33" ht="15.75" customHeight="1" x14ac:dyDescent="0.2">
      <c r="A834" s="1"/>
      <c r="B834" s="1"/>
      <c r="C834" s="2"/>
      <c r="D834" s="37"/>
      <c r="E834" s="6"/>
      <c r="F834" s="392"/>
      <c r="G834" s="6"/>
      <c r="H834" s="6"/>
      <c r="I834" s="392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43"/>
      <c r="X834" s="43"/>
      <c r="Y834" s="43"/>
      <c r="Z834" s="454"/>
      <c r="AA834" s="58"/>
      <c r="AB834" s="1"/>
      <c r="AC834" s="1"/>
      <c r="AD834" s="1"/>
      <c r="AE834" s="1"/>
      <c r="AF834" s="1"/>
      <c r="AG834" s="1"/>
    </row>
    <row r="835" spans="1:33" ht="15.75" customHeight="1" x14ac:dyDescent="0.2">
      <c r="A835" s="1"/>
      <c r="B835" s="1"/>
      <c r="C835" s="2"/>
      <c r="D835" s="37"/>
      <c r="E835" s="6"/>
      <c r="F835" s="392"/>
      <c r="G835" s="6"/>
      <c r="H835" s="6"/>
      <c r="I835" s="392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43"/>
      <c r="X835" s="43"/>
      <c r="Y835" s="43"/>
      <c r="Z835" s="454"/>
      <c r="AA835" s="58"/>
      <c r="AB835" s="1"/>
      <c r="AC835" s="1"/>
      <c r="AD835" s="1"/>
      <c r="AE835" s="1"/>
      <c r="AF835" s="1"/>
      <c r="AG835" s="1"/>
    </row>
    <row r="836" spans="1:33" ht="15.75" customHeight="1" x14ac:dyDescent="0.2">
      <c r="A836" s="1"/>
      <c r="B836" s="1"/>
      <c r="C836" s="2"/>
      <c r="D836" s="37"/>
      <c r="E836" s="6"/>
      <c r="F836" s="392"/>
      <c r="G836" s="6"/>
      <c r="H836" s="6"/>
      <c r="I836" s="392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43"/>
      <c r="X836" s="43"/>
      <c r="Y836" s="43"/>
      <c r="Z836" s="454"/>
      <c r="AA836" s="58"/>
      <c r="AB836" s="1"/>
      <c r="AC836" s="1"/>
      <c r="AD836" s="1"/>
      <c r="AE836" s="1"/>
      <c r="AF836" s="1"/>
      <c r="AG836" s="1"/>
    </row>
    <row r="837" spans="1:33" ht="15.75" customHeight="1" x14ac:dyDescent="0.2">
      <c r="A837" s="1"/>
      <c r="B837" s="1"/>
      <c r="C837" s="2"/>
      <c r="D837" s="37"/>
      <c r="E837" s="6"/>
      <c r="F837" s="392"/>
      <c r="G837" s="6"/>
      <c r="H837" s="6"/>
      <c r="I837" s="392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43"/>
      <c r="X837" s="43"/>
      <c r="Y837" s="43"/>
      <c r="Z837" s="454"/>
      <c r="AA837" s="58"/>
      <c r="AB837" s="1"/>
      <c r="AC837" s="1"/>
      <c r="AD837" s="1"/>
      <c r="AE837" s="1"/>
      <c r="AF837" s="1"/>
      <c r="AG837" s="1"/>
    </row>
    <row r="838" spans="1:33" ht="15.75" customHeight="1" x14ac:dyDescent="0.2">
      <c r="A838" s="1"/>
      <c r="B838" s="1"/>
      <c r="C838" s="2"/>
      <c r="D838" s="37"/>
      <c r="E838" s="6"/>
      <c r="F838" s="392"/>
      <c r="G838" s="6"/>
      <c r="H838" s="6"/>
      <c r="I838" s="392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43"/>
      <c r="X838" s="43"/>
      <c r="Y838" s="43"/>
      <c r="Z838" s="454"/>
      <c r="AA838" s="58"/>
      <c r="AB838" s="1"/>
      <c r="AC838" s="1"/>
      <c r="AD838" s="1"/>
      <c r="AE838" s="1"/>
      <c r="AF838" s="1"/>
      <c r="AG838" s="1"/>
    </row>
    <row r="839" spans="1:33" ht="15.75" customHeight="1" x14ac:dyDescent="0.2">
      <c r="A839" s="1"/>
      <c r="B839" s="1"/>
      <c r="C839" s="2"/>
      <c r="D839" s="37"/>
      <c r="E839" s="6"/>
      <c r="F839" s="392"/>
      <c r="G839" s="6"/>
      <c r="H839" s="6"/>
      <c r="I839" s="392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43"/>
      <c r="X839" s="43"/>
      <c r="Y839" s="43"/>
      <c r="Z839" s="454"/>
      <c r="AA839" s="58"/>
      <c r="AB839" s="1"/>
      <c r="AC839" s="1"/>
      <c r="AD839" s="1"/>
      <c r="AE839" s="1"/>
      <c r="AF839" s="1"/>
      <c r="AG839" s="1"/>
    </row>
    <row r="840" spans="1:33" ht="15.75" customHeight="1" x14ac:dyDescent="0.2">
      <c r="A840" s="1"/>
      <c r="B840" s="1"/>
      <c r="C840" s="2"/>
      <c r="D840" s="37"/>
      <c r="E840" s="6"/>
      <c r="F840" s="392"/>
      <c r="G840" s="6"/>
      <c r="H840" s="6"/>
      <c r="I840" s="392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43"/>
      <c r="X840" s="43"/>
      <c r="Y840" s="43"/>
      <c r="Z840" s="454"/>
      <c r="AA840" s="58"/>
      <c r="AB840" s="1"/>
      <c r="AC840" s="1"/>
      <c r="AD840" s="1"/>
      <c r="AE840" s="1"/>
      <c r="AF840" s="1"/>
      <c r="AG840" s="1"/>
    </row>
    <row r="841" spans="1:33" ht="15.75" customHeight="1" x14ac:dyDescent="0.2">
      <c r="A841" s="1"/>
      <c r="B841" s="1"/>
      <c r="C841" s="2"/>
      <c r="D841" s="37"/>
      <c r="E841" s="6"/>
      <c r="F841" s="392"/>
      <c r="G841" s="6"/>
      <c r="H841" s="6"/>
      <c r="I841" s="392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43"/>
      <c r="X841" s="43"/>
      <c r="Y841" s="43"/>
      <c r="Z841" s="454"/>
      <c r="AA841" s="58"/>
      <c r="AB841" s="1"/>
      <c r="AC841" s="1"/>
      <c r="AD841" s="1"/>
      <c r="AE841" s="1"/>
      <c r="AF841" s="1"/>
      <c r="AG841" s="1"/>
    </row>
    <row r="842" spans="1:33" ht="15.75" customHeight="1" x14ac:dyDescent="0.2">
      <c r="A842" s="1"/>
      <c r="B842" s="1"/>
      <c r="C842" s="2"/>
      <c r="D842" s="37"/>
      <c r="E842" s="6"/>
      <c r="F842" s="392"/>
      <c r="G842" s="6"/>
      <c r="H842" s="6"/>
      <c r="I842" s="392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43"/>
      <c r="X842" s="43"/>
      <c r="Y842" s="43"/>
      <c r="Z842" s="454"/>
      <c r="AA842" s="58"/>
      <c r="AB842" s="1"/>
      <c r="AC842" s="1"/>
      <c r="AD842" s="1"/>
      <c r="AE842" s="1"/>
      <c r="AF842" s="1"/>
      <c r="AG842" s="1"/>
    </row>
    <row r="843" spans="1:33" ht="15.75" customHeight="1" x14ac:dyDescent="0.2">
      <c r="A843" s="1"/>
      <c r="B843" s="1"/>
      <c r="C843" s="2"/>
      <c r="D843" s="37"/>
      <c r="E843" s="6"/>
      <c r="F843" s="392"/>
      <c r="G843" s="6"/>
      <c r="H843" s="6"/>
      <c r="I843" s="392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43"/>
      <c r="X843" s="43"/>
      <c r="Y843" s="43"/>
      <c r="Z843" s="454"/>
      <c r="AA843" s="58"/>
      <c r="AB843" s="1"/>
      <c r="AC843" s="1"/>
      <c r="AD843" s="1"/>
      <c r="AE843" s="1"/>
      <c r="AF843" s="1"/>
      <c r="AG843" s="1"/>
    </row>
    <row r="844" spans="1:33" ht="15.75" customHeight="1" x14ac:dyDescent="0.2">
      <c r="A844" s="1"/>
      <c r="B844" s="1"/>
      <c r="C844" s="2"/>
      <c r="D844" s="37"/>
      <c r="E844" s="6"/>
      <c r="F844" s="392"/>
      <c r="G844" s="6"/>
      <c r="H844" s="6"/>
      <c r="I844" s="392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43"/>
      <c r="X844" s="43"/>
      <c r="Y844" s="43"/>
      <c r="Z844" s="454"/>
      <c r="AA844" s="58"/>
      <c r="AB844" s="1"/>
      <c r="AC844" s="1"/>
      <c r="AD844" s="1"/>
      <c r="AE844" s="1"/>
      <c r="AF844" s="1"/>
      <c r="AG844" s="1"/>
    </row>
    <row r="845" spans="1:33" ht="15.75" customHeight="1" x14ac:dyDescent="0.2">
      <c r="A845" s="1"/>
      <c r="B845" s="1"/>
      <c r="C845" s="2"/>
      <c r="D845" s="37"/>
      <c r="E845" s="6"/>
      <c r="F845" s="392"/>
      <c r="G845" s="6"/>
      <c r="H845" s="6"/>
      <c r="I845" s="392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43"/>
      <c r="X845" s="43"/>
      <c r="Y845" s="43"/>
      <c r="Z845" s="454"/>
      <c r="AA845" s="58"/>
      <c r="AB845" s="1"/>
      <c r="AC845" s="1"/>
      <c r="AD845" s="1"/>
      <c r="AE845" s="1"/>
      <c r="AF845" s="1"/>
      <c r="AG845" s="1"/>
    </row>
    <row r="846" spans="1:33" ht="15.75" customHeight="1" x14ac:dyDescent="0.2">
      <c r="A846" s="1"/>
      <c r="B846" s="1"/>
      <c r="C846" s="2"/>
      <c r="D846" s="37"/>
      <c r="E846" s="6"/>
      <c r="F846" s="392"/>
      <c r="G846" s="6"/>
      <c r="H846" s="6"/>
      <c r="I846" s="392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43"/>
      <c r="X846" s="43"/>
      <c r="Y846" s="43"/>
      <c r="Z846" s="454"/>
      <c r="AA846" s="58"/>
      <c r="AB846" s="1"/>
      <c r="AC846" s="1"/>
      <c r="AD846" s="1"/>
      <c r="AE846" s="1"/>
      <c r="AF846" s="1"/>
      <c r="AG846" s="1"/>
    </row>
    <row r="847" spans="1:33" ht="15.75" customHeight="1" x14ac:dyDescent="0.2">
      <c r="A847" s="1"/>
      <c r="B847" s="1"/>
      <c r="C847" s="2"/>
      <c r="D847" s="37"/>
      <c r="E847" s="6"/>
      <c r="F847" s="392"/>
      <c r="G847" s="6"/>
      <c r="H847" s="6"/>
      <c r="I847" s="392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43"/>
      <c r="X847" s="43"/>
      <c r="Y847" s="43"/>
      <c r="Z847" s="454"/>
      <c r="AA847" s="58"/>
      <c r="AB847" s="1"/>
      <c r="AC847" s="1"/>
      <c r="AD847" s="1"/>
      <c r="AE847" s="1"/>
      <c r="AF847" s="1"/>
      <c r="AG847" s="1"/>
    </row>
    <row r="848" spans="1:33" ht="15.75" customHeight="1" x14ac:dyDescent="0.2">
      <c r="A848" s="1"/>
      <c r="B848" s="1"/>
      <c r="C848" s="2"/>
      <c r="D848" s="37"/>
      <c r="E848" s="6"/>
      <c r="F848" s="392"/>
      <c r="G848" s="6"/>
      <c r="H848" s="6"/>
      <c r="I848" s="392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43"/>
      <c r="X848" s="43"/>
      <c r="Y848" s="43"/>
      <c r="Z848" s="454"/>
      <c r="AA848" s="58"/>
      <c r="AB848" s="1"/>
      <c r="AC848" s="1"/>
      <c r="AD848" s="1"/>
      <c r="AE848" s="1"/>
      <c r="AF848" s="1"/>
      <c r="AG848" s="1"/>
    </row>
    <row r="849" spans="1:33" ht="15.75" customHeight="1" x14ac:dyDescent="0.2">
      <c r="A849" s="1"/>
      <c r="B849" s="1"/>
      <c r="C849" s="2"/>
      <c r="D849" s="37"/>
      <c r="E849" s="6"/>
      <c r="F849" s="392"/>
      <c r="G849" s="6"/>
      <c r="H849" s="6"/>
      <c r="I849" s="392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43"/>
      <c r="X849" s="43"/>
      <c r="Y849" s="43"/>
      <c r="Z849" s="454"/>
      <c r="AA849" s="58"/>
      <c r="AB849" s="1"/>
      <c r="AC849" s="1"/>
      <c r="AD849" s="1"/>
      <c r="AE849" s="1"/>
      <c r="AF849" s="1"/>
      <c r="AG849" s="1"/>
    </row>
    <row r="850" spans="1:33" ht="15.75" customHeight="1" x14ac:dyDescent="0.2">
      <c r="A850" s="1"/>
      <c r="B850" s="1"/>
      <c r="C850" s="2"/>
      <c r="D850" s="37"/>
      <c r="E850" s="6"/>
      <c r="F850" s="392"/>
      <c r="G850" s="6"/>
      <c r="H850" s="6"/>
      <c r="I850" s="392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43"/>
      <c r="X850" s="43"/>
      <c r="Y850" s="43"/>
      <c r="Z850" s="454"/>
      <c r="AA850" s="58"/>
      <c r="AB850" s="1"/>
      <c r="AC850" s="1"/>
      <c r="AD850" s="1"/>
      <c r="AE850" s="1"/>
      <c r="AF850" s="1"/>
      <c r="AG850" s="1"/>
    </row>
    <row r="851" spans="1:33" ht="15.75" customHeight="1" x14ac:dyDescent="0.2">
      <c r="A851" s="1"/>
      <c r="B851" s="1"/>
      <c r="C851" s="2"/>
      <c r="D851" s="37"/>
      <c r="E851" s="6"/>
      <c r="F851" s="392"/>
      <c r="G851" s="6"/>
      <c r="H851" s="6"/>
      <c r="I851" s="392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43"/>
      <c r="X851" s="43"/>
      <c r="Y851" s="43"/>
      <c r="Z851" s="454"/>
      <c r="AA851" s="58"/>
      <c r="AB851" s="1"/>
      <c r="AC851" s="1"/>
      <c r="AD851" s="1"/>
      <c r="AE851" s="1"/>
      <c r="AF851" s="1"/>
      <c r="AG851" s="1"/>
    </row>
    <row r="852" spans="1:33" ht="15.75" customHeight="1" x14ac:dyDescent="0.2">
      <c r="A852" s="1"/>
      <c r="B852" s="1"/>
      <c r="C852" s="2"/>
      <c r="D852" s="37"/>
      <c r="E852" s="6"/>
      <c r="F852" s="392"/>
      <c r="G852" s="6"/>
      <c r="H852" s="6"/>
      <c r="I852" s="392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43"/>
      <c r="X852" s="43"/>
      <c r="Y852" s="43"/>
      <c r="Z852" s="454"/>
      <c r="AA852" s="58"/>
      <c r="AB852" s="1"/>
      <c r="AC852" s="1"/>
      <c r="AD852" s="1"/>
      <c r="AE852" s="1"/>
      <c r="AF852" s="1"/>
      <c r="AG852" s="1"/>
    </row>
    <row r="853" spans="1:33" ht="15.75" customHeight="1" x14ac:dyDescent="0.2">
      <c r="A853" s="1"/>
      <c r="B853" s="1"/>
      <c r="C853" s="2"/>
      <c r="D853" s="37"/>
      <c r="E853" s="6"/>
      <c r="F853" s="392"/>
      <c r="G853" s="6"/>
      <c r="H853" s="6"/>
      <c r="I853" s="392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43"/>
      <c r="X853" s="43"/>
      <c r="Y853" s="43"/>
      <c r="Z853" s="454"/>
      <c r="AA853" s="58"/>
      <c r="AB853" s="1"/>
      <c r="AC853" s="1"/>
      <c r="AD853" s="1"/>
      <c r="AE853" s="1"/>
      <c r="AF853" s="1"/>
      <c r="AG853" s="1"/>
    </row>
    <row r="854" spans="1:33" ht="15.75" customHeight="1" x14ac:dyDescent="0.2">
      <c r="A854" s="1"/>
      <c r="B854" s="1"/>
      <c r="C854" s="2"/>
      <c r="D854" s="37"/>
      <c r="E854" s="6"/>
      <c r="F854" s="392"/>
      <c r="G854" s="6"/>
      <c r="H854" s="6"/>
      <c r="I854" s="392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43"/>
      <c r="X854" s="43"/>
      <c r="Y854" s="43"/>
      <c r="Z854" s="454"/>
      <c r="AA854" s="58"/>
      <c r="AB854" s="1"/>
      <c r="AC854" s="1"/>
      <c r="AD854" s="1"/>
      <c r="AE854" s="1"/>
      <c r="AF854" s="1"/>
      <c r="AG854" s="1"/>
    </row>
    <row r="855" spans="1:33" ht="15.75" customHeight="1" x14ac:dyDescent="0.2">
      <c r="A855" s="1"/>
      <c r="B855" s="1"/>
      <c r="C855" s="2"/>
      <c r="D855" s="37"/>
      <c r="E855" s="6"/>
      <c r="F855" s="392"/>
      <c r="G855" s="6"/>
      <c r="H855" s="6"/>
      <c r="I855" s="392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43"/>
      <c r="X855" s="43"/>
      <c r="Y855" s="43"/>
      <c r="Z855" s="454"/>
      <c r="AA855" s="58"/>
      <c r="AB855" s="1"/>
      <c r="AC855" s="1"/>
      <c r="AD855" s="1"/>
      <c r="AE855" s="1"/>
      <c r="AF855" s="1"/>
      <c r="AG855" s="1"/>
    </row>
    <row r="856" spans="1:33" ht="15.75" customHeight="1" x14ac:dyDescent="0.2">
      <c r="A856" s="1"/>
      <c r="B856" s="1"/>
      <c r="C856" s="2"/>
      <c r="D856" s="37"/>
      <c r="E856" s="6"/>
      <c r="F856" s="392"/>
      <c r="G856" s="6"/>
      <c r="H856" s="6"/>
      <c r="I856" s="392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43"/>
      <c r="X856" s="43"/>
      <c r="Y856" s="43"/>
      <c r="Z856" s="454"/>
      <c r="AA856" s="58"/>
      <c r="AB856" s="1"/>
      <c r="AC856" s="1"/>
      <c r="AD856" s="1"/>
      <c r="AE856" s="1"/>
      <c r="AF856" s="1"/>
      <c r="AG856" s="1"/>
    </row>
    <row r="857" spans="1:33" ht="15.75" customHeight="1" x14ac:dyDescent="0.2">
      <c r="A857" s="1"/>
      <c r="B857" s="1"/>
      <c r="C857" s="2"/>
      <c r="D857" s="37"/>
      <c r="E857" s="6"/>
      <c r="F857" s="392"/>
      <c r="G857" s="6"/>
      <c r="H857" s="6"/>
      <c r="I857" s="392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43"/>
      <c r="X857" s="43"/>
      <c r="Y857" s="43"/>
      <c r="Z857" s="454"/>
      <c r="AA857" s="58"/>
      <c r="AB857" s="1"/>
      <c r="AC857" s="1"/>
      <c r="AD857" s="1"/>
      <c r="AE857" s="1"/>
      <c r="AF857" s="1"/>
      <c r="AG857" s="1"/>
    </row>
    <row r="858" spans="1:33" ht="15.75" customHeight="1" x14ac:dyDescent="0.2">
      <c r="A858" s="1"/>
      <c r="B858" s="1"/>
      <c r="C858" s="2"/>
      <c r="D858" s="37"/>
      <c r="E858" s="6"/>
      <c r="F858" s="392"/>
      <c r="G858" s="6"/>
      <c r="H858" s="6"/>
      <c r="I858" s="392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43"/>
      <c r="X858" s="43"/>
      <c r="Y858" s="43"/>
      <c r="Z858" s="454"/>
      <c r="AA858" s="58"/>
      <c r="AB858" s="1"/>
      <c r="AC858" s="1"/>
      <c r="AD858" s="1"/>
      <c r="AE858" s="1"/>
      <c r="AF858" s="1"/>
      <c r="AG858" s="1"/>
    </row>
    <row r="859" spans="1:33" ht="15.75" customHeight="1" x14ac:dyDescent="0.2">
      <c r="A859" s="1"/>
      <c r="B859" s="1"/>
      <c r="C859" s="2"/>
      <c r="D859" s="37"/>
      <c r="E859" s="6"/>
      <c r="F859" s="392"/>
      <c r="G859" s="6"/>
      <c r="H859" s="6"/>
      <c r="I859" s="392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43"/>
      <c r="X859" s="43"/>
      <c r="Y859" s="43"/>
      <c r="Z859" s="454"/>
      <c r="AA859" s="58"/>
      <c r="AB859" s="1"/>
      <c r="AC859" s="1"/>
      <c r="AD859" s="1"/>
      <c r="AE859" s="1"/>
      <c r="AF859" s="1"/>
      <c r="AG859" s="1"/>
    </row>
    <row r="860" spans="1:33" ht="15.75" customHeight="1" x14ac:dyDescent="0.2">
      <c r="A860" s="1"/>
      <c r="B860" s="1"/>
      <c r="C860" s="2"/>
      <c r="D860" s="37"/>
      <c r="E860" s="6"/>
      <c r="F860" s="392"/>
      <c r="G860" s="6"/>
      <c r="H860" s="6"/>
      <c r="I860" s="392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43"/>
      <c r="X860" s="43"/>
      <c r="Y860" s="43"/>
      <c r="Z860" s="454"/>
      <c r="AA860" s="58"/>
      <c r="AB860" s="1"/>
      <c r="AC860" s="1"/>
      <c r="AD860" s="1"/>
      <c r="AE860" s="1"/>
      <c r="AF860" s="1"/>
      <c r="AG860" s="1"/>
    </row>
    <row r="861" spans="1:33" ht="15.75" customHeight="1" x14ac:dyDescent="0.2">
      <c r="A861" s="1"/>
      <c r="B861" s="1"/>
      <c r="C861" s="2"/>
      <c r="D861" s="37"/>
      <c r="E861" s="6"/>
      <c r="F861" s="392"/>
      <c r="G861" s="6"/>
      <c r="H861" s="6"/>
      <c r="I861" s="392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43"/>
      <c r="X861" s="43"/>
      <c r="Y861" s="43"/>
      <c r="Z861" s="454"/>
      <c r="AA861" s="58"/>
      <c r="AB861" s="1"/>
      <c r="AC861" s="1"/>
      <c r="AD861" s="1"/>
      <c r="AE861" s="1"/>
      <c r="AF861" s="1"/>
      <c r="AG861" s="1"/>
    </row>
    <row r="862" spans="1:33" ht="15.75" customHeight="1" x14ac:dyDescent="0.2">
      <c r="A862" s="1"/>
      <c r="B862" s="1"/>
      <c r="C862" s="2"/>
      <c r="D862" s="37"/>
      <c r="E862" s="6"/>
      <c r="F862" s="392"/>
      <c r="G862" s="6"/>
      <c r="H862" s="6"/>
      <c r="I862" s="392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43"/>
      <c r="X862" s="43"/>
      <c r="Y862" s="43"/>
      <c r="Z862" s="454"/>
      <c r="AA862" s="58"/>
      <c r="AB862" s="1"/>
      <c r="AC862" s="1"/>
      <c r="AD862" s="1"/>
      <c r="AE862" s="1"/>
      <c r="AF862" s="1"/>
      <c r="AG862" s="1"/>
    </row>
    <row r="863" spans="1:33" ht="15.75" customHeight="1" x14ac:dyDescent="0.2">
      <c r="A863" s="1"/>
      <c r="B863" s="1"/>
      <c r="C863" s="2"/>
      <c r="D863" s="37"/>
      <c r="E863" s="6"/>
      <c r="F863" s="392"/>
      <c r="G863" s="6"/>
      <c r="H863" s="6"/>
      <c r="I863" s="392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43"/>
      <c r="X863" s="43"/>
      <c r="Y863" s="43"/>
      <c r="Z863" s="454"/>
      <c r="AA863" s="58"/>
      <c r="AB863" s="1"/>
      <c r="AC863" s="1"/>
      <c r="AD863" s="1"/>
      <c r="AE863" s="1"/>
      <c r="AF863" s="1"/>
      <c r="AG863" s="1"/>
    </row>
    <row r="864" spans="1:33" ht="15.75" customHeight="1" x14ac:dyDescent="0.2">
      <c r="A864" s="1"/>
      <c r="B864" s="1"/>
      <c r="C864" s="2"/>
      <c r="D864" s="37"/>
      <c r="E864" s="6"/>
      <c r="F864" s="392"/>
      <c r="G864" s="6"/>
      <c r="H864" s="6"/>
      <c r="I864" s="392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43"/>
      <c r="X864" s="43"/>
      <c r="Y864" s="43"/>
      <c r="Z864" s="454"/>
      <c r="AA864" s="58"/>
      <c r="AB864" s="1"/>
      <c r="AC864" s="1"/>
      <c r="AD864" s="1"/>
      <c r="AE864" s="1"/>
      <c r="AF864" s="1"/>
      <c r="AG864" s="1"/>
    </row>
    <row r="865" spans="1:33" ht="15.75" customHeight="1" x14ac:dyDescent="0.2">
      <c r="A865" s="1"/>
      <c r="B865" s="1"/>
      <c r="C865" s="2"/>
      <c r="D865" s="37"/>
      <c r="E865" s="6"/>
      <c r="F865" s="392"/>
      <c r="G865" s="6"/>
      <c r="H865" s="6"/>
      <c r="I865" s="392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43"/>
      <c r="X865" s="43"/>
      <c r="Y865" s="43"/>
      <c r="Z865" s="454"/>
      <c r="AA865" s="58"/>
      <c r="AB865" s="1"/>
      <c r="AC865" s="1"/>
      <c r="AD865" s="1"/>
      <c r="AE865" s="1"/>
      <c r="AF865" s="1"/>
      <c r="AG865" s="1"/>
    </row>
    <row r="866" spans="1:33" ht="15.75" customHeight="1" x14ac:dyDescent="0.2">
      <c r="A866" s="1"/>
      <c r="B866" s="1"/>
      <c r="C866" s="2"/>
      <c r="D866" s="37"/>
      <c r="E866" s="6"/>
      <c r="F866" s="392"/>
      <c r="G866" s="6"/>
      <c r="H866" s="6"/>
      <c r="I866" s="392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43"/>
      <c r="X866" s="43"/>
      <c r="Y866" s="43"/>
      <c r="Z866" s="454"/>
      <c r="AA866" s="58"/>
      <c r="AB866" s="1"/>
      <c r="AC866" s="1"/>
      <c r="AD866" s="1"/>
      <c r="AE866" s="1"/>
      <c r="AF866" s="1"/>
      <c r="AG866" s="1"/>
    </row>
    <row r="867" spans="1:33" ht="15.75" customHeight="1" x14ac:dyDescent="0.2">
      <c r="A867" s="1"/>
      <c r="B867" s="1"/>
      <c r="C867" s="2"/>
      <c r="D867" s="37"/>
      <c r="E867" s="6"/>
      <c r="F867" s="392"/>
      <c r="G867" s="6"/>
      <c r="H867" s="6"/>
      <c r="I867" s="392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43"/>
      <c r="X867" s="43"/>
      <c r="Y867" s="43"/>
      <c r="Z867" s="454"/>
      <c r="AA867" s="58"/>
      <c r="AB867" s="1"/>
      <c r="AC867" s="1"/>
      <c r="AD867" s="1"/>
      <c r="AE867" s="1"/>
      <c r="AF867" s="1"/>
      <c r="AG867" s="1"/>
    </row>
    <row r="868" spans="1:33" ht="15.75" customHeight="1" x14ac:dyDescent="0.2">
      <c r="A868" s="1"/>
      <c r="B868" s="1"/>
      <c r="C868" s="2"/>
      <c r="D868" s="37"/>
      <c r="E868" s="6"/>
      <c r="F868" s="392"/>
      <c r="G868" s="6"/>
      <c r="H868" s="6"/>
      <c r="I868" s="392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43"/>
      <c r="X868" s="43"/>
      <c r="Y868" s="43"/>
      <c r="Z868" s="454"/>
      <c r="AA868" s="58"/>
      <c r="AB868" s="1"/>
      <c r="AC868" s="1"/>
      <c r="AD868" s="1"/>
      <c r="AE868" s="1"/>
      <c r="AF868" s="1"/>
      <c r="AG868" s="1"/>
    </row>
    <row r="869" spans="1:33" ht="15.75" customHeight="1" x14ac:dyDescent="0.2">
      <c r="A869" s="1"/>
      <c r="B869" s="1"/>
      <c r="C869" s="2"/>
      <c r="D869" s="37"/>
      <c r="E869" s="6"/>
      <c r="F869" s="392"/>
      <c r="G869" s="6"/>
      <c r="H869" s="6"/>
      <c r="I869" s="392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43"/>
      <c r="X869" s="43"/>
      <c r="Y869" s="43"/>
      <c r="Z869" s="454"/>
      <c r="AA869" s="58"/>
      <c r="AB869" s="1"/>
      <c r="AC869" s="1"/>
      <c r="AD869" s="1"/>
      <c r="AE869" s="1"/>
      <c r="AF869" s="1"/>
      <c r="AG869" s="1"/>
    </row>
    <row r="870" spans="1:33" ht="15.75" customHeight="1" x14ac:dyDescent="0.2">
      <c r="A870" s="1"/>
      <c r="B870" s="1"/>
      <c r="C870" s="2"/>
      <c r="D870" s="37"/>
      <c r="E870" s="6"/>
      <c r="F870" s="392"/>
      <c r="G870" s="6"/>
      <c r="H870" s="6"/>
      <c r="I870" s="392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43"/>
      <c r="X870" s="43"/>
      <c r="Y870" s="43"/>
      <c r="Z870" s="454"/>
      <c r="AA870" s="58"/>
      <c r="AB870" s="1"/>
      <c r="AC870" s="1"/>
      <c r="AD870" s="1"/>
      <c r="AE870" s="1"/>
      <c r="AF870" s="1"/>
      <c r="AG870" s="1"/>
    </row>
    <row r="871" spans="1:33" ht="15.75" customHeight="1" x14ac:dyDescent="0.2">
      <c r="A871" s="1"/>
      <c r="B871" s="1"/>
      <c r="C871" s="2"/>
      <c r="D871" s="37"/>
      <c r="E871" s="6"/>
      <c r="F871" s="392"/>
      <c r="G871" s="6"/>
      <c r="H871" s="6"/>
      <c r="I871" s="392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43"/>
      <c r="X871" s="43"/>
      <c r="Y871" s="43"/>
      <c r="Z871" s="454"/>
      <c r="AA871" s="58"/>
      <c r="AB871" s="1"/>
      <c r="AC871" s="1"/>
      <c r="AD871" s="1"/>
      <c r="AE871" s="1"/>
      <c r="AF871" s="1"/>
      <c r="AG871" s="1"/>
    </row>
    <row r="872" spans="1:33" ht="15.75" customHeight="1" x14ac:dyDescent="0.2">
      <c r="A872" s="1"/>
      <c r="B872" s="1"/>
      <c r="C872" s="2"/>
      <c r="D872" s="37"/>
      <c r="E872" s="6"/>
      <c r="F872" s="392"/>
      <c r="G872" s="6"/>
      <c r="H872" s="6"/>
      <c r="I872" s="392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43"/>
      <c r="X872" s="43"/>
      <c r="Y872" s="43"/>
      <c r="Z872" s="454"/>
      <c r="AA872" s="58"/>
      <c r="AB872" s="1"/>
      <c r="AC872" s="1"/>
      <c r="AD872" s="1"/>
      <c r="AE872" s="1"/>
      <c r="AF872" s="1"/>
      <c r="AG872" s="1"/>
    </row>
    <row r="873" spans="1:33" ht="15.75" customHeight="1" x14ac:dyDescent="0.2">
      <c r="A873" s="1"/>
      <c r="B873" s="1"/>
      <c r="C873" s="2"/>
      <c r="D873" s="37"/>
      <c r="E873" s="6"/>
      <c r="F873" s="392"/>
      <c r="G873" s="6"/>
      <c r="H873" s="6"/>
      <c r="I873" s="392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43"/>
      <c r="X873" s="43"/>
      <c r="Y873" s="43"/>
      <c r="Z873" s="454"/>
      <c r="AA873" s="58"/>
      <c r="AB873" s="1"/>
      <c r="AC873" s="1"/>
      <c r="AD873" s="1"/>
      <c r="AE873" s="1"/>
      <c r="AF873" s="1"/>
      <c r="AG873" s="1"/>
    </row>
    <row r="874" spans="1:33" ht="15.75" customHeight="1" x14ac:dyDescent="0.2">
      <c r="A874" s="1"/>
      <c r="B874" s="1"/>
      <c r="C874" s="2"/>
      <c r="D874" s="37"/>
      <c r="E874" s="6"/>
      <c r="F874" s="392"/>
      <c r="G874" s="6"/>
      <c r="H874" s="6"/>
      <c r="I874" s="392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43"/>
      <c r="X874" s="43"/>
      <c r="Y874" s="43"/>
      <c r="Z874" s="454"/>
      <c r="AA874" s="58"/>
      <c r="AB874" s="1"/>
      <c r="AC874" s="1"/>
      <c r="AD874" s="1"/>
      <c r="AE874" s="1"/>
      <c r="AF874" s="1"/>
      <c r="AG874" s="1"/>
    </row>
    <row r="875" spans="1:33" ht="15.75" customHeight="1" x14ac:dyDescent="0.2">
      <c r="A875" s="1"/>
      <c r="B875" s="1"/>
      <c r="C875" s="2"/>
      <c r="D875" s="37"/>
      <c r="E875" s="6"/>
      <c r="F875" s="392"/>
      <c r="G875" s="6"/>
      <c r="H875" s="6"/>
      <c r="I875" s="392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43"/>
      <c r="X875" s="43"/>
      <c r="Y875" s="43"/>
      <c r="Z875" s="454"/>
      <c r="AA875" s="58"/>
      <c r="AB875" s="1"/>
      <c r="AC875" s="1"/>
      <c r="AD875" s="1"/>
      <c r="AE875" s="1"/>
      <c r="AF875" s="1"/>
      <c r="AG875" s="1"/>
    </row>
    <row r="876" spans="1:33" ht="15.75" customHeight="1" x14ac:dyDescent="0.2">
      <c r="A876" s="1"/>
      <c r="B876" s="1"/>
      <c r="C876" s="2"/>
      <c r="D876" s="37"/>
      <c r="E876" s="6"/>
      <c r="F876" s="392"/>
      <c r="G876" s="6"/>
      <c r="H876" s="6"/>
      <c r="I876" s="392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43"/>
      <c r="X876" s="43"/>
      <c r="Y876" s="43"/>
      <c r="Z876" s="454"/>
      <c r="AA876" s="58"/>
      <c r="AB876" s="1"/>
      <c r="AC876" s="1"/>
      <c r="AD876" s="1"/>
      <c r="AE876" s="1"/>
      <c r="AF876" s="1"/>
      <c r="AG876" s="1"/>
    </row>
    <row r="877" spans="1:33" ht="15.75" customHeight="1" x14ac:dyDescent="0.2">
      <c r="A877" s="1"/>
      <c r="B877" s="1"/>
      <c r="C877" s="2"/>
      <c r="D877" s="37"/>
      <c r="E877" s="6"/>
      <c r="F877" s="392"/>
      <c r="G877" s="6"/>
      <c r="H877" s="6"/>
      <c r="I877" s="392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43"/>
      <c r="X877" s="43"/>
      <c r="Y877" s="43"/>
      <c r="Z877" s="454"/>
      <c r="AA877" s="58"/>
      <c r="AB877" s="1"/>
      <c r="AC877" s="1"/>
      <c r="AD877" s="1"/>
      <c r="AE877" s="1"/>
      <c r="AF877" s="1"/>
      <c r="AG877" s="1"/>
    </row>
    <row r="878" spans="1:33" ht="15.75" customHeight="1" x14ac:dyDescent="0.2">
      <c r="A878" s="1"/>
      <c r="B878" s="1"/>
      <c r="C878" s="2"/>
      <c r="D878" s="37"/>
      <c r="E878" s="6"/>
      <c r="F878" s="392"/>
      <c r="G878" s="6"/>
      <c r="H878" s="6"/>
      <c r="I878" s="392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43"/>
      <c r="X878" s="43"/>
      <c r="Y878" s="43"/>
      <c r="Z878" s="454"/>
      <c r="AA878" s="58"/>
      <c r="AB878" s="1"/>
      <c r="AC878" s="1"/>
      <c r="AD878" s="1"/>
      <c r="AE878" s="1"/>
      <c r="AF878" s="1"/>
      <c r="AG878" s="1"/>
    </row>
    <row r="879" spans="1:33" ht="15.75" customHeight="1" x14ac:dyDescent="0.2">
      <c r="A879" s="1"/>
      <c r="B879" s="1"/>
      <c r="C879" s="2"/>
      <c r="D879" s="37"/>
      <c r="E879" s="6"/>
      <c r="F879" s="392"/>
      <c r="G879" s="6"/>
      <c r="H879" s="6"/>
      <c r="I879" s="392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43"/>
      <c r="X879" s="43"/>
      <c r="Y879" s="43"/>
      <c r="Z879" s="454"/>
      <c r="AA879" s="58"/>
      <c r="AB879" s="1"/>
      <c r="AC879" s="1"/>
      <c r="AD879" s="1"/>
      <c r="AE879" s="1"/>
      <c r="AF879" s="1"/>
      <c r="AG879" s="1"/>
    </row>
    <row r="880" spans="1:33" ht="15.75" customHeight="1" x14ac:dyDescent="0.2">
      <c r="A880" s="1"/>
      <c r="B880" s="1"/>
      <c r="C880" s="2"/>
      <c r="D880" s="37"/>
      <c r="E880" s="6"/>
      <c r="F880" s="392"/>
      <c r="G880" s="6"/>
      <c r="H880" s="6"/>
      <c r="I880" s="392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43"/>
      <c r="X880" s="43"/>
      <c r="Y880" s="43"/>
      <c r="Z880" s="454"/>
      <c r="AA880" s="58"/>
      <c r="AB880" s="1"/>
      <c r="AC880" s="1"/>
      <c r="AD880" s="1"/>
      <c r="AE880" s="1"/>
      <c r="AF880" s="1"/>
      <c r="AG880" s="1"/>
    </row>
    <row r="881" spans="1:33" ht="15.75" customHeight="1" x14ac:dyDescent="0.2">
      <c r="A881" s="1"/>
      <c r="B881" s="1"/>
      <c r="C881" s="2"/>
      <c r="D881" s="37"/>
      <c r="E881" s="6"/>
      <c r="F881" s="392"/>
      <c r="G881" s="6"/>
      <c r="H881" s="6"/>
      <c r="I881" s="392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43"/>
      <c r="X881" s="43"/>
      <c r="Y881" s="43"/>
      <c r="Z881" s="454"/>
      <c r="AA881" s="58"/>
      <c r="AB881" s="1"/>
      <c r="AC881" s="1"/>
      <c r="AD881" s="1"/>
      <c r="AE881" s="1"/>
      <c r="AF881" s="1"/>
      <c r="AG881" s="1"/>
    </row>
    <row r="882" spans="1:33" ht="15.75" customHeight="1" x14ac:dyDescent="0.2">
      <c r="A882" s="1"/>
      <c r="B882" s="1"/>
      <c r="C882" s="2"/>
      <c r="D882" s="37"/>
      <c r="E882" s="6"/>
      <c r="F882" s="392"/>
      <c r="G882" s="6"/>
      <c r="H882" s="6"/>
      <c r="I882" s="392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43"/>
      <c r="X882" s="43"/>
      <c r="Y882" s="43"/>
      <c r="Z882" s="454"/>
      <c r="AA882" s="58"/>
      <c r="AB882" s="1"/>
      <c r="AC882" s="1"/>
      <c r="AD882" s="1"/>
      <c r="AE882" s="1"/>
      <c r="AF882" s="1"/>
      <c r="AG882" s="1"/>
    </row>
    <row r="883" spans="1:33" ht="15.75" customHeight="1" x14ac:dyDescent="0.2">
      <c r="A883" s="1"/>
      <c r="B883" s="1"/>
      <c r="C883" s="2"/>
      <c r="D883" s="37"/>
      <c r="E883" s="6"/>
      <c r="F883" s="392"/>
      <c r="G883" s="6"/>
      <c r="H883" s="6"/>
      <c r="I883" s="392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43"/>
      <c r="X883" s="43"/>
      <c r="Y883" s="43"/>
      <c r="Z883" s="454"/>
      <c r="AA883" s="58"/>
      <c r="AB883" s="1"/>
      <c r="AC883" s="1"/>
      <c r="AD883" s="1"/>
      <c r="AE883" s="1"/>
      <c r="AF883" s="1"/>
      <c r="AG883" s="1"/>
    </row>
    <row r="884" spans="1:33" ht="15.75" customHeight="1" x14ac:dyDescent="0.2">
      <c r="A884" s="1"/>
      <c r="B884" s="1"/>
      <c r="C884" s="2"/>
      <c r="D884" s="37"/>
      <c r="E884" s="6"/>
      <c r="F884" s="392"/>
      <c r="G884" s="6"/>
      <c r="H884" s="6"/>
      <c r="I884" s="392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43"/>
      <c r="X884" s="43"/>
      <c r="Y884" s="43"/>
      <c r="Z884" s="454"/>
      <c r="AA884" s="58"/>
      <c r="AB884" s="1"/>
      <c r="AC884" s="1"/>
      <c r="AD884" s="1"/>
      <c r="AE884" s="1"/>
      <c r="AF884" s="1"/>
      <c r="AG884" s="1"/>
    </row>
    <row r="885" spans="1:33" ht="15.75" customHeight="1" x14ac:dyDescent="0.2">
      <c r="A885" s="1"/>
      <c r="B885" s="1"/>
      <c r="C885" s="2"/>
      <c r="D885" s="37"/>
      <c r="E885" s="6"/>
      <c r="F885" s="392"/>
      <c r="G885" s="6"/>
      <c r="H885" s="6"/>
      <c r="I885" s="392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43"/>
      <c r="X885" s="43"/>
      <c r="Y885" s="43"/>
      <c r="Z885" s="454"/>
      <c r="AA885" s="58"/>
      <c r="AB885" s="1"/>
      <c r="AC885" s="1"/>
      <c r="AD885" s="1"/>
      <c r="AE885" s="1"/>
      <c r="AF885" s="1"/>
      <c r="AG885" s="1"/>
    </row>
    <row r="886" spans="1:33" ht="15.75" customHeight="1" x14ac:dyDescent="0.2">
      <c r="A886" s="1"/>
      <c r="B886" s="1"/>
      <c r="C886" s="2"/>
      <c r="D886" s="37"/>
      <c r="E886" s="6"/>
      <c r="F886" s="392"/>
      <c r="G886" s="6"/>
      <c r="H886" s="6"/>
      <c r="I886" s="392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43"/>
      <c r="X886" s="43"/>
      <c r="Y886" s="43"/>
      <c r="Z886" s="454"/>
      <c r="AA886" s="58"/>
      <c r="AB886" s="1"/>
      <c r="AC886" s="1"/>
      <c r="AD886" s="1"/>
      <c r="AE886" s="1"/>
      <c r="AF886" s="1"/>
      <c r="AG886" s="1"/>
    </row>
    <row r="887" spans="1:33" ht="15.75" customHeight="1" x14ac:dyDescent="0.2">
      <c r="A887" s="1"/>
      <c r="B887" s="1"/>
      <c r="C887" s="2"/>
      <c r="D887" s="37"/>
      <c r="E887" s="6"/>
      <c r="F887" s="392"/>
      <c r="G887" s="6"/>
      <c r="H887" s="6"/>
      <c r="I887" s="392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43"/>
      <c r="X887" s="43"/>
      <c r="Y887" s="43"/>
      <c r="Z887" s="454"/>
      <c r="AA887" s="58"/>
      <c r="AB887" s="1"/>
      <c r="AC887" s="1"/>
      <c r="AD887" s="1"/>
      <c r="AE887" s="1"/>
      <c r="AF887" s="1"/>
      <c r="AG887" s="1"/>
    </row>
    <row r="888" spans="1:33" ht="15.75" customHeight="1" x14ac:dyDescent="0.2">
      <c r="A888" s="1"/>
      <c r="B888" s="1"/>
      <c r="C888" s="2"/>
      <c r="D888" s="37"/>
      <c r="E888" s="6"/>
      <c r="F888" s="392"/>
      <c r="G888" s="6"/>
      <c r="H888" s="6"/>
      <c r="I888" s="392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43"/>
      <c r="X888" s="43"/>
      <c r="Y888" s="43"/>
      <c r="Z888" s="454"/>
      <c r="AA888" s="58"/>
      <c r="AB888" s="1"/>
      <c r="AC888" s="1"/>
      <c r="AD888" s="1"/>
      <c r="AE888" s="1"/>
      <c r="AF888" s="1"/>
      <c r="AG888" s="1"/>
    </row>
    <row r="889" spans="1:33" ht="15.75" customHeight="1" x14ac:dyDescent="0.2">
      <c r="A889" s="1"/>
      <c r="B889" s="1"/>
      <c r="C889" s="2"/>
      <c r="D889" s="37"/>
      <c r="E889" s="6"/>
      <c r="F889" s="392"/>
      <c r="G889" s="6"/>
      <c r="H889" s="6"/>
      <c r="I889" s="392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43"/>
      <c r="X889" s="43"/>
      <c r="Y889" s="43"/>
      <c r="Z889" s="454"/>
      <c r="AA889" s="58"/>
      <c r="AB889" s="1"/>
      <c r="AC889" s="1"/>
      <c r="AD889" s="1"/>
      <c r="AE889" s="1"/>
      <c r="AF889" s="1"/>
      <c r="AG889" s="1"/>
    </row>
    <row r="890" spans="1:33" ht="15.75" customHeight="1" x14ac:dyDescent="0.2">
      <c r="A890" s="1"/>
      <c r="B890" s="1"/>
      <c r="C890" s="2"/>
      <c r="D890" s="37"/>
      <c r="E890" s="6"/>
      <c r="F890" s="392"/>
      <c r="G890" s="6"/>
      <c r="H890" s="6"/>
      <c r="I890" s="392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43"/>
      <c r="X890" s="43"/>
      <c r="Y890" s="43"/>
      <c r="Z890" s="454"/>
      <c r="AA890" s="58"/>
      <c r="AB890" s="1"/>
      <c r="AC890" s="1"/>
      <c r="AD890" s="1"/>
      <c r="AE890" s="1"/>
      <c r="AF890" s="1"/>
      <c r="AG890" s="1"/>
    </row>
    <row r="891" spans="1:33" ht="15.75" customHeight="1" x14ac:dyDescent="0.2">
      <c r="A891" s="1"/>
      <c r="B891" s="1"/>
      <c r="C891" s="2"/>
      <c r="D891" s="37"/>
      <c r="E891" s="6"/>
      <c r="F891" s="392"/>
      <c r="G891" s="6"/>
      <c r="H891" s="6"/>
      <c r="I891" s="392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43"/>
      <c r="X891" s="43"/>
      <c r="Y891" s="43"/>
      <c r="Z891" s="454"/>
      <c r="AA891" s="58"/>
      <c r="AB891" s="1"/>
      <c r="AC891" s="1"/>
      <c r="AD891" s="1"/>
      <c r="AE891" s="1"/>
      <c r="AF891" s="1"/>
      <c r="AG891" s="1"/>
    </row>
    <row r="892" spans="1:33" ht="15.75" customHeight="1" x14ac:dyDescent="0.2">
      <c r="A892" s="1"/>
      <c r="B892" s="1"/>
      <c r="C892" s="2"/>
      <c r="D892" s="37"/>
      <c r="E892" s="6"/>
      <c r="F892" s="392"/>
      <c r="G892" s="6"/>
      <c r="H892" s="6"/>
      <c r="I892" s="392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43"/>
      <c r="X892" s="43"/>
      <c r="Y892" s="43"/>
      <c r="Z892" s="454"/>
      <c r="AA892" s="58"/>
      <c r="AB892" s="1"/>
      <c r="AC892" s="1"/>
      <c r="AD892" s="1"/>
      <c r="AE892" s="1"/>
      <c r="AF892" s="1"/>
      <c r="AG892" s="1"/>
    </row>
    <row r="893" spans="1:33" ht="15.75" customHeight="1" x14ac:dyDescent="0.2">
      <c r="A893" s="1"/>
      <c r="B893" s="1"/>
      <c r="C893" s="2"/>
      <c r="D893" s="37"/>
      <c r="E893" s="6"/>
      <c r="F893" s="392"/>
      <c r="G893" s="6"/>
      <c r="H893" s="6"/>
      <c r="I893" s="392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43"/>
      <c r="X893" s="43"/>
      <c r="Y893" s="43"/>
      <c r="Z893" s="454"/>
      <c r="AA893" s="58"/>
      <c r="AB893" s="1"/>
      <c r="AC893" s="1"/>
      <c r="AD893" s="1"/>
      <c r="AE893" s="1"/>
      <c r="AF893" s="1"/>
      <c r="AG893" s="1"/>
    </row>
    <row r="894" spans="1:33" ht="15.75" customHeight="1" x14ac:dyDescent="0.2">
      <c r="A894" s="1"/>
      <c r="B894" s="1"/>
      <c r="C894" s="2"/>
      <c r="D894" s="37"/>
      <c r="E894" s="6"/>
      <c r="F894" s="392"/>
      <c r="G894" s="6"/>
      <c r="H894" s="6"/>
      <c r="I894" s="392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43"/>
      <c r="X894" s="43"/>
      <c r="Y894" s="43"/>
      <c r="Z894" s="454"/>
      <c r="AA894" s="58"/>
      <c r="AB894" s="1"/>
      <c r="AC894" s="1"/>
      <c r="AD894" s="1"/>
      <c r="AE894" s="1"/>
      <c r="AF894" s="1"/>
      <c r="AG894" s="1"/>
    </row>
    <row r="895" spans="1:33" ht="15.75" customHeight="1" x14ac:dyDescent="0.2">
      <c r="A895" s="1"/>
      <c r="B895" s="1"/>
      <c r="C895" s="2"/>
      <c r="D895" s="37"/>
      <c r="E895" s="6"/>
      <c r="F895" s="392"/>
      <c r="G895" s="6"/>
      <c r="H895" s="6"/>
      <c r="I895" s="392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43"/>
      <c r="X895" s="43"/>
      <c r="Y895" s="43"/>
      <c r="Z895" s="454"/>
      <c r="AA895" s="58"/>
      <c r="AB895" s="1"/>
      <c r="AC895" s="1"/>
      <c r="AD895" s="1"/>
      <c r="AE895" s="1"/>
      <c r="AF895" s="1"/>
      <c r="AG895" s="1"/>
    </row>
    <row r="896" spans="1:33" ht="15.75" customHeight="1" x14ac:dyDescent="0.2">
      <c r="A896" s="1"/>
      <c r="B896" s="1"/>
      <c r="C896" s="2"/>
      <c r="D896" s="37"/>
      <c r="E896" s="6"/>
      <c r="F896" s="392"/>
      <c r="G896" s="6"/>
      <c r="H896" s="6"/>
      <c r="I896" s="392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43"/>
      <c r="X896" s="43"/>
      <c r="Y896" s="43"/>
      <c r="Z896" s="454"/>
      <c r="AA896" s="58"/>
      <c r="AB896" s="1"/>
      <c r="AC896" s="1"/>
      <c r="AD896" s="1"/>
      <c r="AE896" s="1"/>
      <c r="AF896" s="1"/>
      <c r="AG896" s="1"/>
    </row>
    <row r="897" spans="1:33" ht="15.75" customHeight="1" x14ac:dyDescent="0.2">
      <c r="A897" s="1"/>
      <c r="B897" s="1"/>
      <c r="C897" s="2"/>
      <c r="D897" s="37"/>
      <c r="E897" s="6"/>
      <c r="F897" s="392"/>
      <c r="G897" s="6"/>
      <c r="H897" s="6"/>
      <c r="I897" s="392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43"/>
      <c r="X897" s="43"/>
      <c r="Y897" s="43"/>
      <c r="Z897" s="454"/>
      <c r="AA897" s="58"/>
      <c r="AB897" s="1"/>
      <c r="AC897" s="1"/>
      <c r="AD897" s="1"/>
      <c r="AE897" s="1"/>
      <c r="AF897" s="1"/>
      <c r="AG897" s="1"/>
    </row>
    <row r="898" spans="1:33" ht="15.75" customHeight="1" x14ac:dyDescent="0.2">
      <c r="A898" s="1"/>
      <c r="B898" s="1"/>
      <c r="C898" s="2"/>
      <c r="D898" s="37"/>
      <c r="E898" s="6"/>
      <c r="F898" s="392"/>
      <c r="G898" s="6"/>
      <c r="H898" s="6"/>
      <c r="I898" s="392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43"/>
      <c r="X898" s="43"/>
      <c r="Y898" s="43"/>
      <c r="Z898" s="454"/>
      <c r="AA898" s="58"/>
      <c r="AB898" s="1"/>
      <c r="AC898" s="1"/>
      <c r="AD898" s="1"/>
      <c r="AE898" s="1"/>
      <c r="AF898" s="1"/>
      <c r="AG898" s="1"/>
    </row>
    <row r="899" spans="1:33" ht="15.75" customHeight="1" x14ac:dyDescent="0.2">
      <c r="A899" s="1"/>
      <c r="B899" s="1"/>
      <c r="C899" s="2"/>
      <c r="D899" s="37"/>
      <c r="E899" s="6"/>
      <c r="F899" s="392"/>
      <c r="G899" s="6"/>
      <c r="H899" s="6"/>
      <c r="I899" s="392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43"/>
      <c r="X899" s="43"/>
      <c r="Y899" s="43"/>
      <c r="Z899" s="454"/>
      <c r="AA899" s="58"/>
      <c r="AB899" s="1"/>
      <c r="AC899" s="1"/>
      <c r="AD899" s="1"/>
      <c r="AE899" s="1"/>
      <c r="AF899" s="1"/>
      <c r="AG899" s="1"/>
    </row>
    <row r="900" spans="1:33" ht="15.75" customHeight="1" x14ac:dyDescent="0.2">
      <c r="A900" s="1"/>
      <c r="B900" s="1"/>
      <c r="C900" s="2"/>
      <c r="D900" s="37"/>
      <c r="E900" s="6"/>
      <c r="F900" s="392"/>
      <c r="G900" s="6"/>
      <c r="H900" s="6"/>
      <c r="I900" s="392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43"/>
      <c r="X900" s="43"/>
      <c r="Y900" s="43"/>
      <c r="Z900" s="454"/>
      <c r="AA900" s="58"/>
      <c r="AB900" s="1"/>
      <c r="AC900" s="1"/>
      <c r="AD900" s="1"/>
      <c r="AE900" s="1"/>
      <c r="AF900" s="1"/>
      <c r="AG900" s="1"/>
    </row>
    <row r="901" spans="1:33" ht="15.75" customHeight="1" x14ac:dyDescent="0.2">
      <c r="A901" s="1"/>
      <c r="B901" s="1"/>
      <c r="C901" s="2"/>
      <c r="D901" s="37"/>
      <c r="E901" s="6"/>
      <c r="F901" s="392"/>
      <c r="G901" s="6"/>
      <c r="H901" s="6"/>
      <c r="I901" s="392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43"/>
      <c r="X901" s="43"/>
      <c r="Y901" s="43"/>
      <c r="Z901" s="454"/>
      <c r="AA901" s="58"/>
      <c r="AB901" s="1"/>
      <c r="AC901" s="1"/>
      <c r="AD901" s="1"/>
      <c r="AE901" s="1"/>
      <c r="AF901" s="1"/>
      <c r="AG901" s="1"/>
    </row>
    <row r="902" spans="1:33" ht="15.75" customHeight="1" x14ac:dyDescent="0.2">
      <c r="A902" s="1"/>
      <c r="B902" s="1"/>
      <c r="C902" s="2"/>
      <c r="D902" s="37"/>
      <c r="E902" s="6"/>
      <c r="F902" s="392"/>
      <c r="G902" s="6"/>
      <c r="H902" s="6"/>
      <c r="I902" s="392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43"/>
      <c r="X902" s="43"/>
      <c r="Y902" s="43"/>
      <c r="Z902" s="454"/>
      <c r="AA902" s="58"/>
      <c r="AB902" s="1"/>
      <c r="AC902" s="1"/>
      <c r="AD902" s="1"/>
      <c r="AE902" s="1"/>
      <c r="AF902" s="1"/>
      <c r="AG902" s="1"/>
    </row>
    <row r="903" spans="1:33" ht="15.75" customHeight="1" x14ac:dyDescent="0.2">
      <c r="A903" s="1"/>
      <c r="B903" s="1"/>
      <c r="C903" s="2"/>
      <c r="D903" s="37"/>
      <c r="E903" s="6"/>
      <c r="F903" s="392"/>
      <c r="G903" s="6"/>
      <c r="H903" s="6"/>
      <c r="I903" s="392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43"/>
      <c r="X903" s="43"/>
      <c r="Y903" s="43"/>
      <c r="Z903" s="454"/>
      <c r="AA903" s="58"/>
      <c r="AB903" s="1"/>
      <c r="AC903" s="1"/>
      <c r="AD903" s="1"/>
      <c r="AE903" s="1"/>
      <c r="AF903" s="1"/>
      <c r="AG903" s="1"/>
    </row>
    <row r="904" spans="1:33" ht="15.75" customHeight="1" x14ac:dyDescent="0.2">
      <c r="A904" s="1"/>
      <c r="B904" s="1"/>
      <c r="C904" s="2"/>
      <c r="D904" s="37"/>
      <c r="E904" s="6"/>
      <c r="F904" s="392"/>
      <c r="G904" s="6"/>
      <c r="H904" s="6"/>
      <c r="I904" s="392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43"/>
      <c r="X904" s="43"/>
      <c r="Y904" s="43"/>
      <c r="Z904" s="454"/>
      <c r="AA904" s="58"/>
      <c r="AB904" s="1"/>
      <c r="AC904" s="1"/>
      <c r="AD904" s="1"/>
      <c r="AE904" s="1"/>
      <c r="AF904" s="1"/>
      <c r="AG904" s="1"/>
    </row>
    <row r="905" spans="1:33" ht="15.75" customHeight="1" x14ac:dyDescent="0.2">
      <c r="A905" s="1"/>
      <c r="B905" s="1"/>
      <c r="C905" s="2"/>
      <c r="D905" s="37"/>
      <c r="E905" s="6"/>
      <c r="F905" s="392"/>
      <c r="G905" s="6"/>
      <c r="H905" s="6"/>
      <c r="I905" s="392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43"/>
      <c r="X905" s="43"/>
      <c r="Y905" s="43"/>
      <c r="Z905" s="454"/>
      <c r="AA905" s="58"/>
      <c r="AB905" s="1"/>
      <c r="AC905" s="1"/>
      <c r="AD905" s="1"/>
      <c r="AE905" s="1"/>
      <c r="AF905" s="1"/>
      <c r="AG905" s="1"/>
    </row>
    <row r="906" spans="1:33" ht="15.75" customHeight="1" x14ac:dyDescent="0.2">
      <c r="A906" s="1"/>
      <c r="B906" s="1"/>
      <c r="C906" s="2"/>
      <c r="D906" s="37"/>
      <c r="E906" s="6"/>
      <c r="F906" s="392"/>
      <c r="G906" s="6"/>
      <c r="H906" s="6"/>
      <c r="I906" s="392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43"/>
      <c r="X906" s="43"/>
      <c r="Y906" s="43"/>
      <c r="Z906" s="454"/>
      <c r="AA906" s="58"/>
      <c r="AB906" s="1"/>
      <c r="AC906" s="1"/>
      <c r="AD906" s="1"/>
      <c r="AE906" s="1"/>
      <c r="AF906" s="1"/>
      <c r="AG906" s="1"/>
    </row>
    <row r="907" spans="1:33" ht="15.75" customHeight="1" x14ac:dyDescent="0.2">
      <c r="A907" s="1"/>
      <c r="B907" s="1"/>
      <c r="C907" s="2"/>
      <c r="D907" s="37"/>
      <c r="E907" s="6"/>
      <c r="F907" s="392"/>
      <c r="G907" s="6"/>
      <c r="H907" s="6"/>
      <c r="I907" s="392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43"/>
      <c r="X907" s="43"/>
      <c r="Y907" s="43"/>
      <c r="Z907" s="454"/>
      <c r="AA907" s="58"/>
      <c r="AB907" s="1"/>
      <c r="AC907" s="1"/>
      <c r="AD907" s="1"/>
      <c r="AE907" s="1"/>
      <c r="AF907" s="1"/>
      <c r="AG907" s="1"/>
    </row>
    <row r="908" spans="1:33" ht="15.75" customHeight="1" x14ac:dyDescent="0.2">
      <c r="A908" s="1"/>
      <c r="B908" s="1"/>
      <c r="C908" s="2"/>
      <c r="D908" s="37"/>
      <c r="E908" s="6"/>
      <c r="F908" s="392"/>
      <c r="G908" s="6"/>
      <c r="H908" s="6"/>
      <c r="I908" s="392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43"/>
      <c r="X908" s="43"/>
      <c r="Y908" s="43"/>
      <c r="Z908" s="454"/>
      <c r="AA908" s="58"/>
      <c r="AB908" s="1"/>
      <c r="AC908" s="1"/>
      <c r="AD908" s="1"/>
      <c r="AE908" s="1"/>
      <c r="AF908" s="1"/>
      <c r="AG908" s="1"/>
    </row>
    <row r="909" spans="1:33" ht="15.75" customHeight="1" x14ac:dyDescent="0.2">
      <c r="A909" s="1"/>
      <c r="B909" s="1"/>
      <c r="C909" s="2"/>
      <c r="D909" s="37"/>
      <c r="E909" s="6"/>
      <c r="F909" s="392"/>
      <c r="G909" s="6"/>
      <c r="H909" s="6"/>
      <c r="I909" s="392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43"/>
      <c r="X909" s="43"/>
      <c r="Y909" s="43"/>
      <c r="Z909" s="454"/>
      <c r="AA909" s="58"/>
      <c r="AB909" s="1"/>
      <c r="AC909" s="1"/>
      <c r="AD909" s="1"/>
      <c r="AE909" s="1"/>
      <c r="AF909" s="1"/>
      <c r="AG909" s="1"/>
    </row>
    <row r="910" spans="1:33" ht="15.75" customHeight="1" x14ac:dyDescent="0.2">
      <c r="A910" s="1"/>
      <c r="B910" s="1"/>
      <c r="C910" s="2"/>
      <c r="D910" s="37"/>
      <c r="E910" s="6"/>
      <c r="F910" s="392"/>
      <c r="G910" s="6"/>
      <c r="H910" s="6"/>
      <c r="I910" s="392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43"/>
      <c r="X910" s="43"/>
      <c r="Y910" s="43"/>
      <c r="Z910" s="454"/>
      <c r="AA910" s="58"/>
      <c r="AB910" s="1"/>
      <c r="AC910" s="1"/>
      <c r="AD910" s="1"/>
      <c r="AE910" s="1"/>
      <c r="AF910" s="1"/>
      <c r="AG910" s="1"/>
    </row>
    <row r="911" spans="1:33" ht="15.75" customHeight="1" x14ac:dyDescent="0.2">
      <c r="A911" s="1"/>
      <c r="B911" s="1"/>
      <c r="C911" s="2"/>
      <c r="D911" s="37"/>
      <c r="E911" s="6"/>
      <c r="F911" s="392"/>
      <c r="G911" s="6"/>
      <c r="H911" s="6"/>
      <c r="I911" s="392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43"/>
      <c r="X911" s="43"/>
      <c r="Y911" s="43"/>
      <c r="Z911" s="454"/>
      <c r="AA911" s="58"/>
      <c r="AB911" s="1"/>
      <c r="AC911" s="1"/>
      <c r="AD911" s="1"/>
      <c r="AE911" s="1"/>
      <c r="AF911" s="1"/>
      <c r="AG911" s="1"/>
    </row>
    <row r="912" spans="1:33" ht="15.75" customHeight="1" x14ac:dyDescent="0.2">
      <c r="A912" s="1"/>
      <c r="B912" s="1"/>
      <c r="C912" s="2"/>
      <c r="D912" s="37"/>
      <c r="E912" s="6"/>
      <c r="F912" s="392"/>
      <c r="G912" s="6"/>
      <c r="H912" s="6"/>
      <c r="I912" s="392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43"/>
      <c r="X912" s="43"/>
      <c r="Y912" s="43"/>
      <c r="Z912" s="454"/>
      <c r="AA912" s="58"/>
      <c r="AB912" s="1"/>
      <c r="AC912" s="1"/>
      <c r="AD912" s="1"/>
      <c r="AE912" s="1"/>
      <c r="AF912" s="1"/>
      <c r="AG912" s="1"/>
    </row>
    <row r="913" spans="1:33" ht="15.75" customHeight="1" x14ac:dyDescent="0.2">
      <c r="A913" s="1"/>
      <c r="B913" s="1"/>
      <c r="C913" s="2"/>
      <c r="D913" s="37"/>
      <c r="E913" s="6"/>
      <c r="F913" s="392"/>
      <c r="G913" s="6"/>
      <c r="H913" s="6"/>
      <c r="I913" s="392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43"/>
      <c r="X913" s="43"/>
      <c r="Y913" s="43"/>
      <c r="Z913" s="454"/>
      <c r="AA913" s="58"/>
      <c r="AB913" s="1"/>
      <c r="AC913" s="1"/>
      <c r="AD913" s="1"/>
      <c r="AE913" s="1"/>
      <c r="AF913" s="1"/>
      <c r="AG913" s="1"/>
    </row>
    <row r="914" spans="1:33" ht="15.75" customHeight="1" x14ac:dyDescent="0.2">
      <c r="A914" s="1"/>
      <c r="B914" s="1"/>
      <c r="C914" s="2"/>
      <c r="D914" s="37"/>
      <c r="E914" s="6"/>
      <c r="F914" s="392"/>
      <c r="G914" s="6"/>
      <c r="H914" s="6"/>
      <c r="I914" s="392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43"/>
      <c r="X914" s="43"/>
      <c r="Y914" s="43"/>
      <c r="Z914" s="454"/>
      <c r="AA914" s="58"/>
      <c r="AB914" s="1"/>
      <c r="AC914" s="1"/>
      <c r="AD914" s="1"/>
      <c r="AE914" s="1"/>
      <c r="AF914" s="1"/>
      <c r="AG914" s="1"/>
    </row>
    <row r="915" spans="1:33" ht="15.75" customHeight="1" x14ac:dyDescent="0.2">
      <c r="A915" s="1"/>
      <c r="B915" s="1"/>
      <c r="C915" s="2"/>
      <c r="D915" s="37"/>
      <c r="E915" s="6"/>
      <c r="F915" s="392"/>
      <c r="G915" s="6"/>
      <c r="H915" s="6"/>
      <c r="I915" s="392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43"/>
      <c r="X915" s="43"/>
      <c r="Y915" s="43"/>
      <c r="Z915" s="454"/>
      <c r="AA915" s="58"/>
      <c r="AB915" s="1"/>
      <c r="AC915" s="1"/>
      <c r="AD915" s="1"/>
      <c r="AE915" s="1"/>
      <c r="AF915" s="1"/>
      <c r="AG915" s="1"/>
    </row>
    <row r="916" spans="1:33" ht="15.75" customHeight="1" x14ac:dyDescent="0.2">
      <c r="A916" s="1"/>
      <c r="B916" s="1"/>
      <c r="C916" s="2"/>
      <c r="D916" s="37"/>
      <c r="E916" s="6"/>
      <c r="F916" s="392"/>
      <c r="G916" s="6"/>
      <c r="H916" s="6"/>
      <c r="I916" s="392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43"/>
      <c r="X916" s="43"/>
      <c r="Y916" s="43"/>
      <c r="Z916" s="454"/>
      <c r="AA916" s="58"/>
      <c r="AB916" s="1"/>
      <c r="AC916" s="1"/>
      <c r="AD916" s="1"/>
      <c r="AE916" s="1"/>
      <c r="AF916" s="1"/>
      <c r="AG916" s="1"/>
    </row>
    <row r="917" spans="1:33" ht="15.75" customHeight="1" x14ac:dyDescent="0.2">
      <c r="A917" s="1"/>
      <c r="B917" s="1"/>
      <c r="C917" s="2"/>
      <c r="D917" s="37"/>
      <c r="E917" s="6"/>
      <c r="F917" s="392"/>
      <c r="G917" s="6"/>
      <c r="H917" s="6"/>
      <c r="I917" s="392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43"/>
      <c r="X917" s="43"/>
      <c r="Y917" s="43"/>
      <c r="Z917" s="454"/>
      <c r="AA917" s="58"/>
      <c r="AB917" s="1"/>
      <c r="AC917" s="1"/>
      <c r="AD917" s="1"/>
      <c r="AE917" s="1"/>
      <c r="AF917" s="1"/>
      <c r="AG917" s="1"/>
    </row>
    <row r="918" spans="1:33" ht="15.75" customHeight="1" x14ac:dyDescent="0.2">
      <c r="A918" s="1"/>
      <c r="B918" s="1"/>
      <c r="C918" s="2"/>
      <c r="D918" s="37"/>
      <c r="E918" s="6"/>
      <c r="F918" s="392"/>
      <c r="G918" s="6"/>
      <c r="H918" s="6"/>
      <c r="I918" s="392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43"/>
      <c r="X918" s="43"/>
      <c r="Y918" s="43"/>
      <c r="Z918" s="454"/>
      <c r="AA918" s="58"/>
      <c r="AB918" s="1"/>
      <c r="AC918" s="1"/>
      <c r="AD918" s="1"/>
      <c r="AE918" s="1"/>
      <c r="AF918" s="1"/>
      <c r="AG918" s="1"/>
    </row>
    <row r="919" spans="1:33" ht="15.75" customHeight="1" x14ac:dyDescent="0.2">
      <c r="A919" s="1"/>
      <c r="B919" s="1"/>
      <c r="C919" s="2"/>
      <c r="D919" s="37"/>
      <c r="E919" s="6"/>
      <c r="F919" s="392"/>
      <c r="G919" s="6"/>
      <c r="H919" s="6"/>
      <c r="I919" s="392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43"/>
      <c r="X919" s="43"/>
      <c r="Y919" s="43"/>
      <c r="Z919" s="454"/>
      <c r="AA919" s="58"/>
      <c r="AB919" s="1"/>
      <c r="AC919" s="1"/>
      <c r="AD919" s="1"/>
      <c r="AE919" s="1"/>
      <c r="AF919" s="1"/>
      <c r="AG919" s="1"/>
    </row>
    <row r="920" spans="1:33" ht="15.75" customHeight="1" x14ac:dyDescent="0.2">
      <c r="A920" s="1"/>
      <c r="B920" s="1"/>
      <c r="C920" s="2"/>
      <c r="D920" s="37"/>
      <c r="E920" s="6"/>
      <c r="F920" s="392"/>
      <c r="G920" s="6"/>
      <c r="H920" s="6"/>
      <c r="I920" s="392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43"/>
      <c r="X920" s="43"/>
      <c r="Y920" s="43"/>
      <c r="Z920" s="454"/>
      <c r="AA920" s="58"/>
      <c r="AB920" s="1"/>
      <c r="AC920" s="1"/>
      <c r="AD920" s="1"/>
      <c r="AE920" s="1"/>
      <c r="AF920" s="1"/>
      <c r="AG920" s="1"/>
    </row>
    <row r="921" spans="1:33" ht="15.75" customHeight="1" x14ac:dyDescent="0.2">
      <c r="A921" s="1"/>
      <c r="B921" s="1"/>
      <c r="C921" s="2"/>
      <c r="D921" s="37"/>
      <c r="E921" s="6"/>
      <c r="F921" s="392"/>
      <c r="G921" s="6"/>
      <c r="H921" s="6"/>
      <c r="I921" s="392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43"/>
      <c r="X921" s="43"/>
      <c r="Y921" s="43"/>
      <c r="Z921" s="454"/>
      <c r="AA921" s="58"/>
      <c r="AB921" s="1"/>
      <c r="AC921" s="1"/>
      <c r="AD921" s="1"/>
      <c r="AE921" s="1"/>
      <c r="AF921" s="1"/>
      <c r="AG921" s="1"/>
    </row>
    <row r="922" spans="1:33" ht="15.75" customHeight="1" x14ac:dyDescent="0.2">
      <c r="A922" s="1"/>
      <c r="B922" s="1"/>
      <c r="C922" s="2"/>
      <c r="D922" s="37"/>
      <c r="E922" s="6"/>
      <c r="F922" s="392"/>
      <c r="G922" s="6"/>
      <c r="H922" s="6"/>
      <c r="I922" s="392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43"/>
      <c r="X922" s="43"/>
      <c r="Y922" s="43"/>
      <c r="Z922" s="454"/>
      <c r="AA922" s="58"/>
      <c r="AB922" s="1"/>
      <c r="AC922" s="1"/>
      <c r="AD922" s="1"/>
      <c r="AE922" s="1"/>
      <c r="AF922" s="1"/>
      <c r="AG922" s="1"/>
    </row>
    <row r="923" spans="1:33" ht="15.75" customHeight="1" x14ac:dyDescent="0.2">
      <c r="A923" s="1"/>
      <c r="B923" s="1"/>
      <c r="C923" s="2"/>
      <c r="D923" s="37"/>
      <c r="E923" s="6"/>
      <c r="F923" s="392"/>
      <c r="G923" s="6"/>
      <c r="H923" s="6"/>
      <c r="I923" s="392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43"/>
      <c r="X923" s="43"/>
      <c r="Y923" s="43"/>
      <c r="Z923" s="454"/>
      <c r="AA923" s="58"/>
      <c r="AB923" s="1"/>
      <c r="AC923" s="1"/>
      <c r="AD923" s="1"/>
      <c r="AE923" s="1"/>
      <c r="AF923" s="1"/>
      <c r="AG923" s="1"/>
    </row>
    <row r="924" spans="1:33" ht="15.75" customHeight="1" x14ac:dyDescent="0.2">
      <c r="A924" s="1"/>
      <c r="B924" s="1"/>
      <c r="C924" s="2"/>
      <c r="D924" s="37"/>
      <c r="E924" s="6"/>
      <c r="F924" s="392"/>
      <c r="G924" s="6"/>
      <c r="H924" s="6"/>
      <c r="I924" s="392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43"/>
      <c r="X924" s="43"/>
      <c r="Y924" s="43"/>
      <c r="Z924" s="454"/>
      <c r="AA924" s="58"/>
      <c r="AB924" s="1"/>
      <c r="AC924" s="1"/>
      <c r="AD924" s="1"/>
      <c r="AE924" s="1"/>
      <c r="AF924" s="1"/>
      <c r="AG924" s="1"/>
    </row>
    <row r="925" spans="1:33" ht="15.75" customHeight="1" x14ac:dyDescent="0.2">
      <c r="A925" s="1"/>
      <c r="B925" s="1"/>
      <c r="C925" s="2"/>
      <c r="D925" s="37"/>
      <c r="E925" s="6"/>
      <c r="F925" s="392"/>
      <c r="G925" s="6"/>
      <c r="H925" s="6"/>
      <c r="I925" s="392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43"/>
      <c r="X925" s="43"/>
      <c r="Y925" s="43"/>
      <c r="Z925" s="454"/>
      <c r="AA925" s="58"/>
      <c r="AB925" s="1"/>
      <c r="AC925" s="1"/>
      <c r="AD925" s="1"/>
      <c r="AE925" s="1"/>
      <c r="AF925" s="1"/>
      <c r="AG925" s="1"/>
    </row>
    <row r="926" spans="1:33" ht="15.75" customHeight="1" x14ac:dyDescent="0.2">
      <c r="A926" s="1"/>
      <c r="B926" s="1"/>
      <c r="C926" s="2"/>
      <c r="D926" s="37"/>
      <c r="E926" s="6"/>
      <c r="F926" s="392"/>
      <c r="G926" s="6"/>
      <c r="H926" s="6"/>
      <c r="I926" s="392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43"/>
      <c r="X926" s="43"/>
      <c r="Y926" s="43"/>
      <c r="Z926" s="454"/>
      <c r="AA926" s="58"/>
      <c r="AB926" s="1"/>
      <c r="AC926" s="1"/>
      <c r="AD926" s="1"/>
      <c r="AE926" s="1"/>
      <c r="AF926" s="1"/>
      <c r="AG926" s="1"/>
    </row>
    <row r="927" spans="1:33" ht="15.75" customHeight="1" x14ac:dyDescent="0.2">
      <c r="A927" s="1"/>
      <c r="B927" s="1"/>
      <c r="C927" s="2"/>
      <c r="D927" s="37"/>
      <c r="E927" s="6"/>
      <c r="F927" s="392"/>
      <c r="G927" s="6"/>
      <c r="H927" s="6"/>
      <c r="I927" s="392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43"/>
      <c r="X927" s="43"/>
      <c r="Y927" s="43"/>
      <c r="Z927" s="454"/>
      <c r="AA927" s="58"/>
      <c r="AB927" s="1"/>
      <c r="AC927" s="1"/>
      <c r="AD927" s="1"/>
      <c r="AE927" s="1"/>
      <c r="AF927" s="1"/>
      <c r="AG927" s="1"/>
    </row>
    <row r="928" spans="1:33" ht="15.75" customHeight="1" x14ac:dyDescent="0.2">
      <c r="A928" s="1"/>
      <c r="B928" s="1"/>
      <c r="C928" s="2"/>
      <c r="D928" s="37"/>
      <c r="E928" s="6"/>
      <c r="F928" s="392"/>
      <c r="G928" s="6"/>
      <c r="H928" s="6"/>
      <c r="I928" s="392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43"/>
      <c r="X928" s="43"/>
      <c r="Y928" s="43"/>
      <c r="Z928" s="454"/>
      <c r="AA928" s="58"/>
      <c r="AB928" s="1"/>
      <c r="AC928" s="1"/>
      <c r="AD928" s="1"/>
      <c r="AE928" s="1"/>
      <c r="AF928" s="1"/>
      <c r="AG928" s="1"/>
    </row>
    <row r="929" spans="1:33" ht="15.75" customHeight="1" x14ac:dyDescent="0.2">
      <c r="A929" s="1"/>
      <c r="B929" s="1"/>
      <c r="C929" s="2"/>
      <c r="D929" s="37"/>
      <c r="E929" s="6"/>
      <c r="F929" s="392"/>
      <c r="G929" s="6"/>
      <c r="H929" s="6"/>
      <c r="I929" s="392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43"/>
      <c r="X929" s="43"/>
      <c r="Y929" s="43"/>
      <c r="Z929" s="454"/>
      <c r="AA929" s="58"/>
      <c r="AB929" s="1"/>
      <c r="AC929" s="1"/>
      <c r="AD929" s="1"/>
      <c r="AE929" s="1"/>
      <c r="AF929" s="1"/>
      <c r="AG929" s="1"/>
    </row>
    <row r="930" spans="1:33" ht="15.75" customHeight="1" x14ac:dyDescent="0.2">
      <c r="A930" s="1"/>
      <c r="B930" s="1"/>
      <c r="C930" s="2"/>
      <c r="D930" s="37"/>
      <c r="E930" s="6"/>
      <c r="F930" s="392"/>
      <c r="G930" s="6"/>
      <c r="H930" s="6"/>
      <c r="I930" s="392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43"/>
      <c r="X930" s="43"/>
      <c r="Y930" s="43"/>
      <c r="Z930" s="454"/>
      <c r="AA930" s="58"/>
      <c r="AB930" s="1"/>
      <c r="AC930" s="1"/>
      <c r="AD930" s="1"/>
      <c r="AE930" s="1"/>
      <c r="AF930" s="1"/>
      <c r="AG930" s="1"/>
    </row>
    <row r="931" spans="1:33" ht="15.75" customHeight="1" x14ac:dyDescent="0.2">
      <c r="A931" s="1"/>
      <c r="B931" s="1"/>
      <c r="C931" s="2"/>
      <c r="D931" s="37"/>
      <c r="E931" s="6"/>
      <c r="F931" s="392"/>
      <c r="G931" s="6"/>
      <c r="H931" s="6"/>
      <c r="I931" s="392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43"/>
      <c r="X931" s="43"/>
      <c r="Y931" s="43"/>
      <c r="Z931" s="454"/>
      <c r="AA931" s="58"/>
      <c r="AB931" s="1"/>
      <c r="AC931" s="1"/>
      <c r="AD931" s="1"/>
      <c r="AE931" s="1"/>
      <c r="AF931" s="1"/>
      <c r="AG931" s="1"/>
    </row>
    <row r="932" spans="1:33" ht="15.75" customHeight="1" x14ac:dyDescent="0.2">
      <c r="A932" s="1"/>
      <c r="B932" s="1"/>
      <c r="C932" s="2"/>
      <c r="D932" s="37"/>
      <c r="E932" s="6"/>
      <c r="F932" s="392"/>
      <c r="G932" s="6"/>
      <c r="H932" s="6"/>
      <c r="I932" s="392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43"/>
      <c r="X932" s="43"/>
      <c r="Y932" s="43"/>
      <c r="Z932" s="454"/>
      <c r="AA932" s="58"/>
      <c r="AB932" s="1"/>
      <c r="AC932" s="1"/>
      <c r="AD932" s="1"/>
      <c r="AE932" s="1"/>
      <c r="AF932" s="1"/>
      <c r="AG932" s="1"/>
    </row>
    <row r="933" spans="1:33" ht="15.75" customHeight="1" x14ac:dyDescent="0.2">
      <c r="A933" s="1"/>
      <c r="B933" s="1"/>
      <c r="C933" s="2"/>
      <c r="D933" s="37"/>
      <c r="E933" s="6"/>
      <c r="F933" s="392"/>
      <c r="G933" s="6"/>
      <c r="H933" s="6"/>
      <c r="I933" s="392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43"/>
      <c r="X933" s="43"/>
      <c r="Y933" s="43"/>
      <c r="Z933" s="454"/>
      <c r="AA933" s="58"/>
      <c r="AB933" s="1"/>
      <c r="AC933" s="1"/>
      <c r="AD933" s="1"/>
      <c r="AE933" s="1"/>
      <c r="AF933" s="1"/>
      <c r="AG933" s="1"/>
    </row>
    <row r="934" spans="1:33" ht="15.75" customHeight="1" x14ac:dyDescent="0.2">
      <c r="A934" s="1"/>
      <c r="B934" s="1"/>
      <c r="C934" s="2"/>
      <c r="D934" s="37"/>
      <c r="E934" s="6"/>
      <c r="F934" s="392"/>
      <c r="G934" s="6"/>
      <c r="H934" s="6"/>
      <c r="I934" s="392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43"/>
      <c r="X934" s="43"/>
      <c r="Y934" s="43"/>
      <c r="Z934" s="454"/>
      <c r="AA934" s="58"/>
      <c r="AB934" s="1"/>
      <c r="AC934" s="1"/>
      <c r="AD934" s="1"/>
      <c r="AE934" s="1"/>
      <c r="AF934" s="1"/>
      <c r="AG934" s="1"/>
    </row>
    <row r="935" spans="1:33" ht="15.75" customHeight="1" x14ac:dyDescent="0.2">
      <c r="A935" s="1"/>
      <c r="B935" s="1"/>
      <c r="C935" s="2"/>
      <c r="D935" s="37"/>
      <c r="E935" s="6"/>
      <c r="F935" s="392"/>
      <c r="G935" s="6"/>
      <c r="H935" s="6"/>
      <c r="I935" s="392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43"/>
      <c r="X935" s="43"/>
      <c r="Y935" s="43"/>
      <c r="Z935" s="454"/>
      <c r="AA935" s="58"/>
      <c r="AB935" s="1"/>
      <c r="AC935" s="1"/>
      <c r="AD935" s="1"/>
      <c r="AE935" s="1"/>
      <c r="AF935" s="1"/>
      <c r="AG935" s="1"/>
    </row>
    <row r="936" spans="1:33" ht="15.75" customHeight="1" x14ac:dyDescent="0.2">
      <c r="A936" s="1"/>
      <c r="B936" s="1"/>
      <c r="C936" s="2"/>
      <c r="D936" s="37"/>
      <c r="E936" s="6"/>
      <c r="F936" s="392"/>
      <c r="G936" s="6"/>
      <c r="H936" s="6"/>
      <c r="I936" s="392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43"/>
      <c r="X936" s="43"/>
      <c r="Y936" s="43"/>
      <c r="Z936" s="454"/>
      <c r="AA936" s="58"/>
      <c r="AB936" s="1"/>
      <c r="AC936" s="1"/>
      <c r="AD936" s="1"/>
      <c r="AE936" s="1"/>
      <c r="AF936" s="1"/>
      <c r="AG936" s="1"/>
    </row>
    <row r="937" spans="1:33" ht="15.75" customHeight="1" x14ac:dyDescent="0.2">
      <c r="A937" s="1"/>
      <c r="B937" s="1"/>
      <c r="C937" s="2"/>
      <c r="D937" s="37"/>
      <c r="E937" s="6"/>
      <c r="F937" s="392"/>
      <c r="G937" s="6"/>
      <c r="H937" s="6"/>
      <c r="I937" s="392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43"/>
      <c r="X937" s="43"/>
      <c r="Y937" s="43"/>
      <c r="Z937" s="454"/>
      <c r="AA937" s="58"/>
      <c r="AB937" s="1"/>
      <c r="AC937" s="1"/>
      <c r="AD937" s="1"/>
      <c r="AE937" s="1"/>
      <c r="AF937" s="1"/>
      <c r="AG937" s="1"/>
    </row>
    <row r="938" spans="1:33" ht="15.75" customHeight="1" x14ac:dyDescent="0.2">
      <c r="A938" s="1"/>
      <c r="B938" s="1"/>
      <c r="C938" s="2"/>
      <c r="D938" s="37"/>
      <c r="E938" s="6"/>
      <c r="F938" s="392"/>
      <c r="G938" s="6"/>
      <c r="H938" s="6"/>
      <c r="I938" s="392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43"/>
      <c r="X938" s="43"/>
      <c r="Y938" s="43"/>
      <c r="Z938" s="454"/>
      <c r="AA938" s="58"/>
      <c r="AB938" s="1"/>
      <c r="AC938" s="1"/>
      <c r="AD938" s="1"/>
      <c r="AE938" s="1"/>
      <c r="AF938" s="1"/>
      <c r="AG938" s="1"/>
    </row>
    <row r="939" spans="1:33" ht="15.75" customHeight="1" x14ac:dyDescent="0.2">
      <c r="A939" s="1"/>
      <c r="B939" s="1"/>
      <c r="C939" s="2"/>
      <c r="D939" s="37"/>
      <c r="E939" s="6"/>
      <c r="F939" s="392"/>
      <c r="G939" s="6"/>
      <c r="H939" s="6"/>
      <c r="I939" s="392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43"/>
      <c r="X939" s="43"/>
      <c r="Y939" s="43"/>
      <c r="Z939" s="454"/>
      <c r="AA939" s="58"/>
      <c r="AB939" s="1"/>
      <c r="AC939" s="1"/>
      <c r="AD939" s="1"/>
      <c r="AE939" s="1"/>
      <c r="AF939" s="1"/>
      <c r="AG939" s="1"/>
    </row>
    <row r="940" spans="1:33" ht="15.75" customHeight="1" x14ac:dyDescent="0.2">
      <c r="A940" s="1"/>
      <c r="B940" s="1"/>
      <c r="C940" s="2"/>
      <c r="D940" s="37"/>
      <c r="E940" s="6"/>
      <c r="F940" s="392"/>
      <c r="G940" s="6"/>
      <c r="H940" s="6"/>
      <c r="I940" s="392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43"/>
      <c r="X940" s="43"/>
      <c r="Y940" s="43"/>
      <c r="Z940" s="454"/>
      <c r="AA940" s="58"/>
      <c r="AB940" s="1"/>
      <c r="AC940" s="1"/>
      <c r="AD940" s="1"/>
      <c r="AE940" s="1"/>
      <c r="AF940" s="1"/>
      <c r="AG940" s="1"/>
    </row>
    <row r="941" spans="1:33" ht="15.75" customHeight="1" x14ac:dyDescent="0.2">
      <c r="A941" s="1"/>
      <c r="B941" s="1"/>
      <c r="C941" s="2"/>
      <c r="D941" s="37"/>
      <c r="E941" s="6"/>
      <c r="F941" s="392"/>
      <c r="G941" s="6"/>
      <c r="H941" s="6"/>
      <c r="I941" s="392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43"/>
      <c r="X941" s="43"/>
      <c r="Y941" s="43"/>
      <c r="Z941" s="454"/>
      <c r="AA941" s="58"/>
      <c r="AB941" s="1"/>
      <c r="AC941" s="1"/>
      <c r="AD941" s="1"/>
      <c r="AE941" s="1"/>
      <c r="AF941" s="1"/>
      <c r="AG941" s="1"/>
    </row>
    <row r="942" spans="1:33" ht="15.75" customHeight="1" x14ac:dyDescent="0.2">
      <c r="A942" s="1"/>
      <c r="B942" s="1"/>
      <c r="C942" s="2"/>
      <c r="D942" s="37"/>
      <c r="E942" s="6"/>
      <c r="F942" s="392"/>
      <c r="G942" s="6"/>
      <c r="H942" s="6"/>
      <c r="I942" s="392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43"/>
      <c r="X942" s="43"/>
      <c r="Y942" s="43"/>
      <c r="Z942" s="454"/>
      <c r="AA942" s="58"/>
      <c r="AB942" s="1"/>
      <c r="AC942" s="1"/>
      <c r="AD942" s="1"/>
      <c r="AE942" s="1"/>
      <c r="AF942" s="1"/>
      <c r="AG942" s="1"/>
    </row>
    <row r="943" spans="1:33" ht="15.75" customHeight="1" x14ac:dyDescent="0.2">
      <c r="A943" s="1"/>
      <c r="B943" s="1"/>
      <c r="C943" s="2"/>
      <c r="D943" s="37"/>
      <c r="E943" s="6"/>
      <c r="F943" s="392"/>
      <c r="G943" s="6"/>
      <c r="H943" s="6"/>
      <c r="I943" s="392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43"/>
      <c r="X943" s="43"/>
      <c r="Y943" s="43"/>
      <c r="Z943" s="454"/>
      <c r="AA943" s="58"/>
      <c r="AB943" s="1"/>
      <c r="AC943" s="1"/>
      <c r="AD943" s="1"/>
      <c r="AE943" s="1"/>
      <c r="AF943" s="1"/>
      <c r="AG943" s="1"/>
    </row>
    <row r="944" spans="1:33" ht="15.75" customHeight="1" x14ac:dyDescent="0.2">
      <c r="A944" s="1"/>
      <c r="B944" s="1"/>
      <c r="C944" s="2"/>
      <c r="D944" s="37"/>
      <c r="E944" s="6"/>
      <c r="F944" s="392"/>
      <c r="G944" s="6"/>
      <c r="H944" s="6"/>
      <c r="I944" s="392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43"/>
      <c r="X944" s="43"/>
      <c r="Y944" s="43"/>
      <c r="Z944" s="454"/>
      <c r="AA944" s="58"/>
      <c r="AB944" s="1"/>
      <c r="AC944" s="1"/>
      <c r="AD944" s="1"/>
      <c r="AE944" s="1"/>
      <c r="AF944" s="1"/>
      <c r="AG944" s="1"/>
    </row>
    <row r="945" spans="1:33" ht="15.75" customHeight="1" x14ac:dyDescent="0.2">
      <c r="A945" s="1"/>
      <c r="B945" s="1"/>
      <c r="C945" s="2"/>
      <c r="D945" s="37"/>
      <c r="E945" s="6"/>
      <c r="F945" s="392"/>
      <c r="G945" s="6"/>
      <c r="H945" s="6"/>
      <c r="I945" s="392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43"/>
      <c r="X945" s="43"/>
      <c r="Y945" s="43"/>
      <c r="Z945" s="454"/>
      <c r="AA945" s="58"/>
      <c r="AB945" s="1"/>
      <c r="AC945" s="1"/>
      <c r="AD945" s="1"/>
      <c r="AE945" s="1"/>
      <c r="AF945" s="1"/>
      <c r="AG945" s="1"/>
    </row>
    <row r="946" spans="1:33" ht="15.75" customHeight="1" x14ac:dyDescent="0.2">
      <c r="A946" s="1"/>
      <c r="B946" s="1"/>
      <c r="C946" s="2"/>
      <c r="D946" s="37"/>
      <c r="E946" s="6"/>
      <c r="F946" s="392"/>
      <c r="G946" s="6"/>
      <c r="H946" s="6"/>
      <c r="I946" s="392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43"/>
      <c r="X946" s="43"/>
      <c r="Y946" s="43"/>
      <c r="Z946" s="454"/>
      <c r="AA946" s="58"/>
      <c r="AB946" s="1"/>
      <c r="AC946" s="1"/>
      <c r="AD946" s="1"/>
      <c r="AE946" s="1"/>
      <c r="AF946" s="1"/>
      <c r="AG946" s="1"/>
    </row>
    <row r="947" spans="1:33" ht="15.75" customHeight="1" x14ac:dyDescent="0.2">
      <c r="A947" s="1"/>
      <c r="B947" s="1"/>
      <c r="C947" s="2"/>
      <c r="D947" s="37"/>
      <c r="E947" s="6"/>
      <c r="F947" s="392"/>
      <c r="G947" s="6"/>
      <c r="H947" s="6"/>
      <c r="I947" s="392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43"/>
      <c r="X947" s="43"/>
      <c r="Y947" s="43"/>
      <c r="Z947" s="454"/>
      <c r="AA947" s="58"/>
      <c r="AB947" s="1"/>
      <c r="AC947" s="1"/>
      <c r="AD947" s="1"/>
      <c r="AE947" s="1"/>
      <c r="AF947" s="1"/>
      <c r="AG947" s="1"/>
    </row>
    <row r="948" spans="1:33" ht="15.75" customHeight="1" x14ac:dyDescent="0.2">
      <c r="A948" s="1"/>
      <c r="B948" s="1"/>
      <c r="C948" s="2"/>
      <c r="D948" s="37"/>
      <c r="E948" s="6"/>
      <c r="F948" s="392"/>
      <c r="G948" s="6"/>
      <c r="H948" s="6"/>
      <c r="I948" s="392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43"/>
      <c r="X948" s="43"/>
      <c r="Y948" s="43"/>
      <c r="Z948" s="454"/>
      <c r="AA948" s="58"/>
      <c r="AB948" s="1"/>
      <c r="AC948" s="1"/>
      <c r="AD948" s="1"/>
      <c r="AE948" s="1"/>
      <c r="AF948" s="1"/>
      <c r="AG948" s="1"/>
    </row>
    <row r="949" spans="1:33" ht="15.75" customHeight="1" x14ac:dyDescent="0.2">
      <c r="A949" s="1"/>
      <c r="B949" s="1"/>
      <c r="C949" s="2"/>
      <c r="D949" s="37"/>
      <c r="E949" s="6"/>
      <c r="F949" s="392"/>
      <c r="G949" s="6"/>
      <c r="H949" s="6"/>
      <c r="I949" s="392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43"/>
      <c r="X949" s="43"/>
      <c r="Y949" s="43"/>
      <c r="Z949" s="454"/>
      <c r="AA949" s="58"/>
      <c r="AB949" s="1"/>
      <c r="AC949" s="1"/>
      <c r="AD949" s="1"/>
      <c r="AE949" s="1"/>
      <c r="AF949" s="1"/>
      <c r="AG949" s="1"/>
    </row>
    <row r="950" spans="1:33" ht="15.75" customHeight="1" x14ac:dyDescent="0.2">
      <c r="A950" s="1"/>
      <c r="B950" s="1"/>
      <c r="C950" s="2"/>
      <c r="D950" s="37"/>
      <c r="E950" s="6"/>
      <c r="F950" s="392"/>
      <c r="G950" s="6"/>
      <c r="H950" s="6"/>
      <c r="I950" s="392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43"/>
      <c r="X950" s="43"/>
      <c r="Y950" s="43"/>
      <c r="Z950" s="454"/>
      <c r="AA950" s="58"/>
      <c r="AB950" s="1"/>
      <c r="AC950" s="1"/>
      <c r="AD950" s="1"/>
      <c r="AE950" s="1"/>
      <c r="AF950" s="1"/>
      <c r="AG950" s="1"/>
    </row>
    <row r="951" spans="1:33" ht="15.75" customHeight="1" x14ac:dyDescent="0.2">
      <c r="A951" s="1"/>
      <c r="B951" s="1"/>
      <c r="C951" s="2"/>
      <c r="D951" s="37"/>
      <c r="E951" s="6"/>
      <c r="F951" s="392"/>
      <c r="G951" s="6"/>
      <c r="H951" s="6"/>
      <c r="I951" s="392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43"/>
      <c r="X951" s="43"/>
      <c r="Y951" s="43"/>
      <c r="Z951" s="454"/>
      <c r="AA951" s="58"/>
      <c r="AB951" s="1"/>
      <c r="AC951" s="1"/>
      <c r="AD951" s="1"/>
      <c r="AE951" s="1"/>
      <c r="AF951" s="1"/>
      <c r="AG951" s="1"/>
    </row>
    <row r="952" spans="1:33" ht="15.75" customHeight="1" x14ac:dyDescent="0.2">
      <c r="A952" s="1"/>
      <c r="B952" s="1"/>
      <c r="C952" s="2"/>
      <c r="D952" s="37"/>
      <c r="E952" s="6"/>
      <c r="F952" s="392"/>
      <c r="G952" s="6"/>
      <c r="H952" s="6"/>
      <c r="I952" s="392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43"/>
      <c r="X952" s="43"/>
      <c r="Y952" s="43"/>
      <c r="Z952" s="454"/>
      <c r="AA952" s="58"/>
      <c r="AB952" s="1"/>
      <c r="AC952" s="1"/>
      <c r="AD952" s="1"/>
      <c r="AE952" s="1"/>
      <c r="AF952" s="1"/>
      <c r="AG952" s="1"/>
    </row>
    <row r="953" spans="1:33" ht="15.75" customHeight="1" x14ac:dyDescent="0.2">
      <c r="A953" s="1"/>
      <c r="B953" s="1"/>
      <c r="C953" s="2"/>
      <c r="D953" s="37"/>
      <c r="E953" s="6"/>
      <c r="F953" s="392"/>
      <c r="G953" s="6"/>
      <c r="H953" s="6"/>
      <c r="I953" s="392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43"/>
      <c r="X953" s="43"/>
      <c r="Y953" s="43"/>
      <c r="Z953" s="454"/>
      <c r="AA953" s="58"/>
      <c r="AB953" s="1"/>
      <c r="AC953" s="1"/>
      <c r="AD953" s="1"/>
      <c r="AE953" s="1"/>
      <c r="AF953" s="1"/>
      <c r="AG953" s="1"/>
    </row>
    <row r="954" spans="1:33" ht="15.75" customHeight="1" x14ac:dyDescent="0.2">
      <c r="A954" s="1"/>
      <c r="B954" s="1"/>
      <c r="C954" s="2"/>
      <c r="D954" s="37"/>
      <c r="E954" s="6"/>
      <c r="F954" s="392"/>
      <c r="G954" s="6"/>
      <c r="H954" s="6"/>
      <c r="I954" s="392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43"/>
      <c r="X954" s="43"/>
      <c r="Y954" s="43"/>
      <c r="Z954" s="454"/>
      <c r="AA954" s="58"/>
      <c r="AB954" s="1"/>
      <c r="AC954" s="1"/>
      <c r="AD954" s="1"/>
      <c r="AE954" s="1"/>
      <c r="AF954" s="1"/>
      <c r="AG954" s="1"/>
    </row>
    <row r="955" spans="1:33" ht="15.75" customHeight="1" x14ac:dyDescent="0.2">
      <c r="A955" s="1"/>
      <c r="B955" s="1"/>
      <c r="C955" s="2"/>
      <c r="D955" s="37"/>
      <c r="E955" s="6"/>
      <c r="F955" s="392"/>
      <c r="G955" s="6"/>
      <c r="H955" s="6"/>
      <c r="I955" s="392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43"/>
      <c r="X955" s="43"/>
      <c r="Y955" s="43"/>
      <c r="Z955" s="454"/>
      <c r="AA955" s="58"/>
      <c r="AB955" s="1"/>
      <c r="AC955" s="1"/>
      <c r="AD955" s="1"/>
      <c r="AE955" s="1"/>
      <c r="AF955" s="1"/>
      <c r="AG955" s="1"/>
    </row>
    <row r="956" spans="1:33" ht="15.75" customHeight="1" x14ac:dyDescent="0.2">
      <c r="A956" s="1"/>
      <c r="B956" s="1"/>
      <c r="C956" s="2"/>
      <c r="D956" s="37"/>
      <c r="E956" s="6"/>
      <c r="F956" s="392"/>
      <c r="G956" s="6"/>
      <c r="H956" s="6"/>
      <c r="I956" s="392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43"/>
      <c r="X956" s="43"/>
      <c r="Y956" s="43"/>
      <c r="Z956" s="454"/>
      <c r="AA956" s="58"/>
      <c r="AB956" s="1"/>
      <c r="AC956" s="1"/>
      <c r="AD956" s="1"/>
      <c r="AE956" s="1"/>
      <c r="AF956" s="1"/>
      <c r="AG956" s="1"/>
    </row>
    <row r="957" spans="1:33" ht="15.75" customHeight="1" x14ac:dyDescent="0.2">
      <c r="A957" s="1"/>
      <c r="B957" s="1"/>
      <c r="C957" s="2"/>
      <c r="D957" s="37"/>
      <c r="E957" s="6"/>
      <c r="F957" s="392"/>
      <c r="G957" s="6"/>
      <c r="H957" s="6"/>
      <c r="I957" s="392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43"/>
      <c r="X957" s="43"/>
      <c r="Y957" s="43"/>
      <c r="Z957" s="454"/>
      <c r="AA957" s="58"/>
      <c r="AB957" s="1"/>
      <c r="AC957" s="1"/>
      <c r="AD957" s="1"/>
      <c r="AE957" s="1"/>
      <c r="AF957" s="1"/>
      <c r="AG957" s="1"/>
    </row>
    <row r="958" spans="1:33" ht="15.75" customHeight="1" x14ac:dyDescent="0.2">
      <c r="A958" s="1"/>
      <c r="B958" s="1"/>
      <c r="C958" s="2"/>
      <c r="D958" s="37"/>
      <c r="E958" s="6"/>
      <c r="F958" s="392"/>
      <c r="G958" s="6"/>
      <c r="H958" s="6"/>
      <c r="I958" s="392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43"/>
      <c r="X958" s="43"/>
      <c r="Y958" s="43"/>
      <c r="Z958" s="454"/>
      <c r="AA958" s="58"/>
      <c r="AB958" s="1"/>
      <c r="AC958" s="1"/>
      <c r="AD958" s="1"/>
      <c r="AE958" s="1"/>
      <c r="AF958" s="1"/>
      <c r="AG958" s="1"/>
    </row>
    <row r="959" spans="1:33" ht="15.75" customHeight="1" x14ac:dyDescent="0.2">
      <c r="A959" s="1"/>
      <c r="B959" s="1"/>
      <c r="C959" s="2"/>
      <c r="D959" s="37"/>
      <c r="E959" s="6"/>
      <c r="F959" s="392"/>
      <c r="G959" s="6"/>
      <c r="H959" s="6"/>
      <c r="I959" s="392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43"/>
      <c r="X959" s="43"/>
      <c r="Y959" s="43"/>
      <c r="Z959" s="454"/>
      <c r="AA959" s="58"/>
      <c r="AB959" s="1"/>
      <c r="AC959" s="1"/>
      <c r="AD959" s="1"/>
      <c r="AE959" s="1"/>
      <c r="AF959" s="1"/>
      <c r="AG959" s="1"/>
    </row>
    <row r="960" spans="1:33" ht="15.75" customHeight="1" x14ac:dyDescent="0.2">
      <c r="A960" s="1"/>
      <c r="B960" s="1"/>
      <c r="C960" s="2"/>
      <c r="D960" s="37"/>
      <c r="E960" s="6"/>
      <c r="F960" s="392"/>
      <c r="G960" s="6"/>
      <c r="H960" s="6"/>
      <c r="I960" s="392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43"/>
      <c r="X960" s="43"/>
      <c r="Y960" s="43"/>
      <c r="Z960" s="454"/>
      <c r="AA960" s="58"/>
      <c r="AB960" s="1"/>
      <c r="AC960" s="1"/>
      <c r="AD960" s="1"/>
      <c r="AE960" s="1"/>
      <c r="AF960" s="1"/>
      <c r="AG960" s="1"/>
    </row>
    <row r="961" spans="1:33" ht="15.75" customHeight="1" x14ac:dyDescent="0.2">
      <c r="A961" s="1"/>
      <c r="B961" s="1"/>
      <c r="C961" s="2"/>
      <c r="D961" s="37"/>
      <c r="E961" s="6"/>
      <c r="F961" s="392"/>
      <c r="G961" s="6"/>
      <c r="H961" s="6"/>
      <c r="I961" s="392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43"/>
      <c r="X961" s="43"/>
      <c r="Y961" s="43"/>
      <c r="Z961" s="454"/>
      <c r="AA961" s="58"/>
      <c r="AB961" s="1"/>
      <c r="AC961" s="1"/>
      <c r="AD961" s="1"/>
      <c r="AE961" s="1"/>
      <c r="AF961" s="1"/>
      <c r="AG961" s="1"/>
    </row>
    <row r="962" spans="1:33" ht="15.75" customHeight="1" x14ac:dyDescent="0.2">
      <c r="A962" s="1"/>
      <c r="B962" s="1"/>
      <c r="C962" s="2"/>
      <c r="D962" s="37"/>
      <c r="E962" s="6"/>
      <c r="F962" s="392"/>
      <c r="G962" s="6"/>
      <c r="H962" s="6"/>
      <c r="I962" s="392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43"/>
      <c r="X962" s="43"/>
      <c r="Y962" s="43"/>
      <c r="Z962" s="454"/>
      <c r="AA962" s="58"/>
      <c r="AB962" s="1"/>
      <c r="AC962" s="1"/>
      <c r="AD962" s="1"/>
      <c r="AE962" s="1"/>
      <c r="AF962" s="1"/>
      <c r="AG962" s="1"/>
    </row>
    <row r="963" spans="1:33" ht="15.75" customHeight="1" x14ac:dyDescent="0.2">
      <c r="A963" s="1"/>
      <c r="B963" s="1"/>
      <c r="C963" s="2"/>
      <c r="D963" s="37"/>
      <c r="E963" s="6"/>
      <c r="F963" s="392"/>
      <c r="G963" s="6"/>
      <c r="H963" s="6"/>
      <c r="I963" s="392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43"/>
      <c r="X963" s="43"/>
      <c r="Y963" s="43"/>
      <c r="Z963" s="454"/>
      <c r="AA963" s="58"/>
      <c r="AB963" s="1"/>
      <c r="AC963" s="1"/>
      <c r="AD963" s="1"/>
      <c r="AE963" s="1"/>
      <c r="AF963" s="1"/>
      <c r="AG963" s="1"/>
    </row>
    <row r="964" spans="1:33" ht="15.75" customHeight="1" x14ac:dyDescent="0.2">
      <c r="A964" s="1"/>
      <c r="B964" s="1"/>
      <c r="C964" s="2"/>
      <c r="D964" s="37"/>
      <c r="E964" s="6"/>
      <c r="F964" s="392"/>
      <c r="G964" s="6"/>
      <c r="H964" s="6"/>
      <c r="I964" s="392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43"/>
      <c r="X964" s="43"/>
      <c r="Y964" s="43"/>
      <c r="Z964" s="454"/>
      <c r="AA964" s="58"/>
      <c r="AB964" s="1"/>
      <c r="AC964" s="1"/>
      <c r="AD964" s="1"/>
      <c r="AE964" s="1"/>
      <c r="AF964" s="1"/>
      <c r="AG964" s="1"/>
    </row>
    <row r="965" spans="1:33" ht="15.75" customHeight="1" x14ac:dyDescent="0.2">
      <c r="A965" s="1"/>
      <c r="B965" s="1"/>
      <c r="C965" s="2"/>
      <c r="D965" s="37"/>
      <c r="E965" s="6"/>
      <c r="F965" s="392"/>
      <c r="G965" s="6"/>
      <c r="H965" s="6"/>
      <c r="I965" s="392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43"/>
      <c r="X965" s="43"/>
      <c r="Y965" s="43"/>
      <c r="Z965" s="454"/>
      <c r="AA965" s="58"/>
      <c r="AB965" s="1"/>
      <c r="AC965" s="1"/>
      <c r="AD965" s="1"/>
      <c r="AE965" s="1"/>
      <c r="AF965" s="1"/>
      <c r="AG965" s="1"/>
    </row>
    <row r="966" spans="1:33" ht="15.75" customHeight="1" x14ac:dyDescent="0.2">
      <c r="A966" s="1"/>
      <c r="B966" s="1"/>
      <c r="C966" s="2"/>
      <c r="D966" s="37"/>
      <c r="E966" s="6"/>
      <c r="F966" s="392"/>
      <c r="G966" s="6"/>
      <c r="H966" s="6"/>
      <c r="I966" s="392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43"/>
      <c r="X966" s="43"/>
      <c r="Y966" s="43"/>
      <c r="Z966" s="454"/>
      <c r="AA966" s="58"/>
      <c r="AB966" s="1"/>
      <c r="AC966" s="1"/>
      <c r="AD966" s="1"/>
      <c r="AE966" s="1"/>
      <c r="AF966" s="1"/>
      <c r="AG966" s="1"/>
    </row>
    <row r="967" spans="1:33" ht="15.75" customHeight="1" x14ac:dyDescent="0.2">
      <c r="A967" s="1"/>
      <c r="B967" s="1"/>
      <c r="C967" s="2"/>
      <c r="D967" s="37"/>
      <c r="E967" s="6"/>
      <c r="F967" s="392"/>
      <c r="G967" s="6"/>
      <c r="H967" s="6"/>
      <c r="I967" s="392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43"/>
      <c r="X967" s="43"/>
      <c r="Y967" s="43"/>
      <c r="Z967" s="454"/>
      <c r="AA967" s="58"/>
      <c r="AB967" s="1"/>
      <c r="AC967" s="1"/>
      <c r="AD967" s="1"/>
      <c r="AE967" s="1"/>
      <c r="AF967" s="1"/>
      <c r="AG967" s="1"/>
    </row>
    <row r="968" spans="1:33" ht="15.75" customHeight="1" x14ac:dyDescent="0.2">
      <c r="A968" s="1"/>
      <c r="B968" s="1"/>
      <c r="C968" s="2"/>
      <c r="D968" s="37"/>
      <c r="E968" s="6"/>
      <c r="F968" s="392"/>
      <c r="G968" s="6"/>
      <c r="H968" s="6"/>
      <c r="I968" s="392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43"/>
      <c r="X968" s="43"/>
      <c r="Y968" s="43"/>
      <c r="Z968" s="454"/>
      <c r="AA968" s="58"/>
      <c r="AB968" s="1"/>
      <c r="AC968" s="1"/>
      <c r="AD968" s="1"/>
      <c r="AE968" s="1"/>
      <c r="AF968" s="1"/>
      <c r="AG968" s="1"/>
    </row>
    <row r="969" spans="1:33" ht="15.75" customHeight="1" x14ac:dyDescent="0.2">
      <c r="A969" s="1"/>
      <c r="B969" s="1"/>
      <c r="C969" s="2"/>
      <c r="D969" s="37"/>
      <c r="E969" s="6"/>
      <c r="F969" s="392"/>
      <c r="G969" s="6"/>
      <c r="H969" s="6"/>
      <c r="I969" s="392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43"/>
      <c r="X969" s="43"/>
      <c r="Y969" s="43"/>
      <c r="Z969" s="454"/>
      <c r="AA969" s="58"/>
      <c r="AB969" s="1"/>
      <c r="AC969" s="1"/>
      <c r="AD969" s="1"/>
      <c r="AE969" s="1"/>
      <c r="AF969" s="1"/>
      <c r="AG969" s="1"/>
    </row>
    <row r="970" spans="1:33" ht="15.75" customHeight="1" x14ac:dyDescent="0.2">
      <c r="A970" s="1"/>
      <c r="B970" s="1"/>
      <c r="C970" s="2"/>
      <c r="D970" s="37"/>
      <c r="E970" s="6"/>
      <c r="F970" s="392"/>
      <c r="G970" s="6"/>
      <c r="H970" s="6"/>
      <c r="I970" s="392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43"/>
      <c r="X970" s="43"/>
      <c r="Y970" s="43"/>
      <c r="Z970" s="454"/>
      <c r="AA970" s="58"/>
      <c r="AB970" s="1"/>
      <c r="AC970" s="1"/>
      <c r="AD970" s="1"/>
      <c r="AE970" s="1"/>
      <c r="AF970" s="1"/>
      <c r="AG970" s="1"/>
    </row>
    <row r="971" spans="1:33" ht="15.75" customHeight="1" x14ac:dyDescent="0.2">
      <c r="A971" s="1"/>
      <c r="B971" s="1"/>
      <c r="C971" s="2"/>
      <c r="D971" s="37"/>
      <c r="E971" s="6"/>
      <c r="F971" s="392"/>
      <c r="G971" s="6"/>
      <c r="H971" s="6"/>
      <c r="I971" s="392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43"/>
      <c r="X971" s="43"/>
      <c r="Y971" s="43"/>
      <c r="Z971" s="454"/>
      <c r="AA971" s="58"/>
      <c r="AB971" s="1"/>
      <c r="AC971" s="1"/>
      <c r="AD971" s="1"/>
      <c r="AE971" s="1"/>
      <c r="AF971" s="1"/>
      <c r="AG971" s="1"/>
    </row>
    <row r="972" spans="1:33" ht="15.75" customHeight="1" x14ac:dyDescent="0.2">
      <c r="A972" s="1"/>
      <c r="B972" s="1"/>
      <c r="C972" s="2"/>
      <c r="D972" s="37"/>
      <c r="E972" s="6"/>
      <c r="F972" s="392"/>
      <c r="G972" s="6"/>
      <c r="H972" s="6"/>
      <c r="I972" s="392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43"/>
      <c r="X972" s="43"/>
      <c r="Y972" s="43"/>
      <c r="Z972" s="454"/>
      <c r="AA972" s="58"/>
      <c r="AB972" s="1"/>
      <c r="AC972" s="1"/>
      <c r="AD972" s="1"/>
      <c r="AE972" s="1"/>
      <c r="AF972" s="1"/>
      <c r="AG972" s="1"/>
    </row>
    <row r="973" spans="1:33" ht="15.75" customHeight="1" x14ac:dyDescent="0.2">
      <c r="A973" s="1"/>
      <c r="B973" s="1"/>
      <c r="C973" s="2"/>
      <c r="D973" s="37"/>
      <c r="E973" s="6"/>
      <c r="F973" s="392"/>
      <c r="G973" s="6"/>
      <c r="H973" s="6"/>
      <c r="I973" s="392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43"/>
      <c r="X973" s="43"/>
      <c r="Y973" s="43"/>
      <c r="Z973" s="454"/>
      <c r="AA973" s="58"/>
      <c r="AB973" s="1"/>
      <c r="AC973" s="1"/>
      <c r="AD973" s="1"/>
      <c r="AE973" s="1"/>
      <c r="AF973" s="1"/>
      <c r="AG973" s="1"/>
    </row>
    <row r="974" spans="1:33" ht="15.75" customHeight="1" x14ac:dyDescent="0.2">
      <c r="A974" s="1"/>
      <c r="B974" s="1"/>
      <c r="C974" s="2"/>
      <c r="D974" s="37"/>
      <c r="E974" s="6"/>
      <c r="F974" s="392"/>
      <c r="G974" s="6"/>
      <c r="H974" s="6"/>
      <c r="I974" s="392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43"/>
      <c r="X974" s="43"/>
      <c r="Y974" s="43"/>
      <c r="Z974" s="454"/>
      <c r="AA974" s="58"/>
      <c r="AB974" s="1"/>
      <c r="AC974" s="1"/>
      <c r="AD974" s="1"/>
      <c r="AE974" s="1"/>
      <c r="AF974" s="1"/>
      <c r="AG974" s="1"/>
    </row>
    <row r="975" spans="1:33" ht="15.75" customHeight="1" x14ac:dyDescent="0.2">
      <c r="A975" s="1"/>
      <c r="B975" s="1"/>
      <c r="C975" s="2"/>
      <c r="D975" s="37"/>
      <c r="E975" s="6"/>
      <c r="F975" s="392"/>
      <c r="G975" s="6"/>
      <c r="H975" s="6"/>
      <c r="I975" s="392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43"/>
      <c r="X975" s="43"/>
      <c r="Y975" s="43"/>
      <c r="Z975" s="454"/>
      <c r="AA975" s="58"/>
      <c r="AB975" s="1"/>
      <c r="AC975" s="1"/>
      <c r="AD975" s="1"/>
      <c r="AE975" s="1"/>
      <c r="AF975" s="1"/>
      <c r="AG975" s="1"/>
    </row>
    <row r="976" spans="1:33" ht="15.75" customHeight="1" x14ac:dyDescent="0.2">
      <c r="A976" s="1"/>
      <c r="B976" s="1"/>
      <c r="C976" s="2"/>
      <c r="D976" s="37"/>
      <c r="E976" s="6"/>
      <c r="F976" s="392"/>
      <c r="G976" s="6"/>
      <c r="H976" s="6"/>
      <c r="I976" s="392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43"/>
      <c r="X976" s="43"/>
      <c r="Y976" s="43"/>
      <c r="Z976" s="454"/>
      <c r="AA976" s="58"/>
      <c r="AB976" s="1"/>
      <c r="AC976" s="1"/>
      <c r="AD976" s="1"/>
      <c r="AE976" s="1"/>
      <c r="AF976" s="1"/>
      <c r="AG976" s="1"/>
    </row>
    <row r="977" spans="1:33" ht="15.75" customHeight="1" x14ac:dyDescent="0.2">
      <c r="A977" s="1"/>
      <c r="B977" s="1"/>
      <c r="C977" s="2"/>
      <c r="D977" s="37"/>
      <c r="E977" s="6"/>
      <c r="F977" s="392"/>
      <c r="G977" s="6"/>
      <c r="H977" s="6"/>
      <c r="I977" s="392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43"/>
      <c r="X977" s="43"/>
      <c r="Y977" s="43"/>
      <c r="Z977" s="454"/>
      <c r="AA977" s="58"/>
      <c r="AB977" s="1"/>
      <c r="AC977" s="1"/>
      <c r="AD977" s="1"/>
      <c r="AE977" s="1"/>
      <c r="AF977" s="1"/>
      <c r="AG977" s="1"/>
    </row>
    <row r="978" spans="1:33" ht="15.75" customHeight="1" x14ac:dyDescent="0.2">
      <c r="A978" s="1"/>
      <c r="B978" s="1"/>
      <c r="C978" s="2"/>
      <c r="D978" s="37"/>
      <c r="E978" s="6"/>
      <c r="F978" s="392"/>
      <c r="G978" s="6"/>
      <c r="H978" s="6"/>
      <c r="I978" s="392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43"/>
      <c r="X978" s="43"/>
      <c r="Y978" s="43"/>
      <c r="Z978" s="454"/>
      <c r="AA978" s="58"/>
      <c r="AB978" s="1"/>
      <c r="AC978" s="1"/>
      <c r="AD978" s="1"/>
      <c r="AE978" s="1"/>
      <c r="AF978" s="1"/>
      <c r="AG978" s="1"/>
    </row>
    <row r="979" spans="1:33" ht="15.75" customHeight="1" x14ac:dyDescent="0.2">
      <c r="A979" s="1"/>
      <c r="B979" s="1"/>
      <c r="C979" s="2"/>
      <c r="D979" s="37"/>
      <c r="E979" s="6"/>
      <c r="F979" s="392"/>
      <c r="G979" s="6"/>
      <c r="H979" s="6"/>
      <c r="I979" s="392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43"/>
      <c r="X979" s="43"/>
      <c r="Y979" s="43"/>
      <c r="Z979" s="454"/>
      <c r="AA979" s="58"/>
      <c r="AB979" s="1"/>
      <c r="AC979" s="1"/>
      <c r="AD979" s="1"/>
      <c r="AE979" s="1"/>
      <c r="AF979" s="1"/>
      <c r="AG979" s="1"/>
    </row>
    <row r="980" spans="1:33" ht="15.75" customHeight="1" x14ac:dyDescent="0.2">
      <c r="A980" s="1"/>
      <c r="B980" s="1"/>
      <c r="C980" s="2"/>
      <c r="D980" s="37"/>
      <c r="E980" s="6"/>
      <c r="F980" s="392"/>
      <c r="G980" s="6"/>
      <c r="H980" s="6"/>
      <c r="I980" s="392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43"/>
      <c r="X980" s="43"/>
      <c r="Y980" s="43"/>
      <c r="Z980" s="454"/>
      <c r="AA980" s="58"/>
      <c r="AB980" s="1"/>
      <c r="AC980" s="1"/>
      <c r="AD980" s="1"/>
      <c r="AE980" s="1"/>
      <c r="AF980" s="1"/>
      <c r="AG980" s="1"/>
    </row>
    <row r="981" spans="1:33" ht="15.75" customHeight="1" x14ac:dyDescent="0.2">
      <c r="A981" s="1"/>
      <c r="B981" s="1"/>
      <c r="C981" s="2"/>
      <c r="D981" s="37"/>
      <c r="E981" s="6"/>
      <c r="F981" s="392"/>
      <c r="G981" s="6"/>
      <c r="H981" s="6"/>
      <c r="I981" s="392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43"/>
      <c r="X981" s="43"/>
      <c r="Y981" s="43"/>
      <c r="Z981" s="454"/>
      <c r="AA981" s="58"/>
      <c r="AB981" s="1"/>
      <c r="AC981" s="1"/>
      <c r="AD981" s="1"/>
      <c r="AE981" s="1"/>
      <c r="AF981" s="1"/>
      <c r="AG981" s="1"/>
    </row>
    <row r="982" spans="1:33" ht="15.75" customHeight="1" x14ac:dyDescent="0.2">
      <c r="A982" s="1"/>
      <c r="B982" s="1"/>
      <c r="C982" s="2"/>
      <c r="D982" s="37"/>
      <c r="E982" s="6"/>
      <c r="F982" s="392"/>
      <c r="G982" s="6"/>
      <c r="H982" s="6"/>
      <c r="I982" s="392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43"/>
      <c r="X982" s="43"/>
      <c r="Y982" s="43"/>
      <c r="Z982" s="454"/>
      <c r="AA982" s="58"/>
      <c r="AB982" s="1"/>
      <c r="AC982" s="1"/>
      <c r="AD982" s="1"/>
      <c r="AE982" s="1"/>
      <c r="AF982" s="1"/>
      <c r="AG982" s="1"/>
    </row>
    <row r="983" spans="1:33" ht="15.75" customHeight="1" x14ac:dyDescent="0.2">
      <c r="A983" s="1"/>
      <c r="B983" s="1"/>
      <c r="C983" s="2"/>
      <c r="D983" s="37"/>
      <c r="E983" s="6"/>
      <c r="F983" s="392"/>
      <c r="G983" s="6"/>
      <c r="H983" s="6"/>
      <c r="I983" s="392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43"/>
      <c r="X983" s="43"/>
      <c r="Y983" s="43"/>
      <c r="Z983" s="454"/>
      <c r="AA983" s="58"/>
      <c r="AB983" s="1"/>
      <c r="AC983" s="1"/>
      <c r="AD983" s="1"/>
      <c r="AE983" s="1"/>
      <c r="AF983" s="1"/>
      <c r="AG983" s="1"/>
    </row>
    <row r="984" spans="1:33" ht="15.75" customHeight="1" x14ac:dyDescent="0.2">
      <c r="A984" s="1"/>
      <c r="B984" s="1"/>
      <c r="C984" s="2"/>
      <c r="D984" s="37"/>
      <c r="E984" s="6"/>
      <c r="F984" s="392"/>
      <c r="G984" s="6"/>
      <c r="H984" s="6"/>
      <c r="I984" s="392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43"/>
      <c r="X984" s="43"/>
      <c r="Y984" s="43"/>
      <c r="Z984" s="454"/>
      <c r="AA984" s="58"/>
      <c r="AB984" s="1"/>
      <c r="AC984" s="1"/>
      <c r="AD984" s="1"/>
      <c r="AE984" s="1"/>
      <c r="AF984" s="1"/>
      <c r="AG984" s="1"/>
    </row>
    <row r="985" spans="1:33" ht="15.75" customHeight="1" x14ac:dyDescent="0.2">
      <c r="A985" s="1"/>
      <c r="B985" s="1"/>
      <c r="C985" s="2"/>
      <c r="D985" s="37"/>
      <c r="E985" s="6"/>
      <c r="F985" s="392"/>
      <c r="G985" s="6"/>
      <c r="H985" s="6"/>
      <c r="I985" s="392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43"/>
      <c r="X985" s="43"/>
      <c r="Y985" s="43"/>
      <c r="Z985" s="454"/>
      <c r="AA985" s="58"/>
      <c r="AB985" s="1"/>
      <c r="AC985" s="1"/>
      <c r="AD985" s="1"/>
      <c r="AE985" s="1"/>
      <c r="AF985" s="1"/>
      <c r="AG985" s="1"/>
    </row>
    <row r="986" spans="1:33" ht="15.75" customHeight="1" x14ac:dyDescent="0.2">
      <c r="A986" s="1"/>
      <c r="B986" s="1"/>
      <c r="C986" s="2"/>
      <c r="D986" s="37"/>
      <c r="E986" s="6"/>
      <c r="F986" s="392"/>
      <c r="G986" s="6"/>
      <c r="H986" s="6"/>
      <c r="I986" s="392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43"/>
      <c r="X986" s="43"/>
      <c r="Y986" s="43"/>
      <c r="Z986" s="454"/>
      <c r="AA986" s="58"/>
      <c r="AB986" s="1"/>
      <c r="AC986" s="1"/>
      <c r="AD986" s="1"/>
      <c r="AE986" s="1"/>
      <c r="AF986" s="1"/>
      <c r="AG986" s="1"/>
    </row>
    <row r="987" spans="1:33" ht="15.75" customHeight="1" x14ac:dyDescent="0.2">
      <c r="A987" s="1"/>
      <c r="B987" s="1"/>
      <c r="C987" s="2"/>
      <c r="D987" s="37"/>
      <c r="E987" s="6"/>
      <c r="F987" s="392"/>
      <c r="G987" s="6"/>
      <c r="H987" s="6"/>
      <c r="I987" s="392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43"/>
      <c r="X987" s="43"/>
      <c r="Y987" s="43"/>
      <c r="Z987" s="454"/>
      <c r="AA987" s="58"/>
      <c r="AB987" s="1"/>
      <c r="AC987" s="1"/>
      <c r="AD987" s="1"/>
      <c r="AE987" s="1"/>
      <c r="AF987" s="1"/>
      <c r="AG987" s="1"/>
    </row>
    <row r="988" spans="1:33" ht="15.75" customHeight="1" x14ac:dyDescent="0.2">
      <c r="A988" s="1"/>
      <c r="B988" s="1"/>
      <c r="C988" s="2"/>
      <c r="D988" s="37"/>
      <c r="E988" s="6"/>
      <c r="F988" s="392"/>
      <c r="G988" s="6"/>
      <c r="H988" s="6"/>
      <c r="I988" s="392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43"/>
      <c r="X988" s="43"/>
      <c r="Y988" s="43"/>
      <c r="Z988" s="454"/>
      <c r="AA988" s="58"/>
      <c r="AB988" s="1"/>
      <c r="AC988" s="1"/>
      <c r="AD988" s="1"/>
      <c r="AE988" s="1"/>
      <c r="AF988" s="1"/>
      <c r="AG988" s="1"/>
    </row>
    <row r="989" spans="1:33" ht="15.75" customHeight="1" x14ac:dyDescent="0.2">
      <c r="A989" s="1"/>
      <c r="B989" s="1"/>
      <c r="C989" s="2"/>
      <c r="D989" s="37"/>
      <c r="E989" s="6"/>
      <c r="F989" s="392"/>
      <c r="G989" s="6"/>
      <c r="H989" s="6"/>
      <c r="I989" s="392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43"/>
      <c r="X989" s="43"/>
      <c r="Y989" s="43"/>
      <c r="Z989" s="454"/>
      <c r="AA989" s="58"/>
      <c r="AB989" s="1"/>
      <c r="AC989" s="1"/>
      <c r="AD989" s="1"/>
      <c r="AE989" s="1"/>
      <c r="AF989" s="1"/>
      <c r="AG989" s="1"/>
    </row>
    <row r="990" spans="1:33" ht="15.75" customHeight="1" x14ac:dyDescent="0.2">
      <c r="A990" s="1"/>
      <c r="B990" s="1"/>
      <c r="C990" s="2"/>
      <c r="D990" s="37"/>
      <c r="E990" s="6"/>
      <c r="F990" s="392"/>
      <c r="G990" s="6"/>
      <c r="H990" s="6"/>
      <c r="I990" s="392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43"/>
      <c r="X990" s="43"/>
      <c r="Y990" s="43"/>
      <c r="Z990" s="454"/>
      <c r="AA990" s="58"/>
      <c r="AB990" s="1"/>
      <c r="AC990" s="1"/>
      <c r="AD990" s="1"/>
      <c r="AE990" s="1"/>
      <c r="AF990" s="1"/>
      <c r="AG990" s="1"/>
    </row>
    <row r="991" spans="1:33" ht="15.75" customHeight="1" x14ac:dyDescent="0.2">
      <c r="A991" s="1"/>
      <c r="B991" s="1"/>
      <c r="C991" s="2"/>
      <c r="D991" s="37"/>
      <c r="E991" s="6"/>
      <c r="F991" s="392"/>
      <c r="G991" s="6"/>
      <c r="H991" s="6"/>
      <c r="I991" s="392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43"/>
      <c r="X991" s="43"/>
      <c r="Y991" s="43"/>
      <c r="Z991" s="454"/>
      <c r="AA991" s="58"/>
      <c r="AB991" s="1"/>
      <c r="AC991" s="1"/>
      <c r="AD991" s="1"/>
      <c r="AE991" s="1"/>
      <c r="AF991" s="1"/>
      <c r="AG991" s="1"/>
    </row>
    <row r="992" spans="1:33" ht="15.75" customHeight="1" x14ac:dyDescent="0.2">
      <c r="A992" s="1"/>
      <c r="B992" s="1"/>
      <c r="C992" s="2"/>
      <c r="D992" s="37"/>
      <c r="E992" s="6"/>
      <c r="F992" s="392"/>
      <c r="G992" s="6"/>
      <c r="H992" s="6"/>
      <c r="I992" s="392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43"/>
      <c r="X992" s="43"/>
      <c r="Y992" s="43"/>
      <c r="Z992" s="454"/>
      <c r="AA992" s="58"/>
      <c r="AB992" s="1"/>
      <c r="AC992" s="1"/>
      <c r="AD992" s="1"/>
      <c r="AE992" s="1"/>
      <c r="AF992" s="1"/>
      <c r="AG992" s="1"/>
    </row>
    <row r="993" spans="1:33" ht="15.75" customHeight="1" x14ac:dyDescent="0.2">
      <c r="A993" s="1"/>
      <c r="B993" s="1"/>
      <c r="C993" s="2"/>
      <c r="D993" s="37"/>
      <c r="E993" s="6"/>
      <c r="F993" s="392"/>
      <c r="G993" s="6"/>
      <c r="H993" s="6"/>
      <c r="I993" s="392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43"/>
      <c r="X993" s="43"/>
      <c r="Y993" s="43"/>
      <c r="Z993" s="454"/>
      <c r="AA993" s="58"/>
      <c r="AB993" s="1"/>
      <c r="AC993" s="1"/>
      <c r="AD993" s="1"/>
      <c r="AE993" s="1"/>
      <c r="AF993" s="1"/>
      <c r="AG993" s="1"/>
    </row>
    <row r="994" spans="1:33" ht="15.75" customHeight="1" x14ac:dyDescent="0.2">
      <c r="A994" s="1"/>
      <c r="B994" s="1"/>
      <c r="C994" s="2"/>
      <c r="D994" s="37"/>
      <c r="E994" s="6"/>
      <c r="F994" s="392"/>
      <c r="G994" s="6"/>
      <c r="H994" s="6"/>
      <c r="I994" s="392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43"/>
      <c r="X994" s="43"/>
      <c r="Y994" s="43"/>
      <c r="Z994" s="454"/>
      <c r="AA994" s="58"/>
      <c r="AB994" s="1"/>
      <c r="AC994" s="1"/>
      <c r="AD994" s="1"/>
      <c r="AE994" s="1"/>
      <c r="AF994" s="1"/>
      <c r="AG994" s="1"/>
    </row>
    <row r="995" spans="1:33" ht="15.75" customHeight="1" x14ac:dyDescent="0.2">
      <c r="A995" s="1"/>
      <c r="B995" s="1"/>
      <c r="C995" s="2"/>
      <c r="D995" s="37"/>
      <c r="E995" s="6"/>
      <c r="F995" s="392"/>
      <c r="G995" s="6"/>
      <c r="H995" s="6"/>
      <c r="I995" s="392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43"/>
      <c r="X995" s="43"/>
      <c r="Y995" s="43"/>
      <c r="Z995" s="454"/>
      <c r="AA995" s="58"/>
      <c r="AB995" s="1"/>
      <c r="AC995" s="1"/>
      <c r="AD995" s="1"/>
      <c r="AE995" s="1"/>
      <c r="AF995" s="1"/>
      <c r="AG995" s="1"/>
    </row>
    <row r="996" spans="1:33" ht="15.75" customHeight="1" x14ac:dyDescent="0.2">
      <c r="A996" s="1"/>
      <c r="B996" s="1"/>
      <c r="C996" s="2"/>
      <c r="D996" s="37"/>
      <c r="E996" s="6"/>
      <c r="F996" s="392"/>
      <c r="G996" s="6"/>
      <c r="H996" s="6"/>
      <c r="I996" s="392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43"/>
      <c r="X996" s="43"/>
      <c r="Y996" s="43"/>
      <c r="Z996" s="454"/>
      <c r="AA996" s="58"/>
      <c r="AB996" s="1"/>
      <c r="AC996" s="1"/>
      <c r="AD996" s="1"/>
      <c r="AE996" s="1"/>
      <c r="AF996" s="1"/>
      <c r="AG996" s="1"/>
    </row>
    <row r="997" spans="1:33" ht="15.75" customHeight="1" x14ac:dyDescent="0.2">
      <c r="A997" s="1"/>
      <c r="B997" s="1"/>
      <c r="C997" s="2"/>
      <c r="D997" s="37"/>
      <c r="E997" s="6"/>
      <c r="F997" s="392"/>
      <c r="G997" s="6"/>
      <c r="H997" s="6"/>
      <c r="I997" s="392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43"/>
      <c r="X997" s="43"/>
      <c r="Y997" s="43"/>
      <c r="Z997" s="454"/>
      <c r="AA997" s="58"/>
      <c r="AB997" s="1"/>
      <c r="AC997" s="1"/>
      <c r="AD997" s="1"/>
      <c r="AE997" s="1"/>
      <c r="AF997" s="1"/>
      <c r="AG997" s="1"/>
    </row>
    <row r="998" spans="1:33" ht="15.75" customHeight="1" x14ac:dyDescent="0.2">
      <c r="A998" s="1"/>
      <c r="B998" s="1"/>
      <c r="C998" s="2"/>
      <c r="D998" s="37"/>
      <c r="E998" s="6"/>
      <c r="F998" s="392"/>
      <c r="G998" s="6"/>
      <c r="H998" s="6"/>
      <c r="I998" s="392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43"/>
      <c r="X998" s="43"/>
      <c r="Y998" s="43"/>
      <c r="Z998" s="454"/>
      <c r="AA998" s="58"/>
      <c r="AB998" s="1"/>
      <c r="AC998" s="1"/>
      <c r="AD998" s="1"/>
      <c r="AE998" s="1"/>
      <c r="AF998" s="1"/>
      <c r="AG998" s="1"/>
    </row>
    <row r="999" spans="1:33" ht="15.75" customHeight="1" x14ac:dyDescent="0.2">
      <c r="A999" s="1"/>
      <c r="B999" s="1"/>
      <c r="C999" s="2"/>
      <c r="D999" s="37"/>
      <c r="E999" s="6"/>
      <c r="F999" s="392"/>
      <c r="G999" s="6"/>
      <c r="H999" s="6"/>
      <c r="I999" s="392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43"/>
      <c r="X999" s="43"/>
      <c r="Y999" s="43"/>
      <c r="Z999" s="454"/>
      <c r="AA999" s="58"/>
      <c r="AB999" s="1"/>
      <c r="AC999" s="1"/>
      <c r="AD999" s="1"/>
      <c r="AE999" s="1"/>
      <c r="AF999" s="1"/>
      <c r="AG999" s="1"/>
    </row>
    <row r="1000" spans="1:33" ht="15.75" customHeight="1" x14ac:dyDescent="0.2">
      <c r="A1000" s="1"/>
      <c r="B1000" s="1"/>
      <c r="C1000" s="2"/>
      <c r="D1000" s="37"/>
      <c r="E1000" s="6"/>
      <c r="F1000" s="392"/>
      <c r="G1000" s="6"/>
      <c r="H1000" s="6"/>
      <c r="I1000" s="392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43"/>
      <c r="X1000" s="43"/>
      <c r="Y1000" s="43"/>
      <c r="Z1000" s="454"/>
      <c r="AA1000" s="58"/>
      <c r="AB1000" s="1"/>
      <c r="AC1000" s="1"/>
      <c r="AD1000" s="1"/>
      <c r="AE1000" s="1"/>
      <c r="AF1000" s="1"/>
      <c r="AG1000" s="1"/>
    </row>
    <row r="1001" spans="1:33" ht="15.75" customHeight="1" x14ac:dyDescent="0.2">
      <c r="A1001" s="1"/>
      <c r="B1001" s="1"/>
      <c r="C1001" s="2"/>
      <c r="D1001" s="37"/>
      <c r="E1001" s="6"/>
      <c r="F1001" s="392"/>
      <c r="G1001" s="6"/>
      <c r="H1001" s="6"/>
      <c r="I1001" s="392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43"/>
      <c r="X1001" s="43"/>
      <c r="Y1001" s="43"/>
      <c r="Z1001" s="454"/>
      <c r="AA1001" s="58"/>
      <c r="AB1001" s="1"/>
      <c r="AC1001" s="1"/>
      <c r="AD1001" s="1"/>
      <c r="AE1001" s="1"/>
      <c r="AF1001" s="1"/>
      <c r="AG1001" s="1"/>
    </row>
    <row r="1002" spans="1:33" ht="15.75" customHeight="1" x14ac:dyDescent="0.2">
      <c r="A1002" s="1"/>
      <c r="B1002" s="1"/>
      <c r="C1002" s="2"/>
      <c r="D1002" s="37"/>
      <c r="E1002" s="6"/>
      <c r="F1002" s="392"/>
      <c r="G1002" s="6"/>
      <c r="H1002" s="6"/>
      <c r="I1002" s="392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43"/>
      <c r="X1002" s="43"/>
      <c r="Y1002" s="43"/>
      <c r="Z1002" s="454"/>
      <c r="AA1002" s="58"/>
      <c r="AB1002" s="1"/>
      <c r="AC1002" s="1"/>
      <c r="AD1002" s="1"/>
      <c r="AE1002" s="1"/>
      <c r="AF1002" s="1"/>
      <c r="AG1002" s="1"/>
    </row>
    <row r="1003" spans="1:33" ht="15.75" customHeight="1" x14ac:dyDescent="0.2">
      <c r="A1003" s="1"/>
      <c r="B1003" s="1"/>
      <c r="C1003" s="2"/>
      <c r="D1003" s="37"/>
      <c r="E1003" s="6"/>
      <c r="F1003" s="392"/>
      <c r="G1003" s="6"/>
      <c r="H1003" s="6"/>
      <c r="I1003" s="392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43"/>
      <c r="X1003" s="43"/>
      <c r="Y1003" s="43"/>
      <c r="Z1003" s="454"/>
      <c r="AA1003" s="58"/>
      <c r="AB1003" s="1"/>
      <c r="AC1003" s="1"/>
      <c r="AD1003" s="1"/>
      <c r="AE1003" s="1"/>
      <c r="AF1003" s="1"/>
      <c r="AG1003" s="1"/>
    </row>
    <row r="1004" spans="1:33" ht="15.75" customHeight="1" x14ac:dyDescent="0.2">
      <c r="A1004" s="1"/>
      <c r="B1004" s="1"/>
      <c r="C1004" s="2"/>
      <c r="D1004" s="37"/>
      <c r="E1004" s="6"/>
      <c r="F1004" s="392"/>
      <c r="G1004" s="6"/>
      <c r="H1004" s="6"/>
      <c r="I1004" s="392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43"/>
      <c r="X1004" s="43"/>
      <c r="Y1004" s="43"/>
      <c r="Z1004" s="454"/>
      <c r="AA1004" s="58"/>
      <c r="AB1004" s="1"/>
      <c r="AC1004" s="1"/>
      <c r="AD1004" s="1"/>
      <c r="AE1004" s="1"/>
      <c r="AF1004" s="1"/>
      <c r="AG1004" s="1"/>
    </row>
    <row r="1005" spans="1:33" ht="15.75" customHeight="1" x14ac:dyDescent="0.2">
      <c r="A1005" s="1"/>
      <c r="B1005" s="1"/>
      <c r="C1005" s="2"/>
      <c r="D1005" s="37"/>
      <c r="E1005" s="6"/>
      <c r="F1005" s="392"/>
      <c r="G1005" s="6"/>
      <c r="H1005" s="6"/>
      <c r="I1005" s="392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43"/>
      <c r="X1005" s="43"/>
      <c r="Y1005" s="43"/>
      <c r="Z1005" s="454"/>
      <c r="AA1005" s="58"/>
      <c r="AB1005" s="1"/>
      <c r="AC1005" s="1"/>
      <c r="AD1005" s="1"/>
      <c r="AE1005" s="1"/>
      <c r="AF1005" s="1"/>
      <c r="AG1005" s="1"/>
    </row>
    <row r="1006" spans="1:33" ht="15.75" customHeight="1" x14ac:dyDescent="0.2">
      <c r="A1006" s="1"/>
      <c r="B1006" s="1"/>
      <c r="C1006" s="2"/>
      <c r="D1006" s="37"/>
      <c r="E1006" s="6"/>
      <c r="F1006" s="392"/>
      <c r="G1006" s="6"/>
      <c r="H1006" s="6"/>
      <c r="I1006" s="392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43"/>
      <c r="X1006" s="43"/>
      <c r="Y1006" s="43"/>
      <c r="Z1006" s="454"/>
      <c r="AA1006" s="58"/>
      <c r="AB1006" s="1"/>
      <c r="AC1006" s="1"/>
      <c r="AD1006" s="1"/>
      <c r="AE1006" s="1"/>
      <c r="AF1006" s="1"/>
      <c r="AG1006" s="1"/>
    </row>
    <row r="1007" spans="1:33" ht="15.75" customHeight="1" x14ac:dyDescent="0.2">
      <c r="A1007" s="1"/>
      <c r="B1007" s="1"/>
      <c r="C1007" s="2"/>
      <c r="D1007" s="37"/>
      <c r="E1007" s="6"/>
      <c r="F1007" s="392"/>
      <c r="G1007" s="6"/>
      <c r="H1007" s="6"/>
      <c r="I1007" s="392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43"/>
      <c r="X1007" s="43"/>
      <c r="Y1007" s="43"/>
      <c r="Z1007" s="454"/>
      <c r="AA1007" s="58"/>
      <c r="AB1007" s="1"/>
      <c r="AC1007" s="1"/>
      <c r="AD1007" s="1"/>
      <c r="AE1007" s="1"/>
      <c r="AF1007" s="1"/>
      <c r="AG1007" s="1"/>
    </row>
    <row r="1008" spans="1:33" ht="15.75" customHeight="1" x14ac:dyDescent="0.2">
      <c r="A1008" s="1"/>
      <c r="B1008" s="1"/>
      <c r="C1008" s="2"/>
      <c r="D1008" s="37"/>
      <c r="E1008" s="6"/>
      <c r="F1008" s="392"/>
      <c r="G1008" s="6"/>
      <c r="H1008" s="6"/>
      <c r="I1008" s="392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43"/>
      <c r="X1008" s="43"/>
      <c r="Y1008" s="43"/>
      <c r="Z1008" s="454"/>
      <c r="AA1008" s="58"/>
      <c r="AB1008" s="1"/>
      <c r="AC1008" s="1"/>
      <c r="AD1008" s="1"/>
      <c r="AE1008" s="1"/>
      <c r="AF1008" s="1"/>
      <c r="AG1008" s="1"/>
    </row>
    <row r="1009" spans="1:33" ht="15.75" customHeight="1" x14ac:dyDescent="0.2">
      <c r="A1009" s="1"/>
      <c r="B1009" s="1"/>
      <c r="C1009" s="2"/>
      <c r="D1009" s="37"/>
      <c r="E1009" s="6"/>
      <c r="F1009" s="392"/>
      <c r="G1009" s="6"/>
      <c r="H1009" s="6"/>
      <c r="I1009" s="392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43"/>
      <c r="X1009" s="43"/>
      <c r="Y1009" s="43"/>
      <c r="Z1009" s="454"/>
      <c r="AA1009" s="58"/>
      <c r="AB1009" s="1"/>
      <c r="AC1009" s="1"/>
      <c r="AD1009" s="1"/>
      <c r="AE1009" s="1"/>
      <c r="AF1009" s="1"/>
      <c r="AG1009" s="1"/>
    </row>
    <row r="1010" spans="1:33" ht="15.75" customHeight="1" x14ac:dyDescent="0.2">
      <c r="A1010" s="1"/>
      <c r="B1010" s="1"/>
      <c r="C1010" s="2"/>
      <c r="D1010" s="37"/>
      <c r="E1010" s="6"/>
      <c r="F1010" s="392"/>
      <c r="G1010" s="6"/>
      <c r="H1010" s="6"/>
      <c r="I1010" s="392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43"/>
      <c r="X1010" s="43"/>
      <c r="Y1010" s="43"/>
      <c r="Z1010" s="454"/>
      <c r="AA1010" s="58"/>
      <c r="AB1010" s="1"/>
      <c r="AC1010" s="1"/>
      <c r="AD1010" s="1"/>
      <c r="AE1010" s="1"/>
      <c r="AF1010" s="1"/>
      <c r="AG1010" s="1"/>
    </row>
    <row r="1011" spans="1:33" ht="15.75" customHeight="1" x14ac:dyDescent="0.2">
      <c r="A1011" s="1"/>
      <c r="B1011" s="1"/>
      <c r="C1011" s="2"/>
      <c r="D1011" s="37"/>
      <c r="E1011" s="6"/>
      <c r="F1011" s="392"/>
      <c r="G1011" s="6"/>
      <c r="H1011" s="6"/>
      <c r="I1011" s="392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43"/>
      <c r="X1011" s="43"/>
      <c r="Y1011" s="43"/>
      <c r="Z1011" s="454"/>
      <c r="AA1011" s="58"/>
      <c r="AB1011" s="1"/>
      <c r="AC1011" s="1"/>
      <c r="AD1011" s="1"/>
      <c r="AE1011" s="1"/>
      <c r="AF1011" s="1"/>
      <c r="AG1011" s="1"/>
    </row>
    <row r="1012" spans="1:33" ht="15.75" customHeight="1" x14ac:dyDescent="0.2">
      <c r="A1012" s="1"/>
      <c r="B1012" s="1"/>
      <c r="C1012" s="2"/>
      <c r="D1012" s="37"/>
      <c r="E1012" s="6"/>
      <c r="F1012" s="392"/>
      <c r="G1012" s="6"/>
      <c r="H1012" s="6"/>
      <c r="I1012" s="392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43"/>
      <c r="X1012" s="43"/>
      <c r="Y1012" s="43"/>
      <c r="Z1012" s="454"/>
      <c r="AA1012" s="58"/>
      <c r="AB1012" s="1"/>
      <c r="AC1012" s="1"/>
      <c r="AD1012" s="1"/>
      <c r="AE1012" s="1"/>
      <c r="AF1012" s="1"/>
      <c r="AG1012" s="1"/>
    </row>
    <row r="1013" spans="1:33" ht="15.75" customHeight="1" x14ac:dyDescent="0.2">
      <c r="A1013" s="1"/>
      <c r="B1013" s="1"/>
      <c r="C1013" s="2"/>
      <c r="D1013" s="37"/>
      <c r="E1013" s="6"/>
      <c r="F1013" s="392"/>
      <c r="G1013" s="6"/>
      <c r="H1013" s="6"/>
      <c r="I1013" s="392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43"/>
      <c r="X1013" s="43"/>
      <c r="Y1013" s="43"/>
      <c r="Z1013" s="454"/>
      <c r="AA1013" s="58"/>
      <c r="AB1013" s="1"/>
      <c r="AC1013" s="1"/>
      <c r="AD1013" s="1"/>
      <c r="AE1013" s="1"/>
      <c r="AF1013" s="1"/>
      <c r="AG1013" s="1"/>
    </row>
    <row r="1014" spans="1:33" ht="15.75" customHeight="1" x14ac:dyDescent="0.2">
      <c r="A1014" s="1"/>
      <c r="B1014" s="1"/>
      <c r="C1014" s="2"/>
      <c r="D1014" s="37"/>
      <c r="E1014" s="6"/>
      <c r="F1014" s="392"/>
      <c r="G1014" s="6"/>
      <c r="H1014" s="6"/>
      <c r="I1014" s="392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43"/>
      <c r="X1014" s="43"/>
      <c r="Y1014" s="43"/>
      <c r="Z1014" s="454"/>
      <c r="AA1014" s="58"/>
      <c r="AB1014" s="1"/>
      <c r="AC1014" s="1"/>
      <c r="AD1014" s="1"/>
      <c r="AE1014" s="1"/>
      <c r="AF1014" s="1"/>
      <c r="AG1014" s="1"/>
    </row>
    <row r="1015" spans="1:33" ht="15.75" customHeight="1" x14ac:dyDescent="0.2">
      <c r="A1015" s="1"/>
      <c r="B1015" s="1"/>
      <c r="C1015" s="2"/>
      <c r="D1015" s="37"/>
      <c r="E1015" s="6"/>
      <c r="F1015" s="392"/>
      <c r="G1015" s="6"/>
      <c r="H1015" s="6"/>
      <c r="I1015" s="392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43"/>
      <c r="X1015" s="43"/>
      <c r="Y1015" s="43"/>
      <c r="Z1015" s="454"/>
      <c r="AA1015" s="58"/>
      <c r="AB1015" s="1"/>
      <c r="AC1015" s="1"/>
      <c r="AD1015" s="1"/>
      <c r="AE1015" s="1"/>
      <c r="AF1015" s="1"/>
      <c r="AG1015" s="1"/>
    </row>
    <row r="1016" spans="1:33" ht="15.75" customHeight="1" x14ac:dyDescent="0.2">
      <c r="A1016" s="1"/>
      <c r="B1016" s="1"/>
      <c r="C1016" s="2"/>
      <c r="D1016" s="37"/>
      <c r="E1016" s="6"/>
      <c r="F1016" s="392"/>
      <c r="G1016" s="6"/>
      <c r="H1016" s="6"/>
      <c r="I1016" s="392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43"/>
      <c r="X1016" s="43"/>
      <c r="Y1016" s="43"/>
      <c r="Z1016" s="454"/>
      <c r="AA1016" s="58"/>
      <c r="AB1016" s="1"/>
      <c r="AC1016" s="1"/>
      <c r="AD1016" s="1"/>
      <c r="AE1016" s="1"/>
      <c r="AF1016" s="1"/>
      <c r="AG1016" s="1"/>
    </row>
    <row r="1017" spans="1:33" ht="15.75" customHeight="1" x14ac:dyDescent="0.2">
      <c r="A1017" s="1"/>
      <c r="B1017" s="1"/>
      <c r="C1017" s="2"/>
      <c r="D1017" s="37"/>
      <c r="E1017" s="6"/>
      <c r="F1017" s="392"/>
      <c r="G1017" s="6"/>
      <c r="H1017" s="6"/>
      <c r="I1017" s="392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43"/>
      <c r="X1017" s="43"/>
      <c r="Y1017" s="43"/>
      <c r="Z1017" s="454"/>
      <c r="AA1017" s="58"/>
      <c r="AB1017" s="1"/>
      <c r="AC1017" s="1"/>
      <c r="AD1017" s="1"/>
      <c r="AE1017" s="1"/>
      <c r="AF1017" s="1"/>
      <c r="AG1017" s="1"/>
    </row>
    <row r="1018" spans="1:33" ht="15.75" customHeight="1" x14ac:dyDescent="0.2">
      <c r="A1018" s="1"/>
      <c r="B1018" s="1"/>
      <c r="C1018" s="2"/>
      <c r="D1018" s="37"/>
      <c r="E1018" s="6"/>
      <c r="F1018" s="392"/>
      <c r="G1018" s="6"/>
      <c r="H1018" s="6"/>
      <c r="I1018" s="392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43"/>
      <c r="X1018" s="43"/>
      <c r="Y1018" s="43"/>
      <c r="Z1018" s="454"/>
      <c r="AA1018" s="58"/>
      <c r="AB1018" s="1"/>
      <c r="AC1018" s="1"/>
      <c r="AD1018" s="1"/>
      <c r="AE1018" s="1"/>
      <c r="AF1018" s="1"/>
      <c r="AG1018" s="1"/>
    </row>
    <row r="1019" spans="1:33" ht="15.75" customHeight="1" x14ac:dyDescent="0.2">
      <c r="A1019" s="1"/>
      <c r="B1019" s="1"/>
      <c r="C1019" s="2"/>
      <c r="D1019" s="37"/>
      <c r="E1019" s="6"/>
      <c r="F1019" s="392"/>
      <c r="G1019" s="6"/>
      <c r="H1019" s="6"/>
      <c r="I1019" s="392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43"/>
      <c r="X1019" s="43"/>
      <c r="Y1019" s="43"/>
      <c r="Z1019" s="454"/>
      <c r="AA1019" s="58"/>
      <c r="AB1019" s="1"/>
      <c r="AC1019" s="1"/>
      <c r="AD1019" s="1"/>
      <c r="AE1019" s="1"/>
      <c r="AF1019" s="1"/>
      <c r="AG1019" s="1"/>
    </row>
    <row r="1020" spans="1:33" ht="15.75" customHeight="1" x14ac:dyDescent="0.2">
      <c r="A1020" s="1"/>
      <c r="B1020" s="1"/>
      <c r="C1020" s="2"/>
      <c r="D1020" s="37"/>
      <c r="E1020" s="6"/>
      <c r="F1020" s="392"/>
      <c r="G1020" s="6"/>
      <c r="H1020" s="6"/>
      <c r="I1020" s="392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43"/>
      <c r="X1020" s="43"/>
      <c r="Y1020" s="43"/>
      <c r="Z1020" s="454"/>
      <c r="AA1020" s="58"/>
      <c r="AB1020" s="1"/>
      <c r="AC1020" s="1"/>
      <c r="AD1020" s="1"/>
      <c r="AE1020" s="1"/>
      <c r="AF1020" s="1"/>
      <c r="AG1020" s="1"/>
    </row>
    <row r="1021" spans="1:33" ht="15.75" customHeight="1" x14ac:dyDescent="0.2">
      <c r="A1021" s="1"/>
      <c r="B1021" s="1"/>
      <c r="C1021" s="2"/>
      <c r="D1021" s="37"/>
      <c r="E1021" s="6"/>
      <c r="F1021" s="392"/>
      <c r="G1021" s="6"/>
      <c r="H1021" s="6"/>
      <c r="I1021" s="392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43"/>
      <c r="X1021" s="43"/>
      <c r="Y1021" s="43"/>
      <c r="Z1021" s="454"/>
      <c r="AA1021" s="58"/>
      <c r="AB1021" s="1"/>
      <c r="AC1021" s="1"/>
      <c r="AD1021" s="1"/>
      <c r="AE1021" s="1"/>
      <c r="AF1021" s="1"/>
      <c r="AG1021" s="1"/>
    </row>
    <row r="1022" spans="1:33" ht="15.75" customHeight="1" x14ac:dyDescent="0.2">
      <c r="A1022" s="1"/>
      <c r="B1022" s="1"/>
      <c r="C1022" s="2"/>
      <c r="D1022" s="37"/>
      <c r="E1022" s="6"/>
      <c r="F1022" s="392"/>
      <c r="G1022" s="6"/>
      <c r="H1022" s="6"/>
      <c r="I1022" s="392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43"/>
      <c r="X1022" s="43"/>
      <c r="Y1022" s="43"/>
      <c r="Z1022" s="454"/>
      <c r="AA1022" s="58"/>
      <c r="AB1022" s="1"/>
      <c r="AC1022" s="1"/>
      <c r="AD1022" s="1"/>
      <c r="AE1022" s="1"/>
      <c r="AF1022" s="1"/>
      <c r="AG1022" s="1"/>
    </row>
    <row r="1023" spans="1:33" ht="15.75" customHeight="1" x14ac:dyDescent="0.2">
      <c r="A1023" s="1"/>
      <c r="B1023" s="1"/>
      <c r="C1023" s="2"/>
      <c r="D1023" s="37"/>
      <c r="E1023" s="6"/>
      <c r="F1023" s="392"/>
      <c r="G1023" s="6"/>
      <c r="H1023" s="6"/>
      <c r="I1023" s="392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43"/>
      <c r="X1023" s="43"/>
      <c r="Y1023" s="43"/>
      <c r="Z1023" s="454"/>
      <c r="AA1023" s="58"/>
      <c r="AB1023" s="1"/>
      <c r="AC1023" s="1"/>
      <c r="AD1023" s="1"/>
      <c r="AE1023" s="1"/>
      <c r="AF1023" s="1"/>
      <c r="AG1023" s="1"/>
    </row>
    <row r="1024" spans="1:33" ht="15.75" customHeight="1" x14ac:dyDescent="0.2">
      <c r="A1024" s="1"/>
      <c r="B1024" s="1"/>
      <c r="C1024" s="2"/>
      <c r="D1024" s="37"/>
      <c r="E1024" s="6"/>
      <c r="F1024" s="392"/>
      <c r="G1024" s="6"/>
      <c r="H1024" s="6"/>
      <c r="I1024" s="392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43"/>
      <c r="X1024" s="43"/>
      <c r="Y1024" s="43"/>
      <c r="Z1024" s="454"/>
      <c r="AA1024" s="58"/>
      <c r="AB1024" s="1"/>
      <c r="AC1024" s="1"/>
      <c r="AD1024" s="1"/>
      <c r="AE1024" s="1"/>
      <c r="AF1024" s="1"/>
      <c r="AG1024" s="1"/>
    </row>
    <row r="1025" spans="1:33" ht="15.75" customHeight="1" x14ac:dyDescent="0.2">
      <c r="A1025" s="1"/>
      <c r="B1025" s="1"/>
      <c r="C1025" s="2"/>
      <c r="D1025" s="37"/>
      <c r="E1025" s="6"/>
      <c r="F1025" s="392"/>
      <c r="G1025" s="6"/>
      <c r="H1025" s="6"/>
      <c r="I1025" s="392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43"/>
      <c r="X1025" s="43"/>
      <c r="Y1025" s="43"/>
      <c r="Z1025" s="454"/>
      <c r="AA1025" s="58"/>
      <c r="AB1025" s="1"/>
      <c r="AC1025" s="1"/>
      <c r="AD1025" s="1"/>
      <c r="AE1025" s="1"/>
      <c r="AF1025" s="1"/>
      <c r="AG1025" s="1"/>
    </row>
    <row r="1026" spans="1:33" ht="15.75" customHeight="1" x14ac:dyDescent="0.2">
      <c r="A1026" s="1"/>
      <c r="B1026" s="1"/>
      <c r="C1026" s="2"/>
      <c r="D1026" s="37"/>
      <c r="E1026" s="6"/>
      <c r="F1026" s="392"/>
      <c r="G1026" s="6"/>
      <c r="H1026" s="6"/>
      <c r="I1026" s="392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43"/>
      <c r="X1026" s="43"/>
      <c r="Y1026" s="43"/>
      <c r="Z1026" s="454"/>
      <c r="AA1026" s="58"/>
      <c r="AB1026" s="1"/>
      <c r="AC1026" s="1"/>
      <c r="AD1026" s="1"/>
      <c r="AE1026" s="1"/>
      <c r="AF1026" s="1"/>
      <c r="AG1026" s="1"/>
    </row>
    <row r="1027" spans="1:33" ht="15.75" customHeight="1" x14ac:dyDescent="0.2">
      <c r="A1027" s="1"/>
      <c r="B1027" s="1"/>
      <c r="C1027" s="2"/>
      <c r="D1027" s="37"/>
      <c r="E1027" s="6"/>
      <c r="F1027" s="392"/>
      <c r="G1027" s="6"/>
      <c r="H1027" s="6"/>
      <c r="I1027" s="392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43"/>
      <c r="X1027" s="43"/>
      <c r="Y1027" s="43"/>
      <c r="Z1027" s="454"/>
      <c r="AA1027" s="58"/>
      <c r="AB1027" s="1"/>
      <c r="AC1027" s="1"/>
      <c r="AD1027" s="1"/>
      <c r="AE1027" s="1"/>
      <c r="AF1027" s="1"/>
      <c r="AG1027" s="1"/>
    </row>
    <row r="1028" spans="1:33" ht="15.75" customHeight="1" x14ac:dyDescent="0.2">
      <c r="A1028" s="1"/>
      <c r="B1028" s="1"/>
      <c r="C1028" s="2"/>
      <c r="D1028" s="37"/>
      <c r="E1028" s="6"/>
      <c r="F1028" s="392"/>
      <c r="G1028" s="6"/>
      <c r="H1028" s="6"/>
      <c r="I1028" s="392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43"/>
      <c r="X1028" s="43"/>
      <c r="Y1028" s="43"/>
      <c r="Z1028" s="454"/>
      <c r="AA1028" s="58"/>
      <c r="AB1028" s="1"/>
      <c r="AC1028" s="1"/>
      <c r="AD1028" s="1"/>
      <c r="AE1028" s="1"/>
      <c r="AF1028" s="1"/>
      <c r="AG1028" s="1"/>
    </row>
    <row r="1029" spans="1:33" ht="15.75" customHeight="1" x14ac:dyDescent="0.2">
      <c r="A1029" s="1"/>
      <c r="B1029" s="1"/>
      <c r="C1029" s="2"/>
      <c r="D1029" s="37"/>
      <c r="E1029" s="6"/>
      <c r="F1029" s="392"/>
      <c r="G1029" s="6"/>
      <c r="H1029" s="6"/>
      <c r="I1029" s="392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43"/>
      <c r="X1029" s="43"/>
      <c r="Y1029" s="43"/>
      <c r="Z1029" s="454"/>
      <c r="AA1029" s="58"/>
      <c r="AB1029" s="1"/>
      <c r="AC1029" s="1"/>
      <c r="AD1029" s="1"/>
      <c r="AE1029" s="1"/>
      <c r="AF1029" s="1"/>
      <c r="AG1029" s="1"/>
    </row>
    <row r="1030" spans="1:33" ht="15.75" customHeight="1" x14ac:dyDescent="0.2">
      <c r="A1030" s="1"/>
      <c r="B1030" s="1"/>
      <c r="C1030" s="2"/>
      <c r="D1030" s="37"/>
      <c r="E1030" s="6"/>
      <c r="F1030" s="392"/>
      <c r="G1030" s="6"/>
      <c r="H1030" s="6"/>
      <c r="I1030" s="392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43"/>
      <c r="X1030" s="43"/>
      <c r="Y1030" s="43"/>
      <c r="Z1030" s="454"/>
      <c r="AA1030" s="58"/>
      <c r="AB1030" s="1"/>
      <c r="AC1030" s="1"/>
      <c r="AD1030" s="1"/>
      <c r="AE1030" s="1"/>
      <c r="AF1030" s="1"/>
      <c r="AG1030" s="1"/>
    </row>
    <row r="1031" spans="1:33" ht="15.75" customHeight="1" x14ac:dyDescent="0.2">
      <c r="A1031" s="1"/>
      <c r="B1031" s="1"/>
      <c r="C1031" s="2"/>
      <c r="D1031" s="37"/>
      <c r="E1031" s="6"/>
      <c r="F1031" s="392"/>
      <c r="G1031" s="6"/>
      <c r="H1031" s="6"/>
      <c r="I1031" s="392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43"/>
      <c r="X1031" s="43"/>
      <c r="Y1031" s="43"/>
      <c r="Z1031" s="454"/>
      <c r="AA1031" s="58"/>
      <c r="AB1031" s="1"/>
      <c r="AC1031" s="1"/>
      <c r="AD1031" s="1"/>
      <c r="AE1031" s="1"/>
      <c r="AF1031" s="1"/>
      <c r="AG1031" s="1"/>
    </row>
    <row r="1032" spans="1:33" ht="15.75" customHeight="1" x14ac:dyDescent="0.2">
      <c r="A1032" s="1"/>
      <c r="B1032" s="1"/>
      <c r="C1032" s="2"/>
      <c r="D1032" s="37"/>
      <c r="E1032" s="6"/>
      <c r="F1032" s="392"/>
      <c r="G1032" s="6"/>
      <c r="H1032" s="6"/>
      <c r="I1032" s="392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43"/>
      <c r="X1032" s="43"/>
      <c r="Y1032" s="43"/>
      <c r="Z1032" s="454"/>
      <c r="AA1032" s="58"/>
      <c r="AB1032" s="1"/>
      <c r="AC1032" s="1"/>
      <c r="AD1032" s="1"/>
      <c r="AE1032" s="1"/>
      <c r="AF1032" s="1"/>
      <c r="AG1032" s="1"/>
    </row>
    <row r="1033" spans="1:33" ht="15.75" customHeight="1" x14ac:dyDescent="0.2">
      <c r="A1033" s="1"/>
      <c r="B1033" s="1"/>
      <c r="C1033" s="2"/>
      <c r="D1033" s="37"/>
      <c r="E1033" s="6"/>
      <c r="F1033" s="392"/>
      <c r="G1033" s="6"/>
      <c r="H1033" s="6"/>
      <c r="I1033" s="392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43"/>
      <c r="X1033" s="43"/>
      <c r="Y1033" s="43"/>
      <c r="Z1033" s="454"/>
      <c r="AA1033" s="58"/>
      <c r="AB1033" s="1"/>
      <c r="AC1033" s="1"/>
      <c r="AD1033" s="1"/>
      <c r="AE1033" s="1"/>
      <c r="AF1033" s="1"/>
      <c r="AG1033" s="1"/>
    </row>
    <row r="1034" spans="1:33" ht="15.75" customHeight="1" x14ac:dyDescent="0.2">
      <c r="A1034" s="1"/>
      <c r="B1034" s="1"/>
      <c r="C1034" s="2"/>
      <c r="D1034" s="37"/>
      <c r="E1034" s="6"/>
      <c r="F1034" s="392"/>
      <c r="G1034" s="6"/>
      <c r="H1034" s="6"/>
      <c r="I1034" s="392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43"/>
      <c r="X1034" s="43"/>
      <c r="Y1034" s="43"/>
      <c r="Z1034" s="454"/>
      <c r="AA1034" s="58"/>
      <c r="AB1034" s="1"/>
      <c r="AC1034" s="1"/>
      <c r="AD1034" s="1"/>
      <c r="AE1034" s="1"/>
      <c r="AF1034" s="1"/>
      <c r="AG1034" s="1"/>
    </row>
    <row r="1035" spans="1:33" ht="15.75" customHeight="1" x14ac:dyDescent="0.2">
      <c r="A1035" s="1"/>
      <c r="B1035" s="1"/>
      <c r="C1035" s="2"/>
      <c r="D1035" s="37"/>
      <c r="E1035" s="6"/>
      <c r="F1035" s="392"/>
      <c r="G1035" s="6"/>
      <c r="H1035" s="6"/>
      <c r="I1035" s="392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43"/>
      <c r="X1035" s="43"/>
      <c r="Y1035" s="43"/>
      <c r="Z1035" s="454"/>
      <c r="AA1035" s="58"/>
      <c r="AB1035" s="1"/>
      <c r="AC1035" s="1"/>
      <c r="AD1035" s="1"/>
      <c r="AE1035" s="1"/>
      <c r="AF1035" s="1"/>
      <c r="AG1035" s="1"/>
    </row>
    <row r="1036" spans="1:33" ht="15.75" customHeight="1" x14ac:dyDescent="0.2">
      <c r="A1036" s="1"/>
      <c r="B1036" s="1"/>
      <c r="C1036" s="2"/>
      <c r="D1036" s="37"/>
      <c r="E1036" s="6"/>
      <c r="F1036" s="392"/>
      <c r="G1036" s="6"/>
      <c r="H1036" s="6"/>
      <c r="I1036" s="392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43"/>
      <c r="X1036" s="43"/>
      <c r="Y1036" s="43"/>
      <c r="Z1036" s="454"/>
      <c r="AA1036" s="58"/>
      <c r="AB1036" s="1"/>
      <c r="AC1036" s="1"/>
      <c r="AD1036" s="1"/>
      <c r="AE1036" s="1"/>
      <c r="AF1036" s="1"/>
      <c r="AG1036" s="1"/>
    </row>
  </sheetData>
  <mergeCells count="28">
    <mergeCell ref="A1:E1"/>
    <mergeCell ref="A7:A9"/>
    <mergeCell ref="B7:B9"/>
    <mergeCell ref="C7:C9"/>
    <mergeCell ref="D7:D9"/>
    <mergeCell ref="E7:J7"/>
    <mergeCell ref="E8:G8"/>
    <mergeCell ref="H8:J8"/>
    <mergeCell ref="AA39:AA42"/>
    <mergeCell ref="AA13:AA16"/>
    <mergeCell ref="AA43:AA57"/>
    <mergeCell ref="K7:P7"/>
    <mergeCell ref="W8:W9"/>
    <mergeCell ref="AA7:AA9"/>
    <mergeCell ref="Q8:S8"/>
    <mergeCell ref="K8:M8"/>
    <mergeCell ref="Q7:V7"/>
    <mergeCell ref="W7:Z7"/>
    <mergeCell ref="Y8:Z8"/>
    <mergeCell ref="X8:X9"/>
    <mergeCell ref="H65:J66"/>
    <mergeCell ref="N8:P8"/>
    <mergeCell ref="T8:V8"/>
    <mergeCell ref="A204:C204"/>
    <mergeCell ref="E65:G66"/>
    <mergeCell ref="A103:D103"/>
    <mergeCell ref="A170:D170"/>
    <mergeCell ref="A203:C203"/>
  </mergeCells>
  <phoneticPr fontId="34" type="noConversion"/>
  <printOptions horizontalCentered="1"/>
  <pageMargins left="0" right="0" top="0.35433070866141736" bottom="0.35433070866141736" header="0" footer="0"/>
  <pageSetup paperSize="9" scale="40" orientation="landscape" r:id="rId1"/>
  <rowBreaks count="1" manualBreakCount="1">
    <brk id="4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Фінансування</vt:lpstr>
      <vt:lpstr>Кошторис  витрат</vt:lpstr>
      <vt:lpstr>'Кошторис  витрат'!Область_печати</vt:lpstr>
      <vt:lpstr>Фінансування!Область_печати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natali</cp:lastModifiedBy>
  <cp:lastPrinted>2024-10-15T06:34:47Z</cp:lastPrinted>
  <dcterms:created xsi:type="dcterms:W3CDTF">2020-11-14T13:09:40Z</dcterms:created>
  <dcterms:modified xsi:type="dcterms:W3CDTF">2024-10-22T14:04:50Z</dcterms:modified>
</cp:coreProperties>
</file>